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S Rani\Desktop\"/>
    </mc:Choice>
  </mc:AlternateContent>
  <xr:revisionPtr revIDLastSave="0" documentId="13_ncr:1_{545A48C0-B5F0-48E1-A7C4-F6BDE51CDD4B}" xr6:coauthVersionLast="45" xr6:coauthVersionMax="45" xr10:uidLastSave="{00000000-0000-0000-0000-000000000000}"/>
  <bookViews>
    <workbookView xWindow="-120" yWindow="-120" windowWidth="20730" windowHeight="11160" xr2:uid="{8605AA5A-EFD7-49D9-B0E1-F59EDFC847FF}"/>
  </bookViews>
  <sheets>
    <sheet name="Skating South" sheetId="1" r:id="rId1"/>
    <sheet name="Martial Arts South" sheetId="4" r:id="rId2"/>
    <sheet name="Football South" sheetId="5" r:id="rId3"/>
    <sheet name="Kho-Kho South" sheetId="6" r:id="rId4"/>
    <sheet name="Cricket South" sheetId="7" r:id="rId5"/>
    <sheet name="Archery South" sheetId="8" r:id="rId6"/>
    <sheet name="Malakhamb South" sheetId="9" r:id="rId7"/>
    <sheet name="Gymnastics South" sheetId="10" r:id="rId8"/>
    <sheet name="Lawn Tennis South" sheetId="11" r:id="rId9"/>
    <sheet name="Hockey South" sheetId="12" r:id="rId10"/>
    <sheet name="Wrestling South" sheetId="13" r:id="rId11"/>
    <sheet name="Table Tennis South" sheetId="14" r:id="rId12"/>
    <sheet name="Volleyball South" sheetId="15"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80" i="15" l="1"/>
  <c r="G77" i="15"/>
  <c r="G75" i="15"/>
  <c r="G74" i="15"/>
  <c r="G73" i="15"/>
  <c r="G72" i="15"/>
  <c r="G68" i="15"/>
  <c r="G67" i="15"/>
  <c r="G66" i="15"/>
  <c r="G65" i="15"/>
  <c r="G64" i="15"/>
  <c r="G61" i="15"/>
  <c r="G60" i="15"/>
  <c r="G56" i="15"/>
  <c r="G53" i="15"/>
  <c r="G52" i="15"/>
  <c r="G88" i="14"/>
  <c r="G87" i="14"/>
  <c r="G86" i="14"/>
  <c r="G84" i="14"/>
  <c r="G81" i="14"/>
  <c r="G79" i="14"/>
  <c r="G78" i="14"/>
  <c r="G77" i="14"/>
  <c r="G75" i="14"/>
  <c r="G74" i="14"/>
  <c r="G72" i="14"/>
  <c r="G70" i="14"/>
  <c r="G69" i="14"/>
  <c r="G68" i="14"/>
  <c r="G66" i="14"/>
  <c r="G65" i="14"/>
  <c r="G64" i="14"/>
  <c r="G63" i="14"/>
  <c r="G62" i="14"/>
  <c r="G61" i="14"/>
  <c r="G59" i="14"/>
  <c r="G57" i="14"/>
  <c r="G56" i="14"/>
  <c r="G55" i="14"/>
  <c r="G54" i="14"/>
  <c r="G53" i="14"/>
  <c r="G52" i="14"/>
  <c r="G50" i="14"/>
  <c r="G49" i="14"/>
  <c r="G48" i="14"/>
  <c r="G47" i="14"/>
  <c r="G46" i="14"/>
  <c r="G45" i="14"/>
  <c r="G41" i="14"/>
  <c r="G40" i="14"/>
  <c r="G39" i="14"/>
  <c r="G38" i="14"/>
  <c r="G36" i="14"/>
  <c r="G34" i="14"/>
  <c r="G33" i="14"/>
  <c r="G32" i="14"/>
  <c r="G31" i="14"/>
  <c r="G29" i="14"/>
  <c r="G28" i="14"/>
  <c r="G27" i="14"/>
  <c r="G26" i="14"/>
  <c r="G25" i="14"/>
  <c r="G23" i="14"/>
  <c r="G20" i="14"/>
  <c r="G19" i="14"/>
  <c r="G17" i="14"/>
  <c r="G16" i="14"/>
  <c r="G15" i="14"/>
  <c r="G14" i="14"/>
  <c r="G13" i="14"/>
  <c r="G12" i="14"/>
  <c r="G11" i="14"/>
  <c r="G10" i="14"/>
  <c r="G8" i="14"/>
  <c r="G7" i="14"/>
  <c r="G5" i="14"/>
  <c r="G4" i="14"/>
  <c r="G3" i="14"/>
  <c r="G2" i="14"/>
  <c r="G242" i="11"/>
  <c r="G237" i="11"/>
  <c r="G236" i="11"/>
  <c r="G230" i="11"/>
  <c r="G228" i="11"/>
  <c r="G146" i="10"/>
  <c r="G145" i="10"/>
  <c r="G144" i="10"/>
  <c r="G143" i="10"/>
  <c r="G142" i="10"/>
  <c r="G141" i="10"/>
  <c r="G139" i="10"/>
  <c r="G138" i="10"/>
  <c r="G137" i="10"/>
  <c r="G136" i="10"/>
  <c r="G134" i="10"/>
  <c r="G133" i="10"/>
  <c r="G132" i="10"/>
  <c r="G131" i="10"/>
  <c r="G130" i="10"/>
  <c r="G129" i="10"/>
  <c r="G128" i="10"/>
  <c r="G127" i="10"/>
  <c r="G126" i="10"/>
  <c r="G125" i="10"/>
  <c r="G124" i="10"/>
  <c r="G123" i="10"/>
  <c r="G122" i="10"/>
  <c r="G121" i="10"/>
  <c r="G120" i="10"/>
  <c r="G119" i="10"/>
  <c r="G118" i="10"/>
  <c r="G117" i="10"/>
  <c r="G116" i="10"/>
  <c r="G115" i="10"/>
  <c r="G114" i="10"/>
  <c r="G113" i="10"/>
  <c r="G107" i="10"/>
  <c r="G106" i="10"/>
  <c r="G105" i="10"/>
  <c r="G104" i="10"/>
  <c r="G102" i="10"/>
  <c r="G101" i="10"/>
  <c r="G100" i="10"/>
  <c r="G99" i="10"/>
  <c r="G98" i="10"/>
  <c r="G97" i="10"/>
  <c r="G96" i="10"/>
  <c r="G95" i="10"/>
  <c r="G94" i="10"/>
  <c r="G93" i="10"/>
  <c r="G92" i="10"/>
  <c r="G91" i="10"/>
  <c r="G90" i="10"/>
  <c r="G89" i="10"/>
  <c r="G88" i="10"/>
  <c r="G87" i="10"/>
  <c r="G86" i="10"/>
  <c r="G11" i="9"/>
  <c r="G9" i="9"/>
  <c r="G7" i="9"/>
  <c r="G6" i="9"/>
  <c r="G4" i="9"/>
  <c r="G3" i="9"/>
  <c r="G2" i="9"/>
  <c r="G7" i="8"/>
  <c r="G6" i="8"/>
  <c r="G5" i="8"/>
  <c r="G4" i="8"/>
  <c r="G3" i="8"/>
  <c r="G7" i="6"/>
</calcChain>
</file>

<file path=xl/sharedStrings.xml><?xml version="1.0" encoding="utf-8"?>
<sst xmlns="http://schemas.openxmlformats.org/spreadsheetml/2006/main" count="17857" uniqueCount="10915">
  <si>
    <t xml:space="preserve">Club /Academy/ Class Name </t>
  </si>
  <si>
    <t>Address</t>
  </si>
  <si>
    <t>Location Link (Google Map)</t>
  </si>
  <si>
    <t>City</t>
  </si>
  <si>
    <t>Club Email Id</t>
  </si>
  <si>
    <t>Club Contact no</t>
  </si>
  <si>
    <t>Club Fax Number</t>
  </si>
  <si>
    <t>Other Contacts</t>
  </si>
  <si>
    <t>Head/ Owner Name</t>
  </si>
  <si>
    <t>Head/ Owner Contact No.</t>
  </si>
  <si>
    <t>Head/Owner Email Id</t>
  </si>
  <si>
    <t>Registration Fees</t>
  </si>
  <si>
    <t>Membership Plans
{ Monthly, 3 Months Fees,
6 Months Fees, Yearly }</t>
  </si>
  <si>
    <t xml:space="preserve"> Batches</t>
  </si>
  <si>
    <t>Batches Timing</t>
  </si>
  <si>
    <t xml:space="preserve">Club Instructor Name </t>
  </si>
  <si>
    <t>Club Instructor Photo</t>
  </si>
  <si>
    <t>Coach Details</t>
  </si>
  <si>
    <t>Source Link</t>
  </si>
  <si>
    <t>Google Link</t>
  </si>
  <si>
    <t>Club/class Website</t>
  </si>
  <si>
    <t xml:space="preserve">No. of ratings </t>
  </si>
  <si>
    <t>Category (Unisexual/Bisexual)</t>
  </si>
  <si>
    <t>Year of Establishment</t>
  </si>
  <si>
    <t>Course Days</t>
  </si>
  <si>
    <t>Minimum Course Duration</t>
  </si>
  <si>
    <t>Minimum Age</t>
  </si>
  <si>
    <t>Modes of Payment</t>
  </si>
  <si>
    <t>Government/ Private</t>
  </si>
  <si>
    <t>Number of Coaches</t>
  </si>
  <si>
    <t>Landmark</t>
  </si>
  <si>
    <t>Others Sports offered</t>
  </si>
  <si>
    <t>Notes</t>
  </si>
  <si>
    <t xml:space="preserve">4kids4kids4kids4kids
</t>
  </si>
  <si>
    <t>Rajaji Nagar Industrial Town, Basaveshwar Nagar, Bengaluru, Karnataka 560079</t>
  </si>
  <si>
    <t>https://www.google.co.in/maps/place/4kids4kids4kids4kids/@12.9846134,77.5414067,17z/data=!3m1!4b1!4m5!3m4!1s0x3bae3deb75c1a677:0xc0c7302722a54e04!8m2!3d12.9846082!4d77.5435954</t>
  </si>
  <si>
    <t>Bengaluru</t>
  </si>
  <si>
    <t>091648 69585</t>
  </si>
  <si>
    <t>https://www.google.com/search?rlz=1C1CHBF_enIN877IN877&amp;tbm=lcl&amp;ei=PkvdXqbPBe6e4-EPhs67oAE&amp;q=skating+classes+in+bangalore&amp;oq=skating+classes+in+bangalore&amp;gs_l=psy-ab.12...0.0.0.2941.0.0.0.0.0.0.0.0..0.0....0...1c..64.psy-ab..0.0.0....0.p7r6nBjCvM8#rlfi=hd:;si:13891124520290700804,l,Chxza2F0aW5nIGNsYXNzZXMgaW4gYmFuZ2Fsb3JlWi8KD3NrYXRpbmcgY2xhc3NlcyIcc2thdGluZyBjbGFzc2VzIGluIGJhbmdhbG9yZQ;mv:[[13.1248933,77.7737147],[12.8262375,77.4642975]];start:40</t>
  </si>
  <si>
    <t>https://4kids4kids4kids4kids.business.site/</t>
  </si>
  <si>
    <t xml:space="preserve">Achieve and Cherish
</t>
  </si>
  <si>
    <t>1st Main Rd, Saraswathipuram, Royal Residency Layout, Hulimavu, Bengaluru, Karnataka 560076</t>
  </si>
  <si>
    <t>https://www.google.co.in/maps/place/Achieve+and+Cherish/@12.8813818,77.6088875,17z/data=!3m1!4b1!4m5!3m4!1s0x3bae14d44e964e27:0xbfca8e58b526a22!8m2!3d12.8813766!4d77.6110762</t>
  </si>
  <si>
    <t>074066 99100</t>
  </si>
  <si>
    <t>088923 07608</t>
  </si>
  <si>
    <t>https://www.google.com/search?rlz=1C1CHBF_enIN877IN877&amp;tbm=lcl&amp;ei=bjHdXpv9H9-J4-EPhcqNyAw&amp;q=skating+classes+in+bangalore&amp;oq=skating+classes+in+bangalore&amp;gs_l=psy-ab.12...0.0.0.2118.0.0.0.0.0.0.0.0..0.0....0...1c..64.psy-ab..0.0.0....0.PWqjTLDetAs#rlfi=hd:;si:863750932386703906,l,Chxza2F0aW5nIGNsYXNzZXMgaW4gYmFuZ2Fsb3JlWi8KD3NrYXRpbmcgY2xhc3NlcyIcc2thdGluZyBjbGFzc2VzIGluIGJhbmdhbG9yZQ;mv:[[13.119667199999999,77.756841],[12.825918,77.4846529]];start:20</t>
  </si>
  <si>
    <t>https://achieve-and-cherish-skating-instructor.business.site/?utm_source=gmb&amp;utm_medium=referral</t>
  </si>
  <si>
    <t>Ajay Shivlani's The Skate Academy</t>
  </si>
  <si>
    <t>St.Stanislaus High School, Hill Rd, Bandra West, W, Maharashtra 400050</t>
  </si>
  <si>
    <t>https://www.google.com/maps/place/Ajay+Shivlani's+The+Skate+Academy/@19.0478539,72.8277525,15z/data=!4m8!1m2!2m1!1sAjay+Shivlani's+The+Skate+Academy!3m4!1s0x3be7c91449f30ac3:0xa6d65e96b437cb4a!8m2!3d19.0409187!4d72.8434705</t>
  </si>
  <si>
    <t>Mumbai</t>
  </si>
  <si>
    <t>info@theskateacademy.in</t>
  </si>
  <si>
    <t>Ajay Shivlani</t>
  </si>
  <si>
    <t>Sandeep Sharma, Santosh Shinde</t>
  </si>
  <si>
    <t>http://theskateacademy.in/</t>
  </si>
  <si>
    <t>https://www.google.com/search?rlz=1C1CHBF_enIN877IN877&amp;q=skating+center+in+maharashtra&amp;npsic=0&amp;rflfq=1&amp;rlha=0&amp;rllag=18600882,73795128,12788&amp;tbm=lcl&amp;ved=2ahUKEwjXmMLz5ubpAhUq63MBHeYIAigQjGp6BAgLEDo&amp;tbs=lrf:!1m4!1u3!2m2!3m1!1e1!1m4!1u2!2m2!2m1!1e1!2m1!1e2!2m1!1e3!3sIAE,lf:1,lf_ui:2&amp;rldoc=1#rlfi=hd:;si:10474954293971858875,l,Ch1za2F0aW5nIGNlbnRlciBpbiBtYWhhcmFzaHRyYVovCg5za2F0aW5nIGNlbnRlciIdc2thdGluZyBjZW50ZXIgaW4gbWFoYXJhc2h0cmE;mv:[[21.7910158,79.4270552],[15.5093523,72.45574570000001]]</t>
  </si>
  <si>
    <t xml:space="preserve">Ajmera Infinity Skating Rink
</t>
  </si>
  <si>
    <t>560100, Karuna Nagar, Electronics City Phase 1, Electronic City, Bengaluru, Karnataka 560100</t>
  </si>
  <si>
    <t>https://www.google.co.in/maps/place/Ajmera+Infinity+Skating+Rink/@12.9707761,77.4360048,11z/data=!4m8!1m2!2m1!1sAjmera+Infinity+Skating+Rink!3m4!1s0x3bae6b7b9b5d7be5:0xabdf78db82907e31!8m2!3d12.8422369!4d77.6473805</t>
  </si>
  <si>
    <t>https://www.google.com/search?rlz=1C1CHBF_enIN877IN877&amp;tbm=lcl&amp;ei=PkvdXqbPBe6e4-EPhs67oAE&amp;q=skating+classes+in+bangalore&amp;oq=skating+classes+in+bangalore&amp;gs_l=psy-ab.12...0.0.0.2941.0.0.0.0.0.0.0.0..0.0....0...1c..64.psy-ab..0.0.0....0.p7r6nBjCvM8#rlfi=hd:;si:12384750384475831857;mv:[[13.1248933,77.7737147],[12.8262375,77.4642975]];start:40</t>
  </si>
  <si>
    <t>Ak Sports Zone</t>
  </si>
  <si>
    <t>Halasahalli, Karnataka 560087</t>
  </si>
  <si>
    <t>https://www.google.com/maps/place/Ak+Sports+Zone/@12.9283516,77.7400655,17z/data=!3m1!4b1!4m5!3m4!1s0x3bae128087e75101:0x699ff811f6aefd77!8m2!3d12.9283516!4d77.7422595</t>
  </si>
  <si>
    <t>Halasahalli</t>
  </si>
  <si>
    <t>085537 32037</t>
  </si>
  <si>
    <t>https://www.google.com/search?client=ubuntu&amp;channel=fs&amp;tbm=lcl&amp;ei=IGnmXveRHdK_3LUPkpGa6AM&amp;q=skating+classes+in+karnataka&amp;oq=skating+classes+in+karnataka&amp;gs_l=psy-ab.3..0i333k1l2.2918708.2922379.0.2927271.9.9.0.0.0.0.178.988.0j6.6.0....0...1c.1.64.psy-ab..3.6.984...0j0i22i30k1j33i10i160k1.0.GMsIBSKbHdw#rlfi=hd:;si:7611074651316223351,l,Chxza2F0aW5nIGNsYXNzZXMgaW4ga2FybmF0YWthWi8KD3NrYXRpbmcgY2xhc3NlcyIcc2thdGluZyBjbGFzc2VzIGluIGthcm5hdGFrYQ;mv:[[16.0448161,77.9922861],[12.6603436,74.288749]];start:20</t>
  </si>
  <si>
    <t>Akhada the sports academy</t>
  </si>
  <si>
    <t>MOTA FoodS &amp; Store, MOTA ROYAL ARCADE 158, Brigade Road, Brigade Rd Brigade Road, Bangalore, India - 560001</t>
  </si>
  <si>
    <t>https://www.google.co.in/maps/place/Akhada+the+sports+academy/@12.9198647,77.6072202,12z/data=!4m8!1m2!2m1!1sAkhada+the+sports+academy!3m4!1s0x3bae41cadde0952b:0xe709881277679647!8m2!3d12.9197067!4d77.6772611</t>
  </si>
  <si>
    <t>https://www.justdial.com/Bangalore/AKHADA-THE-SPORTS-ACADEMY/080PXX80-XX80-181127182527-S7V8_BZDET</t>
  </si>
  <si>
    <t>https://www.google.com/search?rlz=1C1CHBF_enIN877IN877&amp;q=skating+classes+in+bangalore&amp;npsic=0&amp;rflfq=1&amp;rlha=0&amp;rllag=12960395,77565981,9269&amp;tbm=lcl&amp;ved=2ahUKEwip1JaAmPDpAhU9yDgGHeH_DA4QjGp6BAgLEEI&amp;tbs=lrf:!1m4!1u3!2m2!3m1!1e1!1m4!1u2!2m2!2m1!1e1!2m1!1e2!2m1!1e3!3sIAE,lf:1,lf_ui:2&amp;rldoc=1#rlfi=hd:;si:16647987110445815367,l,Chxza2F0aW5nIGNsYXNzZXMgaW4gYmFuZ2Fsb3JlWi8KD3NrYXRpbmcgY2xhc3NlcyIcc2thdGluZyBjbGFzc2VzIGluIGJhbmdhbG9yZQ;mv:[[13.0949732,77.6968886],[12.867497799999999,77.519556]]</t>
  </si>
  <si>
    <t>https://www.urbanpro.com/bangalore/akhada-the-sports-academy-brigade-road/12882474#profile</t>
  </si>
  <si>
    <t>Alleppey Skaters Club</t>
  </si>
  <si>
    <t>Vijaya Park, Beach, Sea View Ward, Alappuzha, Kerala 688001</t>
  </si>
  <si>
    <t>https://www.google.com/maps/place/Alleppey+Skaters+Club(+ASC)/@9.4969531,76.3155154,17z/data=!3m1!4b1!4m5!3m4!1s0x3b088437eabb0da1:0xfc149d74f53127fe!8m2!3d9.4969531!4d76.3177041</t>
  </si>
  <si>
    <t>Alappuzha</t>
  </si>
  <si>
    <t>alleppeyskatersclub@gmail.com</t>
  </si>
  <si>
    <t>Saturday and Sunday</t>
  </si>
  <si>
    <t>Saturday and Sunday - 7AM to 9AM</t>
  </si>
  <si>
    <t>https://alleppeyskatersclub.com/</t>
  </si>
  <si>
    <t>https://www.google.com/search?biw=1366&amp;bih=657&amp;sxsrf=ALeKk02N5py9KGJgq3IYiRV9V9xzeNf8xQ:1595666584864&amp;q=skate+academy+in+kERALA&amp;npsic=0&amp;rflfq=1&amp;rlha=0&amp;rllag=10311204,76452024,43115&amp;tbm=lcl&amp;ved=2ahUKEwiT3-GfgejqAhWk7nMBHVRQD6wQjGp6BAgLEDk&amp;rldoc=1#rldoc=1&amp;rlfi=hd:;si:18164316322747459582,l,Chdza2F0ZSBhY2FkZW15IGluIGtFUkFMQVooCg1za2F0ZSBhY2FkZW15Ihdza2F0ZSBhY2FkZW15IGluIGtlcmFsYQ;mv:[[12.870997812762289,81.63290432500001],[7.335514518334015,71.23983791875001],null,[10.115179616915592,76.43637112187501],7]</t>
  </si>
  <si>
    <t>Ananthapuri Roller Skating Club</t>
  </si>
  <si>
    <t>M.Sukumaran Kutty Nagar, Attukal, Manacaud, Thiruvananthapuram, Kerala 695009</t>
  </si>
  <si>
    <t>https://www.google.com/maps/place/ANANTHAPURI+ROLLER+SKATING+CLUB/@8.4719044,76.9521338,17z/data=!4m8!1m2!2m1!1sAnanthapuri+roller+skating+club!3m4!1s0x3b05bb5282c2cf49:0x4570c93398c6c9f7!8m2!3d8.4719155!4d76.954326</t>
  </si>
  <si>
    <t>Thiruvananthapuram</t>
  </si>
  <si>
    <t>https://www.google.com/search?biw=1366&amp;bih=657&amp;sxsrf=ALeKk02N5py9KGJgq3IYiRV9V9xzeNf8xQ:1595666584864&amp;q=skate+academy+in+kERALA&amp;npsic=0&amp;rflfq=1&amp;rlha=0&amp;rllag=10311204,76452024,43115&amp;tbm=lcl&amp;ved=2ahUKEwiT3-GfgejqAhWk7nMBHVRQD6wQjGp6BAgLEDk&amp;rldoc=1#rldoc=1&amp;rlfi=hd:;si:5003720409452300791,l,Chdza2F0ZSBhY2FkZW15IGluIGtFUkFMQVooCg1za2F0ZSBhY2FkZW15Ihdza2F0ZSBhY2FkZW15IGluIGtlcmFsYQ;mv:[[12.870997812762289,81.63290432500001],[7.335514518334015,71.23983791875001],null,[10.115179616915592,76.43637112187501],7];start:20</t>
  </si>
  <si>
    <t>http://www.ananthapurirollersports.com/</t>
  </si>
  <si>
    <t>Andhra Pradesh Roller Skating Association</t>
  </si>
  <si>
    <t>4-69-28, Lawsons Bay Colony, Pedda Waltair, Visakhapatnam, Andhra Pradesh 530017</t>
  </si>
  <si>
    <t>https://www.google.co.in/maps/place/Andhra+Pradesh+Roller+Skating+Association/@17.7328338,82.2162507,8z/data=!4m8!1m2!2m1!1sAndhra+Pradesh+Roller+Skating+Association!3m4!1s0x3a39432282c66945:0xbce856af74b78096!8m2!3d17.7328338!4d83.3368562</t>
  </si>
  <si>
    <t>Visakhapatnam</t>
  </si>
  <si>
    <t>https://www.justdial.com/Visakhapatnam/Andhra-Pradesh-Roller-Skating-Association-Railway-New-Colony/0891PX891-X891-181204143909-G6M6_BZDET</t>
  </si>
  <si>
    <t>https://www.google.com/search?rlz=1C1CHBF_enIN877IN877&amp;q=skating+center+in+Andhra+Pradesh&amp;npsic=0&amp;rflfq=1&amp;rlha=0&amp;rllag=16408637,80532523,17582&amp;tbm=lcl&amp;ved=2ahUKEwiLk7Li7-fpAhXxmuYKHVCUDnEQjGp6BAgKED0&amp;tbs=lrf:!1m4!1u3!2m2!3m1!1e1!1m4!1u2!2m2!2m1!1e1!2m1!1e2!2m1!1e3!3sIAE,lf:1,lf_ui:2&amp;rldoc=1#rlfi=hd:;si:13612225185304772758;mv:[[18.026125099999998,83.6866512],[13.3733273,77.2764531]]</t>
  </si>
  <si>
    <t xml:space="preserve">Ares sports and recreation
</t>
  </si>
  <si>
    <t>Anjinappa Building, House No 6, 1st Main, 1st Cross Rd, Patel Narayanswamy Layout, Siddapura, Whitefield, Bengaluru, Karnataka 560066</t>
  </si>
  <si>
    <t>https://www.google.co.in/maps/place/Ares+sports+and+recreation/@12.9546655,77.727784,17z/data=!3m1!4b1!4m5!3m4!1s0x3bae1335e5216077:0xfbd36f9f0539ca70!8m2!3d12.9546603!4d77.7299727</t>
  </si>
  <si>
    <t>jomonbenny7@gmail.com</t>
  </si>
  <si>
    <t>094977 90708</t>
  </si>
  <si>
    <t>https://www.facebook.com/pg/ARES-sports-Re-creations-558398357935975/about/?ref=page_internal</t>
  </si>
  <si>
    <t>https://www.google.com/search?rlz=1C1CHBF_enIN877IN877&amp;tbm=lcl&amp;ei=PkvdXqbPBe6e4-EPhs67oAE&amp;q=skating+classes+in+bangalore&amp;oq=skating+classes+in+bangalore&amp;gs_l=psy-ab.12...0.0.0.2941.0.0.0.0.0.0.0.0..0.0....0...1c..64.psy-ab..0.0.0....0.p7r6nBjCvM8#rlfi=hd:;si:18145970052384017008;mv:[[13.071741699999999,77.7439165],[12.8594048,77.4836328]];start:60</t>
  </si>
  <si>
    <t>Arjun Skating Academy (R.)</t>
  </si>
  <si>
    <t>30th Cross Extn, SIT Main Rd, Tumakuru, Karnataka 572101</t>
  </si>
  <si>
    <t>https://www.google.com/maps/place/Arjun+Skating+Academy+(R.)/@13.3282763,77.1169849,17z/data=!3m1!4b1!4m5!3m4!1s0x3bb02c3df986357f:0x3e0b24689614025f!8m2!3d13.3282763!4d77.1191789</t>
  </si>
  <si>
    <t>Tumakuru</t>
  </si>
  <si>
    <t>https://www.justdial.com/Tumkur/Arjun-Skating-Academy-r-Near-Siddeshwara-Convention-Hall-Tumkur-HO/9999PX816-X816-180422234518-V9T6_BZDET</t>
  </si>
  <si>
    <t>https://www.google.com/search?client=ubuntu&amp;channel=fs&amp;tbm=lcl&amp;ei=IGnmXveRHdK_3LUPkpGa6AM&amp;q=skating+classes+in+karnataka&amp;oq=skating+classes+in+karnataka&amp;gs_l=psy-ab.3..0i333k1l2.2918708.2922379.0.2927271.9.9.0.0.0.0.178.988.0j6.6.0....0...1c.1.64.psy-ab..3.6.984...0j0i22i30k1j33i10i160k1.0.GMsIBSKbHdw#rlfi=hd:;si:4470707086708441695,l,Chxza2F0aW5nIGNsYXNzZXMgaW4ga2FybmF0YWthWi8KD3NrYXRpbmcgY2xhc3NlcyIcc2thdGluZyBjbGFzc2VzIGluIGthcm5hdGFrYQ;mv:[[13.3551918,77.7214812],[12.8527685,77.0850863]]</t>
  </si>
  <si>
    <t>Cash</t>
  </si>
  <si>
    <t>ARYAN ROLLER SKATING ACADEMY</t>
  </si>
  <si>
    <t>AMBDEKAR STADIUM, 1st Main Rd, near GANGAIHA THIMMAIHA, Bengaluru, Karnataka 560079</t>
  </si>
  <si>
    <t>https://www.google.co.in/maps/place/ARYAN+ROLLER+SKATING+ACADEMY/@12.983761,77.5421631,17z/data=!3m1!4b1!4m5!3m4!1s0x3bae3d8a8691b105:0xe4abaab71085bf43!8m2!3d12.9837558!4d77.5443518</t>
  </si>
  <si>
    <t>https://www.google.com/search?rlz=1C1CHBF_enIN877IN877&amp;tbm=lcl&amp;ei=ECTcXo6-Ia-N4-EPjuaakAQ&amp;q=skating+classes+in+bangalore&amp;oq=+Skating+classes+in+bangalore&amp;gs_l=psy-ab.1.0.0i67k1j0j0i30k1l2j0i5i30k1l4j0i8i30k1l2.165091.165091.0.167479.1.1.0.0.0.0.189.189.0j1.1.0....0...1c.1.64.psy-ab..0.1.188....0.2mosYcI-F-Q#rlfi=hd:;si:16477451364898029379,l,Chxza2F0aW5nIGNsYXNzZXMgaW4gYmFuZ2Fsb3JlWi8KD3NrYXRpbmcgY2xhc3NlcyIcc2thdGluZyBjbGFzc2VzIGluIGJhbmdhbG9yZQ;mv:[[13.0949732,77.6968886],[12.867497799999999,77.519556]]</t>
  </si>
  <si>
    <t>http://www.aryanrollerskatingacademy.com/</t>
  </si>
  <si>
    <t xml:space="preserve">ARYAN SKATERS
</t>
  </si>
  <si>
    <t>Rajaji Nagar Industrial Town, Rajajinagar, Bengaluru, Karnataka 560079</t>
  </si>
  <si>
    <t>https://www.google.co.in/maps/place/ARYAN+SKATERS/@12.9842461,77.5420856,17z/data=!4m8!1m2!2m1!1sARYAN+SKATERS!3m4!1s0x3bae3d5ef7d6f861:0xebd959f1c178e966!8m2!3d12.9847259!4d77.5441968</t>
  </si>
  <si>
    <t>https://www.google.com/search?rlz=1C1CHBF_enIN877IN877&amp;tbm=lcl&amp;ei=PkvdXqbPBe6e4-EPhs67oAE&amp;q=skating+classes+in+bangalore&amp;oq=skating+classes+in+bangalore&amp;gs_l=psy-ab.12...0.0.0.2941.0.0.0.0.0.0.0.0..0.0....0...1c..64.psy-ab..0.0.0....0.p7r6nBjCvM8#rlfi=hd:;si:16994713563727194470,l,Chxza2F0aW5nIGNsYXNzZXMgaW4gYmFuZ2Fsb3JlWi8KD3NrYXRpbmcgY2xhc3NlcyIcc2thdGluZyBjbGFzc2VzIGluIGJhbmdhbG9yZQ;mv:[[13.071741699999999,77.7439165],[12.8594048,77.4836328]];start:60</t>
  </si>
  <si>
    <t>http://www.aryanskaters.com/</t>
  </si>
  <si>
    <t>Askyon Roller Skating Academy</t>
  </si>
  <si>
    <t>Chengalil house Vavvakkavu p.o, Kerala 690528</t>
  </si>
  <si>
    <t>https://www.google.com/maps/place/Askyon+Roller+Skating+Academy+,Karunagappally/@9.568301,75.4868726,8z/data=!4m8!1m2!2m1!1sAskyon+Roller+Skating+Academy+kerala!3m4!1s0x3b06037057a2d49f:0x22d6271353b30343!8m2!3d9.1018427!4d76.5218309</t>
  </si>
  <si>
    <t>aswinchengalil@gmail.com</t>
  </si>
  <si>
    <t>088931 53947</t>
  </si>
  <si>
    <t>Monday to Sunday</t>
  </si>
  <si>
    <t>Open 24 hrs</t>
  </si>
  <si>
    <t>https://www.facebook.com/krsc947/</t>
  </si>
  <si>
    <t>https://www.google.com/search?biw=1366&amp;bih=657&amp;sxsrf=ALeKk02N5py9KGJgq3IYiRV9V9xzeNf8xQ:1595666584864&amp;q=skate+academy+in+kERALA&amp;npsic=0&amp;rflfq=1&amp;rlha=0&amp;rllag=10311204,76452024,43115&amp;tbm=lcl&amp;ved=2ahUKEwiT3-GfgejqAhWk7nMBHVRQD6wQjGp6BAgLEDk&amp;rldoc=1#rldoc=1&amp;rlfi=hd:;si:2510236806267732803,l,Chdza2F0ZSBhY2FkZW15IGluIGtFUkFMQVooCg1za2F0ZSBhY2FkZW15Ihdza2F0ZSBhY2FkZW15IGluIGtlcmFsYQ;mv:[[12.870997812762289,81.63290432500001],[7.335514518334015,71.23983791875001],null,[10.115179616915592,76.43637112187501],7]</t>
  </si>
  <si>
    <t>https://askyon-roller-skating-academy.business.site/?utm_source=gmb&amp;utm_medium=referral</t>
  </si>
  <si>
    <t xml:space="preserve">Aviva Skating academy
</t>
  </si>
  <si>
    <t>Horamavu Agara, Horamavu, Bengaluru, Karnataka 560083</t>
  </si>
  <si>
    <t>https://www.google.co.in/maps/place/Aviva+Skating+academy/@13.032638,77.6561458,17z/data=!3m1!4b1!4m5!3m4!1s0x3bae10bf71bfe21d:0x70d34561e439d2ce!8m2!3d13.0326328!4d77.6583345</t>
  </si>
  <si>
    <t>097394 91612</t>
  </si>
  <si>
    <t>https://www.justdial.com/Bangalore/Aviva-Skating-Academy-Near-HP-Petrol-Bunk-Horamavu/080PXX80-XX80-180129110929-A3G7_BZDET</t>
  </si>
  <si>
    <t>https://www.google.com/search?rlz=1C1CHBF_enIN877IN877&amp;q=skating+classes+in+bangalore&amp;npsic=0&amp;rflfq=1&amp;rlha=0&amp;rllag=12960395,77565981,9269&amp;tbm=lcl&amp;ved=2ahUKEwip1JaAmPDpAhU9yDgGHeH_DA4QjGp6BAgLEEI&amp;tbs=lrf:!1m4!1u3!2m2!3m1!1e1!1m4!1u2!2m2!2m1!1e1!2m1!1e2!2m1!1e3!3sIAE,lf:1,lf_ui:2&amp;rldoc=1#rlfi=hd:;si:8129918039077016270,l,Chxza2F0aW5nIGNsYXNzZXMgaW4gYmFuZ2Fsb3JlWi8KD3NrYXRpbmcgY2xhc3NlcyIcc2thdGluZyBjbGFzc2VzIGluIGJhbmdhbG9yZQ;mv:[[13.0949732,77.6968886],[12.867497799999999,77.519556]]</t>
  </si>
  <si>
    <t>https://skating1.onuniverse.com/</t>
  </si>
  <si>
    <t xml:space="preserve">Bangalore International Sports Academy - a unit of Shankar Sports Academy
</t>
  </si>
  <si>
    <t>ITI Layout, Sector 7, HSR Layout, Bengaluru, Karnataka 560068</t>
  </si>
  <si>
    <t>https://www.google.co.in/maps/place/Bangalore+International+Sports+Academy+-+a+unit+of+Shankar+Sports+Academy/@12.90176,77.6400922,17z/data=!3m1!4b1!4m5!3m4!1s0x3bae14980068e02d:0xf028fbcdc2f36808!8m2!3d12.9017548!4d77.6422809</t>
  </si>
  <si>
    <t>bisa.hsr@gmail.com</t>
  </si>
  <si>
    <t>098862 49880</t>
  </si>
  <si>
    <t>Monthly( Rs. 2000)</t>
  </si>
  <si>
    <t>https://www.facebook.com/BISA.HSR/</t>
  </si>
  <si>
    <t>https://www.google.com/search?rlz=1C1CHBF_enIN877IN877&amp;tbm=lcl&amp;ei=PkvdXqbPBe6e4-EPhs67oAE&amp;q=skating+classes+in+bangalore&amp;oq=skating+classes+in+bangalore&amp;gs_l=psy-ab.12...0.0.0.2941.0.0.0.0.0.0.0.0..0.0....0...1c..64.psy-ab..0.0.0....0.p7r6nBjCvM8#rlfi=hd:;si:17305358429328730120,l,Chxza2F0aW5nIGNsYXNzZXMgaW4gYmFuZ2Fsb3JlWi8KD3NrYXRpbmcgY2xhc3NlcyIcc2thdGluZyBjbGFzc2VzIGluIGJhbmdhbG9yZQ;mv:[[13.071741699999999,77.7439165],[12.8594048,77.4836328]];start:60</t>
  </si>
  <si>
    <t>Bathukamma Kunta Skating Rink</t>
  </si>
  <si>
    <t>857, KPHB Phase 2, Kukatpally, Hyderabad, Telangana 500072</t>
  </si>
  <si>
    <t>https://www.google.com/maps/place/Bathukamma+Kunta+Skating+Rink/@17.4838319,78.3928636,17z/data=!4m5!3m4!1s0x3bcb918e2b1dd691:0x7d88440d54ced11c!8m2!3d17.4838319!4d78.3950576</t>
  </si>
  <si>
    <t>Hyderabad</t>
  </si>
  <si>
    <t>https://www.justdial.com/Hyderabad/Bathukamma-Kunta-Skating-Rink-Kukatpally/040PXX40-XX40-171219220755-B1H4_BZDET</t>
  </si>
  <si>
    <t>https://www.google.com/search?client=ubuntu&amp;channel=fs&amp;tbm=lcl&amp;ei=TYb0XvrKErPSz7sPsNWqwAI&amp;q=skating+classes+telangana&amp;oq=skating+classes+telangana&amp;gs_l=psy-ab.3..0i7i30k1.15103.15103.0.16722.1.1.0.0.0.0.158.158.0j1.1.0....0...1c..64.psy-ab..0.1.158....0.v1NR1X3h-2U#rlfi=hd:;si:10616952480698098637;mv:[[17.5121392,78.6006364],[17.2913777,78.30972129999999]]</t>
  </si>
  <si>
    <t>Private</t>
  </si>
  <si>
    <t>Best Club Roller Skating</t>
  </si>
  <si>
    <t xml:space="preserve">8th Cross Road, 663, 8th Cross Rd, BEML Layout, RR Nagar, Bengaluru, Karnataka 560098
</t>
  </si>
  <si>
    <t>https://www.google.co.in/maps/place/Best+Club+Roller+Skating/@12.9125965,77.5077208,14z/data=!4m8!1m2!2m1!1sBest+Club+Roller+Skating!3m4!1s0x3bae3fae7a338681:0x878e6438c2543c7!8m2!3d12.9125965!4d77.5252303</t>
  </si>
  <si>
    <t>info@bestclubbangalore.com , info@bestclubbangalore.com</t>
  </si>
  <si>
    <t>095905 29133</t>
  </si>
  <si>
    <t>91 8028613027</t>
  </si>
  <si>
    <t>Dr. R. Arunachalam</t>
  </si>
  <si>
    <t>https://www.bestclubbangalore.com/home.html</t>
  </si>
  <si>
    <t>https://www.google.com/search?rlz=1C1CHBF_enIN877IN877&amp;q=skating+classes+in+bangalore&amp;npsic=0&amp;rflfq=1&amp;rlha=0&amp;rllag=12960395,77565981,9269&amp;tbm=lcl&amp;ved=2ahUKEwip1JaAmPDpAhU9yDgGHeH_DA4QjGp6BAgLEEI&amp;tbs=lrf:!1m4!1u3!2m2!3m1!1e1!1m4!1u2!2m2!2m1!1e1!2m1!1e2!2m1!1e3!3sIAE,lf:1,lf_ui:2&amp;rldoc=1#rlfi=hd:;si:610490927297151943,l,Chxza2F0aW5nIGNsYXNzZXMgaW4gYmFuZ2Fsb3JlSIOvu4ufq4CACFo1Cg9za2F0aW5nIGNsYXNzZXMQABABGAAiHHNrYXRpbmcgY2xhc3NlcyBpbiBiYW5nYWxvcmU;mv:[[13.119667199999999,77.756841],[12.825918,77.4846529]];start:20</t>
  </si>
  <si>
    <t xml:space="preserve">Bezawada Roller Skating Association
</t>
  </si>
  <si>
    <t>Manepallivari St, GVS Sastry Park, Satyaranayana Puram, Vijayawada, Andhra Pradesh 520011</t>
  </si>
  <si>
    <t>https://www.google.co.in/maps/place/Bezawada+Roller+Skating+Association/@16.5220367,80.6365159,17z/data=!3m1!4b1!4m5!3m4!1s0x3a35e5512ae1acff:0x1020a7fe5b16da35!8m2!3d16.5220316!4d80.6387046</t>
  </si>
  <si>
    <t>Vijayawada</t>
  </si>
  <si>
    <t xml:space="preserve">074167 11579
</t>
  </si>
  <si>
    <t>https://www.google.com/search?rlz=1C1CHBF_enIN877IN877&amp;q=skating+center+in+Andhra+Pradesh&amp;npsic=0&amp;rflfq=1&amp;rlha=0&amp;rllag=16408637,80532523,17582&amp;tbm=lcl&amp;ved=2ahUKEwiLk7Li7-fpAhXxmuYKHVCUDnEQjGp6BAgKED0&amp;tbs=lrf:!1m4!1u3!2m2!3m1!1e1!1m4!1u2!2m2!2m1!1e1!2m1!1e2!2m1!1e3!3sIAE,lf:1,lf_ui:2&amp;rldoc=1#rlfi=hd:;si:1162113414753344053,l,CiBza2F0aW5nIGNlbnRlciBpbiBBbmRocmEgUHJhZGVzaFoyCg5za2F0aW5nIGNlbnRlciIgc2thdGluZyBjZW50ZXIgaW4gYW5kaHJhIHByYWRlc2g;mv:[[18.026125099999998,83.6866512],[13.3733273,77.2764531]]</t>
  </si>
  <si>
    <t>https://www.facebook.com/pages/category/Community-Organization/Bezawada-Roller-Skating-Association-257933697719489/</t>
  </si>
  <si>
    <t>BION SPORTS CIRCLE</t>
  </si>
  <si>
    <t>post, Divya Unnathi Layout, Horamavu Agara, Kalyan Nagar, Bengaluru, Karnataka 560043</t>
  </si>
  <si>
    <t>https://www.google.co.in/maps/place/BION+SPORTS+CIRCLE/@13.0328047,77.6460763,17z/data=!3m1!4b1!4m5!3m4!1s0x3bae175099065f71:0xb9cf11b900043a21!8m2!3d13.0327995!4d77.648265</t>
  </si>
  <si>
    <t xml:space="preserve">bsc@bionsportscircle.com
</t>
  </si>
  <si>
    <t>088677 55289</t>
  </si>
  <si>
    <t>https://www.justdial.com/Bangalore/Bion-Sports-Circle/080PXX80-XX80-190515233115-U2P3_BZDET</t>
  </si>
  <si>
    <t>https://www.google.com/search?rlz=1C1CHBF_enIN877IN877&amp;tbm=lcl&amp;ei=bjHdXpv9H9-J4-EPhcqNyAw&amp;q=skating+classes+in+bangalore&amp;oq=skating+classes+in+bangalore&amp;gs_l=psy-ab.12...0.0.0.2118.0.0.0.0.0.0.0.0..0.0....0...1c..64.psy-ab..0.0.0....0.PWqjTLDetAs#rlfi=hd:;si:13388939703462672929,l,Chxza2F0aW5nIGNsYXNzZXMgaW4gYmFuZ2Fsb3JlWi8KD3NrYXRpbmcgY2xhc3NlcyIcc2thdGluZyBjbGFzc2VzIGluIGJhbmdhbG9yZQ;mv:[[13.119667199999999,77.756841],[12.825918,77.4846529]];start:20</t>
  </si>
  <si>
    <t>https://www.facebook.com/bionsportscircle/</t>
  </si>
  <si>
    <t>Bombay YMCA Borivali Branch</t>
  </si>
  <si>
    <t>Plot No. 551A &amp; 648, Holy Cross Rd, I C Colony, Borivali West, Mumbai, Maharashtra 400103</t>
  </si>
  <si>
    <t>https://www.google.co.in/maps/place/Bombay+YMCA+Borivali+Branch/@19.2521203,72.8465045,17z/data=!3m1!4b1!4m5!3m4!1s0x3be7b11d004aecbb:0xdd113a4784fa5704!8m2!3d19.2521152!4d72.8486932</t>
  </si>
  <si>
    <t>info@ymcabombay.com</t>
  </si>
  <si>
    <t>022 2891 9192</t>
  </si>
  <si>
    <t>Mon, Wed &amp; Fri</t>
  </si>
  <si>
    <t>5:00 to 6:00 p.m. AND 6:00 to 7:00 p.m.</t>
  </si>
  <si>
    <t>https://ymcabombay.org/</t>
  </si>
  <si>
    <t>https://www.google.com/search?rlz=1C1CHBF_enIN877IN877&amp;tbm=lcl&amp;ei=F0bYXrbKCreE4-EP16uvmAs&amp;q=skating+center+in+maharashtra&amp;oq=skating+center+in+maharashtra&amp;gs_l=psy-ab.12...0.0.0.4363.0.0.0.0.0.0.0.0..0.0....0...1c..64.psy-ab..0.0.0....0.STBmt_9wu1U#rlfi=hd:;si:15929577435834242820,l,Ch1za2F0aW5nIGNlbnRlciBpbiBtYWhhcmFzaHRyYUjZxf_luJ2AgAhaNwoOc2thdGluZyBjZW50ZXIQABABGAEYAyIdc2thdGluZyBjZW50ZXIgaW4gbWFoYXJhc2h0cmE;mv:[[21.291788999999998,79.4945773],[18.3479806,72.4524783]];start:20</t>
  </si>
  <si>
    <t>BR Stadium Skating Rink</t>
  </si>
  <si>
    <t xml:space="preserve">Old Guntur Main Rd, 1 Town, Area, Old Guntur, Guntur, Andhra Pradesh 522001
</t>
  </si>
  <si>
    <t>https://www.google.co.in/maps/place/BR+Stadium+Skating+Rink/@16.29138,80.4202431,14z/data=!4m8!1m2!2m1!1sBR+Stadium+Skating+Rink!3m4!1s0x3a4a7534dc1e3495:0x23cd7de14c8f61c4!8m2!3d16.2915548!4d80.4537841</t>
  </si>
  <si>
    <t>Guntur</t>
  </si>
  <si>
    <t>098491 23589</t>
  </si>
  <si>
    <t>https://www.google.com/search?rlz=1C1CHBF_enIN877IN877&amp;q=skating+center+in+Andhra+Pradesh&amp;npsic=0&amp;rflfq=1&amp;rlha=0&amp;rllag=16408637,80532523,17582&amp;tbm=lcl&amp;ved=2ahUKEwiLk7Li7-fpAhXxmuYKHVCUDnEQjGp6BAgKED0&amp;tbs=lrf:!1m4!1u3!2m2!3m1!1e1!1m4!1u2!2m2!2m1!1e1!2m1!1e2!2m1!1e3!3sIAE,lf:1,lf_ui:2&amp;rldoc=1#rlfi=hd:;si:2579856568158740932,l,CiBza2F0aW5nIGNlbnRlciBpbiBBbmRocmEgUHJhZGVzaFoyCg5za2F0aW5nIGNlbnRlciIgc2thdGluZyBjZW50ZXIgaW4gYW5kaHJhIHByYWRlc2g;mv:[[18.026125099999998,83.6866512],[13.3733273,77.2764531]]</t>
  </si>
  <si>
    <t>Bramahanandha Reddy Stadium, GUNTUR.</t>
  </si>
  <si>
    <t>5th Lane last, Ananda Peta III, Nehru Nagar Rd, Magdum Nagar, Guntur, Andhra Pradesh 522001</t>
  </si>
  <si>
    <t>https://www.google.co.in/maps/place/Bramahanandha+Reddy+Stadium,+GUNTUR./@16.2902682,80.4521986,17z/data=!3m1!4b1!4m5!3m4!1s0x3a4a7534c97a5d87:0xdf3880a93e6af5ba!8m2!3d16.2902631!4d80.4543873</t>
  </si>
  <si>
    <t>https://www.justdial.com/Guntur/Brahmananda-Reddy-Stadium-Old-Guntur/9999PX863-X863-171201142706-V7Y9_BZDET</t>
  </si>
  <si>
    <t>https://www.google.com/search?rlz=1C1CHBF_enIN877IN877&amp;q=skating+center+in+Andhra+Pradesh&amp;npsic=0&amp;rflfq=1&amp;rlha=0&amp;rllag=16408637,80532523,17582&amp;tbm=lcl&amp;ved=2ahUKEwiLk7Li7-fpAhXxmuYKHVCUDnEQjGp6BAgKED0&amp;tbs=lrf:!1m4!1u3!2m2!3m1!1e1!1m4!1u2!2m2!2m1!1e1!2m1!1e2!2m1!1e3!3sIAE,lf:1,lf_ui:2&amp;rldoc=1#rlfi=hd:;si:16084747533538751930,l,CiBza2F0aW5nIGNlbnRlciBpbiBBbmRocmEgUHJhZGVzaEih3OWg5oCAgAhaOgoOc2thdGluZyBjZW50ZXIQABABGAMYBCIgc2thdGluZyBjZW50ZXIgaW4gYW5kaHJhIHByYWRlc2g;mv:[[17.9072688,83.7054236],[15.717510400000002,77.7186657]];start:20</t>
  </si>
  <si>
    <t>Brundavan skating club</t>
  </si>
  <si>
    <t>1st Cross Rd BEL 6th Block Rd, BEL Layout 6th Block, Vidyaranyapura, Bengaluru, Karnataka 560097</t>
  </si>
  <si>
    <t>https://www.google.co.in/maps/place/Brundavan+skating+club/@13.0825268,77.5615069,17z/data=!4m8!1m2!2m1!1sBrundavan+skating+club!3m4!1s0x3bae1929e96ea265:0x5a5709877461e2ae!8m2!3d13.082787!4d77.563701</t>
  </si>
  <si>
    <t>https://www.google.com/search?rlz=1C1CHBF_enIN877IN877&amp;q=skating+classes+in+bangalore&amp;npsic=0&amp;rflfq=1&amp;rlha=0&amp;rllag=12960395,77565981,9269&amp;tbm=lcl&amp;ved=2ahUKEwip1JaAmPDpAhU9yDgGHeH_DA4QjGp6BAgLEEI&amp;tbs=lrf:!1m4!1u3!2m2!3m1!1e1!1m4!1u2!2m2!2m1!1e1!2m1!1e2!2m1!1e3!3sIAE,lf:1,lf_ui:2&amp;rldoc=1#rlfi=hd:;si:6509682263765148334,l,Chxza2F0aW5nIGNsYXNzZXMgaW4gYmFuZ2Fsb3JlWi8KD3NrYXRpbmcgY2xhc3NlcyIcc2thdGluZyBjbGFzc2VzIGluIGJhbmdhbG9yZQ;mv:[[13.0949732,77.6968886],[12.867497799999999,77.519556]]</t>
  </si>
  <si>
    <t>BRUNDAVAN Skating Rink vidyaranyapura</t>
  </si>
  <si>
    <t xml:space="preserve">BEL Layout 6th Block, HMT Layout 6th Block, Vignana Kendra, Bengaluru, Karnataka 560097
</t>
  </si>
  <si>
    <t>https://www.google.co.in/maps/place/BRUNDAVAN+Skating+Rink+vidyaranyapura/@13.0825268,77.5615069,17z/data=!4m8!1m2!2m1!1sBRUNDAVAN+Skating+Rink+vidyaranyapura!3m4!1s0x3bae1875bb9a9b9b:0x170a474180dfad23!8m2!3d13.0822561!4d77.5636901</t>
  </si>
  <si>
    <t>097382 77723</t>
  </si>
  <si>
    <t>078928 22432</t>
  </si>
  <si>
    <t>https://www.google.com/search?rlz=1C1CHBF_enIN877IN877&amp;tbm=lcl&amp;ei=QzPdXo2AG9eQ4-EPs_6-2Aw&amp;q=skating+classes+in+bangalore&amp;oq=skating+classes+in+bangalore&amp;gs_l=psy-ab.12...0.0.0.6843.0.0.0.0.0.0.0.0..0.0....0...1c..64.psy-ab..0.0.0....0.1NcdRtdMWBc#rlfi=hd:;si:1660217759300037923,l,Chxza2F0aW5nIGNsYXNzZXMgaW4gYmFuZ2Fsb3JlWi8KD3NrYXRpbmcgY2xhc3NlcyIcc2thdGluZyBjbGFzc2VzIGluIGJhbmdhbG9yZQ;mv:[[13.119667199999999,77.67267799999999],[12.825918,77.4894168]];start:20</t>
  </si>
  <si>
    <t>https://brundavan-skating-ground-vidyaranya-pura.business.site/</t>
  </si>
  <si>
    <t>Btm Roller Skating Club</t>
  </si>
  <si>
    <t>Kuvempu Nagar, Stage 2, BTM 2nd Stage, Bengaluru, Karnataka 560076</t>
  </si>
  <si>
    <t>https://www.google.co.in/maps/place/Btm+Roller+Skating+Club/@12.9147203,77.6047339,17z/data=!3m1!4b1!4m5!3m4!1s0x3bae1502650c37d1:0xacaf81263cc50259!8m2!3d12.9147151!4d77.6069226</t>
  </si>
  <si>
    <t>096110 18988</t>
  </si>
  <si>
    <t>https://www.google.com/search?rlz=1C1CHBF_enIN877IN877&amp;tbm=lcl&amp;ei=pCbcXoOGM4q_3LUP6MO-yAw&amp;q=skating+classes+in+bangalore&amp;oq=skating+classes+in+bangalore&amp;gs_l=psy-ab.12...0.0.0.10697.0.0.0.0.0.0.0.0..0.0....0...1c..64.psy-ab..0.0.0....0.zXMS2kIPdk8#rlfi=hd:;si:12443306296676254297,l,Chxza2F0aW5nIGNsYXNzZXMgaW4gYmFuZ2Fsb3JlSPnmyK2GrYCACFo1Cg9za2F0aW5nIGNsYXNzZXMQABABGAAiHHNrYXRpbmcgY2xhc3NlcyBpbiBiYW5nYWxvcmU;mv:[[13.0949732,77.8097719],[12.867497799999999,77.5131664]]</t>
  </si>
  <si>
    <t>https://www.facebook.com/pg/BTM-Rollers-Skating-Club-343562996290865/about/?ref=page_internal</t>
  </si>
  <si>
    <t>tuesday, thursday, saturday</t>
  </si>
  <si>
    <t>Chanda Nagar Stadium Skating Block</t>
  </si>
  <si>
    <t>Sivaji Nagar, Chanda Nagar, Hyderabad, Telangana 500050</t>
  </si>
  <si>
    <t>https://www.google.com/maps/place/HVS+Skating+Classes/@17.389071,78.4815005,17z/data=!3m1!4b1!4m5!3m4!1s0x3bcb994d53950915:0xac0662c9dbf65b8f!8m2!3d17.389071!4d78.4836945</t>
  </si>
  <si>
    <t>https://www.google.com/search?client=ubuntu&amp;hs=TGo&amp;channel=fs&amp;tbm=lcl&amp;ei=tcL1XubuI6Ce4-EP74Sh-AM&amp;q=skating+classes+hyderabad+telangana&amp;oq=skating+classes+htelangana&amp;gs_l=psy-ab.3.0.0i7i30k1.2964431.2964431.0.2965688.1.1.0.0.0.0.159.159.0j1.1.0....0...1c.1.64.psy-ab..0.1.158....0.k-cy10_dScM#rlfi=hd:;si:15571357958017906878;mv:[[17.531765,78.6028303],[17.290266799999998,78.27096259999999]];start:20</t>
  </si>
  <si>
    <t>Changanacherry Roller Skating Academy</t>
  </si>
  <si>
    <t>Changanassery, Kerala 686101</t>
  </si>
  <si>
    <t>https://www.google.com/maps/place/CHANGANACHERRY+ROLLER+SKATING+ACADEMY+(CRSA)/@9.448953,76.5271333,17z/data=!3m1!4b1!4m5!3m4!1s0x3b06277161069567:0x59ac249a9a8616df!8m2!3d9.448953!4d76.529322</t>
  </si>
  <si>
    <t>Chaganacherry</t>
  </si>
  <si>
    <t>https://www.justdial.com/Kottayam/Changanacherry-Roller-Skating-Academy-Changanacherry/9999PX481-X481-191115231919-J1H2_BZDET</t>
  </si>
  <si>
    <t>https://www.google.com/search?biw=1366&amp;bih=657&amp;sxsrf=ALeKk024AK34IsirUiADb1su3ss4mcyYfQ:1595630014117&amp;q=skate%20academy%20and%20club%20in%20kERALA&amp;npsic=0&amp;rflfq=1&amp;rlha=0&amp;rllag=10058618,76449433,69888&amp;tbm=lcl&amp;ved=2ahUKEwirubyB-ebqAhXVW3wKHfAzDs8QjGp6BAgLEDk&amp;rldoc=1&amp;tbs=lrf:!1m4!1u3!2m2!3m1!1e1!1m4!1u2!2m2!2m1!1e1!2m1!1e2!2m1!1e3!3sIAE,lf:1,lf_ui:2&amp;rlst=f#rlfi=hd:;si:6461579811805861599,l,CiBza2F0ZSBhY2FkZW15IGFuZCBjbHViIGluIGtFUkFMQVo6ChZza2F0ZSBhY2FkZW15IGFuZCBjbHViIiBza2F0ZSBhY2FkZW15IGFuZCBjbHViIGluIGtlcmFsYQ;mv:[[10.7995571,76.9771701],[8.349132899999999,76.1703234]]</t>
  </si>
  <si>
    <t xml:space="preserve">Chennammanakere Skating Track
</t>
  </si>
  <si>
    <t>346/1, 21st Main Rd, Thyagaraja Nagar, Basavanagudi, Bengaluru, Karnataka 560070</t>
  </si>
  <si>
    <t>https://www.google.co.in/maps/place/Chennammanakere+Skating+Track/@12.9310181,77.5608424,17z/data=!3m1!4b1!4m5!3m4!1s0x3bae1587e8b3ba93:0x21fd299d2e194819!8m2!3d12.9310129!4d77.5630311</t>
  </si>
  <si>
    <t>https://www.justdial.com/Bangalore/Chennammanakere-Skating-Track-Banashankari-2nd-Stage/080PXX80-XX80-180323173933-G1S1_BZDET</t>
  </si>
  <si>
    <t>https://www.google.com/search?rlz=1C1CHBF_enIN877IN877&amp;q=skating+classes+in+bangalore&amp;npsic=0&amp;rflfq=1&amp;rlha=0&amp;rllag=12960395,77565981,9269&amp;tbm=lcl&amp;ved=2ahUKEwip1JaAmPDpAhU9yDgGHeH_DA4QjGp6BAgLEEI&amp;tbs=lrf:!1m4!1u3!2m2!3m1!1e1!1m4!1u2!2m2!2m1!1e1!2m1!1e2!2m1!1e3!3sIAE,lf:1,lf_ui:2&amp;rldoc=1#rlfi=hd:;si:2449159527419430937,l,Chxza2F0aW5nIGNsYXNzZXMgaW4gYmFuZ2Fsb3JlSJDutouXq4CACFo1Cg9za2F0aW5nIGNsYXNzZXMQABABGAAiHHNrYXRpbmcgY2xhc3NlcyBpbiBiYW5nYWxvcmU;mv:[[13.119667199999999,77.756841],[12.825918,77.4846529]];start:20</t>
  </si>
  <si>
    <t>Cherthala Roller Skating Club</t>
  </si>
  <si>
    <t>Madackans Building, Cherthala, Kerala 688536</t>
  </si>
  <si>
    <t>https://www.google.com/maps/place/Cherthala+Roller+Skating+Club/@9.728578,76.3074243,17z/data=!3m1!4b1!4m5!3m4!1s0x3b087b71650b5297:0xa948213976f6d40a!8m2!3d9.728578!4d76.309613</t>
  </si>
  <si>
    <t>Cherthala</t>
  </si>
  <si>
    <t>Sunday</t>
  </si>
  <si>
    <t>5:30 - 9:30AM</t>
  </si>
  <si>
    <t>https://www.justdial.com/Alappuzha/Cherthala-Roller-Skating-Club-Cherthala/0477PX477-X477-180531184835-Y5V6_BZDET</t>
  </si>
  <si>
    <t>https://www.google.com/search?biw=1366&amp;bih=657&amp;sxsrf=ALeKk02N5py9KGJgq3IYiRV9V9xzeNf8xQ:1595666584864&amp;q=skate+academy+in+kERALA&amp;npsic=0&amp;rflfq=1&amp;rlha=0&amp;rllag=10311204,76452024,43115&amp;tbm=lcl&amp;ved=2ahUKEwiT3-GfgejqAhWk7nMBHVRQD6wQjGp6BAgLEDk&amp;rldoc=1#rldoc=1&amp;rlfi=hd:;si:12198036121425728522,l,Chdza2F0ZSBhY2FkZW15IGluIGtFUkFMQVooCg1za2F0ZSBhY2FkZW15Ihdza2F0ZSBhY2FkZW15IGluIGtlcmFsYQ;mv:[[12.870997812762289,81.63290432500001],[7.335514518334015,71.23983791875001],null,[10.115179616915592,76.43637112187501],7]</t>
  </si>
  <si>
    <t xml:space="preserve">CoachDirect Sports Center - Marathahalli
</t>
  </si>
  <si>
    <t>https://www.google.co.in/maps/place/CoachDirect+Sports+Center+-+Marathahalli/@12.9603211,77.711513,17z/data=!3m1!4b1!4m5!3m4!1s0x3bae1225332e2bcf:0xf7d700ce5dcf764!8m2!3d12.9603159!4d77.7137017</t>
  </si>
  <si>
    <t>contact@coachdirect.in</t>
  </si>
  <si>
    <t>098862 82200</t>
  </si>
  <si>
    <t>http://www.coachdirect.in/</t>
  </si>
  <si>
    <t>https://www.google.com/search?rlz=1C1CHBF_enIN877IN877&amp;tbm=lcl&amp;ei=PkvdXqbPBe6e4-EPhs67oAE&amp;q=skating+classes+in+bangalore&amp;oq=skating+classes+in+bangalore&amp;gs_l=psy-ab.12...0.0.0.2941.0.0.0.0.0.0.0.0..0.0....0...1c..64.psy-ab..0.0.0....0.p7r6nBjCvM8#rlfi=hd:;si:1116171483356133220,l,Chxza2F0aW5nIGNsYXNzZXMgaW4gYmFuZ2Fsb3JlWi8KD3NrYXRpbmcgY2xhc3NlcyIcc2thdGluZyBjbGFzc2VzIGluIGJhbmdhbG9yZQ;mv:[[13.1248933,77.7737147],[12.8262375,77.4642975]];start:40</t>
  </si>
  <si>
    <t xml:space="preserve">Coles skating classes
</t>
  </si>
  <si>
    <t>1st, Sulthan Nagar Main Rd, near Water Tank, Bilal Nagar, Cleveland Town, Shivaji Nagar, Bengaluru, Karnataka 560045</t>
  </si>
  <si>
    <t>https://www.google.co.in/maps/place/Coles+skating+classes/@12.9958783,77.6106255,17z/data=!4m8!1m2!2m1!1sColes+skating+classes!3m4!1s0x3bae17db9892297d:0xa027958ebf58bfc3!8m2!3d12.9945942!4d77.6095033</t>
  </si>
  <si>
    <t>https://www.google.com/search?rlz=1C1CHBF_enIN877IN877&amp;tbm=lcl&amp;ei=PkvdXqbPBe6e4-EPhs67oAE&amp;q=skating+classes+in+bangalore&amp;oq=skating+classes+in+bangalore&amp;gs_l=psy-ab.12...0.0.0.2941.0.0.0.0.0.0.0.0..0.0....0...1c..64.psy-ab..0.0.0....0.p7r6nBjCvM8#rlfi=hd:;si:11540357010488344515,l,Chxza2F0aW5nIGNsYXNzZXMgaW4gYmFuZ2Fsb3JlWi8KD3NrYXRpbmcgY2xhc3NlcyIcc2thdGluZyBjbGFzc2VzIGluIGJhbmdhbG9yZQ;mv:[[13.1248933,77.7737147],[12.8262375,77.4642975]];start:40</t>
  </si>
  <si>
    <t xml:space="preserve">Coles Sports World
</t>
  </si>
  <si>
    <t>26/1, Stephens Rd, Cleveland Town, Pulikeshi Nagar, Bengaluru, Karnataka 560005</t>
  </si>
  <si>
    <t>https://www.google.co.in/maps/place/Coles+Sports+World/@12.9964706,77.6136909,17z/data=!4m8!1m2!2m1!1sColes+Sports+World!3m4!1s0x3bae16f17c380069:0x906aedac67288d33!8m2!3d12.9957788!4d77.6156341</t>
  </si>
  <si>
    <t>info@colessportsworld.com</t>
  </si>
  <si>
    <t>080500 34444</t>
  </si>
  <si>
    <t>8050035555/6666.</t>
  </si>
  <si>
    <t>http://www.colessportsworld.com/index.php</t>
  </si>
  <si>
    <t>https://www.google.com/search?rlz=1C1CHBF_enIN877IN877&amp;tbm=lcl&amp;ei=QzPdXo2AG9eQ4-EPs_6-2Aw&amp;q=skating+classes+in+bangalore&amp;oq=skating+classes+in+bangalore&amp;gs_l=psy-ab.12...0.0.0.6843.0.0.0.0.0.0.0.0..0.0....0...1c..64.psy-ab..0.0.0....0.1NcdRtdMWBc#rlfi=hd:;si:10406391213713820979,l,Chxza2F0aW5nIGNsYXNzZXMgaW4gYmFuZ2Fsb3JlWi8KD3NrYXRpbmcgY2xhc3NlcyIcc2thdGluZyBjbGFzc2VzIGluIGJhbmdhbG9yZQ;mv:[[13.078241799999999,77.7737147],[12.828878099999999,77.4642975]];start:40</t>
  </si>
  <si>
    <t>Evening - 4:30 to 5:30, 5:00 to 6:00, 6:00 to 7:00</t>
  </si>
  <si>
    <t xml:space="preserve">Cubbon Park Bengaluru Skaters
</t>
  </si>
  <si>
    <t>The Karnataka Wine Board South West of Central Library Cubbon Park, Bengaluru, Karnataka 560001</t>
  </si>
  <si>
    <t>https://www.google.co.in/maps/place/Cubbon+Park+Bengaluru+Skaters/@12.9753971,77.5879135,17z/data=!3m1!4b1!4m5!3m4!1s0x3bae16722d2f46c7:0xa9591ca03773cda5!8m2!3d12.9753919!4d77.5901022</t>
  </si>
  <si>
    <t>097077 60667</t>
  </si>
  <si>
    <t>https://www.google.com/search?rlz=1C1CHBF_enIN877IN877&amp;tbm=lcl&amp;ei=PkvdXqbPBe6e4-EPhs67oAE&amp;q=skating+classes+in+bangalore&amp;oq=skating+classes+in+bangalore&amp;gs_l=psy-ab.12...0.0.0.2941.0.0.0.0.0.0.0.0..0.0....0...1c..64.psy-ab..0.0.0....0.p7r6nBjCvM8#rlfi=hd:;si:12202816139787750821,l,Chxza2F0aW5nIGNsYXNzZXMgaW4gYmFuZ2Fsb3JlWi8KD3NrYXRpbmcgY2xhc3NlcyIcc2thdGluZyBjbGFzc2VzIGluIGJhbmdhbG9yZQ;mv:[[13.071741699999999,77.7439165],[12.8594048,77.4836328]];start:60</t>
  </si>
  <si>
    <t>D SPORTS STAR</t>
  </si>
  <si>
    <t>Adjacent to Nerul Nerul Police station on the main road - right side, Sector 23, Nerul, Navi Mumbai, Maharashtra 400706</t>
  </si>
  <si>
    <t>https://www.google.co.in/maps/place/D+SPORTS+STAR/@19.0281478,73.016867,17z/data=!3m1!4b1!4m5!3m4!1s0x3be7c3c1a5655555:0x2c708be84b696f64!8m2!3d19.0281427!4d73.0190557</t>
  </si>
  <si>
    <t>dsportstar21@gmail.com</t>
  </si>
  <si>
    <t xml:space="preserve"> 081086 97025</t>
  </si>
  <si>
    <t>https://www.google.com/search?rlz=1C1CHBF_enIN877IN877&amp;tbm=lcl&amp;ei=EkXYXq2zFeTAz7sPtMKRoA0&amp;q=skating+center+in+maharashtra&amp;oq=skating+center+in+maharashtra&amp;gs_l=psy-ab.12...0.0.0.3167.0.0.0.0.0.0.0.0..0.0....0...1c..64.psy-ab..0.0.0....0.1XIaS1-o9Xs#rlfi=hd:;si:3202213164874297188,l,Ch1za2F0aW5nIGNlbnRlciBpbiBtYWhhcmFzaHRyYVovCg5za2F0aW5nIGNlbnRlciIdc2thdGluZyBjZW50ZXIgaW4gbWFoYXJhc2h0cmE;mv:[[21.2635559,79.4945887],[18.3495787,72.45227729999999]];start:20</t>
  </si>
  <si>
    <t>http://dsportstar.in/index.html</t>
  </si>
  <si>
    <t>Monday to Saturday</t>
  </si>
  <si>
    <t>Decathlon Mysore City</t>
  </si>
  <si>
    <t>Corporation Assessment No.673/3 N 1/3 Opposite to Airforce Selection Board, Bannur Rd, next to Postal Training Centre, Mysuru, Karnataka 570011</t>
  </si>
  <si>
    <t>https://www.google.com/maps/place/Decathlon+Mysore+City/@12.3072489,76.6716185,17z/data=!3m1!4b1!4m5!3m4!1s0x3baf703a4d9e3343:0x66a9c197dfe72048!8m2!3d12.3072489!4d76.6738125</t>
  </si>
  <si>
    <t>Mysuru</t>
  </si>
  <si>
    <t>https://www.google.com/search?client=ubuntu&amp;hs=r8u&amp;channel=fs&amp;tbm=lcl&amp;ei=6GfmXuPuNYLjz7sPgay-kAs&amp;q=skating+classes+in+Mysuru&amp;oq=skating+classes+in+Mysuru&amp;gs_l=psy-ab.3..0i13k1j0i13i30k1j0i8i13i30k1.287786.309131.0.310042.12.10.2.0.0.0.181.1368.0j9.9.0....0...1c.1j2.64.psy-ab..1.11.1375...0j0i22i30k1.0.9xkgsr8_swY#rlfi=hd:;si:7397656720973439048,l,Chlza2F0aW5nIGNsYXNzZXMgaW4gTXlzb3JlSIucwOOeqoCACFoyCg9za2F0aW5nIGNsYXNzZXMQABABGAMiGXNrYXRpbmcgY2xhc3NlcyBpbiBteXNvcmU;mv:[[12.352054,76.6952274],[12.269887599999999,76.57366859999999]]</t>
  </si>
  <si>
    <t>https://www.decathlon.in/</t>
  </si>
  <si>
    <t>Devanagari School Of Roller Skating (R)</t>
  </si>
  <si>
    <t>MCC B Block, MCC, Davanagere, Karnataka 577005</t>
  </si>
  <si>
    <t>https://www.google.com/maps/place/Devanagari+School+Of+Roller+Skating+(R)/@14.4492971,75.9057144,17z/data=!3m1!4b1!4m5!3m4!1s0x3bba2570136901cb:0xffb6ae740f1dd8e7!8m2!3d14.4492971!4d75.9079084</t>
  </si>
  <si>
    <t>Davangere</t>
  </si>
  <si>
    <t>https://www.justdial.com/Davangere/Devanagari-School-Of-Skating-R/9999P8192-8192-180907121341-T7M3_BZDET</t>
  </si>
  <si>
    <t>https://www.google.com/search?client=ubuntu&amp;hs=DHY&amp;channel=fs&amp;tbm=lcl&amp;ei=0-npXqf0D-naz7sPoZWY0AY&amp;q=skating+classes+in+karnataka&amp;oq=skating+classes+in+karnataka&amp;gs_l=psy-ab.3..0i333k1l3.91640.93310.0.95046.9.8.0.1.1.0.230.825.0j4j1.5.0....0...1c.1.64.psy-ab..3.6.827...0j0i22i30k1j33i10i160k1.0.PVDE8XbTrrc#rlfi=hd:;si:18426106738926016743,l,Chxza2F0aW5nIGNsYXNzZXMgaW4ga2FybmF0YWthWi8KD3NrYXRpbmcgY2xhc3NlcyIcc2thdGluZyBjbGFzc2VzIGluIGthcm5hdGFrYQ;mv:[[16.8407588,77.93534199999999],[12.0760721,74.1017825]];start:80</t>
  </si>
  <si>
    <t xml:space="preserve">DHI Sports Center
</t>
  </si>
  <si>
    <t>360, Innovation Park, Arekere Gate, Bannerghatta Main Rd, Bengaluru, Karnataka 560076
Phone: 097422 20232</t>
  </si>
  <si>
    <t>https://www.google.co.in/maps/place/DHI+Sports+Center/@12.8856303,77.594795,17z/data=!3m1!4b1!4m5!3m4!1s0x3bae1524f0866aad:0x1d4eda664eb5d9d4!8m2!3d12.8856251!4d77.5969837</t>
  </si>
  <si>
    <t>info@dhisports.com</t>
  </si>
  <si>
    <t>097422 20232</t>
  </si>
  <si>
    <t>Mr.Girish</t>
  </si>
  <si>
    <t>https://www.dhisports.com/index.html</t>
  </si>
  <si>
    <t>https://www.google.com/search?rlz=1C1CHBF_enIN877IN877&amp;tbm=lcl&amp;ei=PkvdXqbPBe6e4-EPhs67oAE&amp;q=skating+classes+in+bangalore&amp;oq=skating+classes+in+bangalore&amp;gs_l=psy-ab.12...0.0.0.2941.0.0.0.0.0.0.0.0..0.0....0...1c..64.psy-ab..0.0.0....0.p7r6nBjCvM8#rlfi=hd:;si:2111865408225401300,l,Chxza2F0aW5nIGNsYXNzZXMgaW4gYmFuZ2Fsb3JlSM3xut77qoCACFozCg9za2F0aW5nIGNsYXNzZXMQABABIhxza2F0aW5nIGNsYXNzZXMgaW4gYmFuZ2Fsb3Jl;mv:[[13.1248933,77.7737147],[12.8262375,77.4642975]];start:40</t>
  </si>
  <si>
    <t>05.00- 06.00PM</t>
  </si>
  <si>
    <t xml:space="preserve">DK SKATING WORLD
</t>
  </si>
  <si>
    <t>Near post office, 5, Kannada Kasturi Rd, Behind Metro, Maheswari Nagar, T. Dasarahalli, Bengaluru, Karnataka 560057</t>
  </si>
  <si>
    <t>https://www.google.co.in/maps/place/DK+SKATING+WORLD/@13.0464678,77.5106841,17z/data=!3m1!4b1!4m5!3m4!1s0x3bae3d6570e32033:0x7b56011dc34a119b!8m2!3d13.0464626!4d77.5128728</t>
  </si>
  <si>
    <t>https://www.justdial.com/Bangalore/D-K-Skating-World-Behind-Metro-Station-Near-Post-Office-T-Dasarahalli/080PXX80-XX80-190820131402-P3C5_BZDET</t>
  </si>
  <si>
    <t>https://www.google.com/search?rlz=1C1CHBF_enIN877IN877&amp;tbm=lcl&amp;ei=WB7dXtenFO6E4-EPoeq2wAo&amp;q=skating+classes+in+bangalore&amp;oq=skating+classes+in+bangalore&amp;gs_l=psy-ab.12...0.0.1.85.0.0.0.0.0.0.0.0..0.0....0...1c..64.psy-ab..0.0.0....0.tT9JuHnAL5M#rlfi=hd:;si:8887292142004343195,l,Chxza2F0aW5nIGNsYXNzZXMgaW4gYmFuZ2Fsb3JlWi8KD3NrYXRpbmcgY2xhc3NlcyIcc2thdGluZyBjbGFzc2VzIGluIGJhbmdhbG9yZQ;mv:[[13.119667199999999,77.756841],[12.825918,77.4846529]];start:20</t>
  </si>
  <si>
    <t>Domlur Roller Sports Skating Club</t>
  </si>
  <si>
    <t>Below flyover, Between, Kempegowda Service Rd, Domlur, Bengaluru, Karnataka 560071</t>
  </si>
  <si>
    <t>https://www.google.co.in/maps/place/Domlur+Roller+Sports+Skating+Club/@12.9597372,77.6393844,17z/data=!3m1!4b1!4m5!3m4!1s0x3bae15f5f039f24b:0x3ba65fa17189f6fd!8m2!3d12.959732!4d77.6415731</t>
  </si>
  <si>
    <t>098450 46753</t>
  </si>
  <si>
    <t>Sri.K B Uthappa</t>
  </si>
  <si>
    <t>Sri. A Anthony James</t>
  </si>
  <si>
    <t>Karthik</t>
  </si>
  <si>
    <t>http://www.findlocales.com/bangalore/bcontacts/all/details/567/hombeegowda-nagara-skating-club.html</t>
  </si>
  <si>
    <t>https://www.google.com/search?rlz=1C1CHBF_enIN877IN877&amp;tbm=lcl&amp;ei=pCbcXoOGM4q_3LUP6MO-yAw&amp;q=skating+classes+in+bangalore&amp;oq=skating+classes+in+bangalore&amp;gs_l=psy-ab.12...0.0.0.10697.0.0.0.0.0.0.0.0..0.0....0...1c..64.psy-ab..0.0.0....0.zXMS2kIPdk8#rlfi=hd:;si:12780061669221637340,l,Chxza2F0aW5nIGNsYXNzZXMgaW4gYmFuZ2Fsb3JlWi8KD3NrYXRpbmcgY2xhc3NlcyIcc2thdGluZyBjbGFzc2VzIGluIGJhbmdhbG9yZQ;mv:[[13.0949732,77.8097719],[12.867497799999999,77.5131664]]</t>
  </si>
  <si>
    <t>Don Bosco Sports Academy</t>
  </si>
  <si>
    <t>Don Bosco Rd, Vaduthala, Ernakulam, Kerala 682023</t>
  </si>
  <si>
    <t>https://www.google.com/maps/place/Don+Bosco+Sports+Academy,Vaduthala/@10.0135367,76.2721934,17z/data=!3m1!4b1!4m5!3m4!1s0x3b080d7f0d29c9d1:0xe10ca0f454bf6539!8m2!3d10.0135367!4d76.2743821</t>
  </si>
  <si>
    <t>Ernakulam</t>
  </si>
  <si>
    <t>0484 - 2436822 , 9496180000</t>
  </si>
  <si>
    <t>Don Bosco</t>
  </si>
  <si>
    <t>1000/-</t>
  </si>
  <si>
    <t>11AM to 1.45PM</t>
  </si>
  <si>
    <t>Rajesh</t>
  </si>
  <si>
    <t>http://donboscosportsacademy.com/</t>
  </si>
  <si>
    <t>https://www.google.com/search?biw=1366&amp;bih=657&amp;sxsrf=ALeKk02N5py9KGJgq3IYiRV9V9xzeNf8xQ:1595666584864&amp;q=skate+academy+in+kERALA&amp;npsic=0&amp;rflfq=1&amp;rlha=0&amp;rllag=10311204,76452024,43115&amp;tbm=lcl&amp;ved=2ahUKEwiT3-GfgejqAhWk7nMBHVRQD6wQjGp6BAgLEDk&amp;rldoc=1#rldoc=1&amp;rlfi=hd:;si:16216513329508607289,l,Chdza2F0ZSBhY2FkZW15IGluIGtFUkFMQVooCg1za2F0ZSBhY2FkZW15Ihdza2F0ZSBhY2FkZW15IGluIGtlcmFsYQ;mv:[[12.870997812762289,81.63290432500001],[7.335514518334015,71.23983791875001],null,[10.115179616915592,76.43637112187501],7]</t>
  </si>
  <si>
    <t>Badminton, Basketball, Chess, Cricket, Football, Swimming, Table tennis, Karate, Taekwando</t>
  </si>
  <si>
    <t>Dr Rajkumar Skating Rink</t>
  </si>
  <si>
    <t>Maruti Nagar, Geleyara Balaga Layout, Mahalakshmi Layout, Bengaluru, Karnataka 560086</t>
  </si>
  <si>
    <t>https://www.google.co.in/maps/place/Dr+Rajkumar+Skating+Rink/@13.0043604,77.5398919,17z/data=!3m1!4b1!4m5!3m4!1s0x3bae3d9ed4fc9df7:0x95f5b5eea9226c24!8m2!3d13.0043552!4d77.5420806</t>
  </si>
  <si>
    <t>098451 18171</t>
  </si>
  <si>
    <t>https://www.google.com/search?rlz=1C1CHBF_enIN877IN877&amp;tbm=lcl&amp;ei=pCbcXoOGM4q_3LUP6MO-yAw&amp;q=skating+classes+in+bangalore&amp;oq=skating+classes+in+bangalore&amp;gs_l=psy-ab.12...0.0.0.10697.0.0.0.0.0.0.0.0..0.0....0...1c..64.psy-ab..0.0.0....0.zXMS2kIPdk8#rlfi=hd:;si:10805742917589822500,l,Chxza2F0aW5nIGNsYXNzZXMgaW4gYmFuZ2Fsb3JlSIbl177lgICACFo1Cg9za2F0aW5nIGNsYXNzZXMQABABGAAiHHNrYXRpbmcgY2xhc3NlcyBpbiBiYW5nYWxvcmU;mv:[[13.0949732,77.8097719],[12.867497799999999,77.5131664]]</t>
  </si>
  <si>
    <t>https://bangaloremirror.indiatimes.com/bangalore/others/want-to-skate-without-being-abused-and-chased-pay-up/articleshow/21836108.cms</t>
  </si>
  <si>
    <t xml:space="preserve">Dr. B.R.Ambedkar Stadium
</t>
  </si>
  <si>
    <t>https://www.google.co.in/maps/place/Dr+BR+Ambedkar+Sports+Complex,+Rajaji+Nagar+Industrial+Town,+Basaveshwar+Nagar,+Bengaluru,+Karnataka+560010/@12.983857,77.5416447,17z/data=!3m1!4b1!4m5!3m4!1s0x3bae3deb9af1e7e3:0x8da545be2df87952!8m2!3d12.9839927!4d77.5438497</t>
  </si>
  <si>
    <t>https://www.justdial.com/Bangalore/Dr-B-R-Ambedkar-Stadium-Near-Swastik-Automobile-Works-Basaveshwara-Nagar/080PXX80-XX80-180417121957-X5X4_BZDET</t>
  </si>
  <si>
    <t>https://www.google.com/search?rlz=1C1CHBF_enIN877IN877&amp;tbm=lcl&amp;ei=PkvdXqbPBe6e4-EPhs67oAE&amp;q=skating+classes+in+bangalore&amp;oq=skating+classes+in+bangalore&amp;gs_l=psy-ab.12...0.0.0.2941.0.0.0.0.0.0.0.0..0.0....0...1c..64.psy-ab..0.0.0....0.p7r6nBjCvM8#rlfi=hd:;si:2250279559870023972,l,Chxza2F0aW5nIGNsYXNzZXMgaW4gYmFuZ2Fsb3JlWi8KD3NrYXRpbmcgY2xhc3NlcyIcc2thdGluZyBjbGFzc2VzIGluIGJhbmdhbG9yZQ;mv:[[13.1248933,77.7737147],[12.8262375,77.4642975]];start:40</t>
  </si>
  <si>
    <t>Elite Skating Academy</t>
  </si>
  <si>
    <t>Sai Vaibhav Layout, Sai Aishwarya Layout, Chitrapuri Colony, Manikonda, Hyderabad, Telangana 500089</t>
  </si>
  <si>
    <t>https://www.google.com/maps/place/Kaara+Academy/@17.5003127,78.544681,17z/data=!3m1!4b1!4m5!3m4!1s0x3bcb9b53f1071a91:0xc540a0755efe15e!8m2!3d17.5003127!4d78.546875</t>
  </si>
  <si>
    <t>https://www.google.com/search?client=ubuntu&amp;channel=fs&amp;tbm=lcl&amp;ei=TYb0XvrKErPSz7sPsNWqwAI&amp;q=skating+classes+telangana&amp;oq=skating+classes+telangana&amp;gs_l=psy-ab.3..0i7i30k1.15103.15103.0.16722.1.1.0.0.0.0.158.158.0j1.1.0....0...1c..64.psy-ab..0.1.158....0.v1NR1X3h-2U#rlfi=hd:;si:7660041263003609180,l,Chlza2F0aW5nIGNsYXNzZXMgdGVsYW5nYW5hWiwKD3NrYXRpbmcgY2xhc3NlcyIZc2thdGluZyBjbGFzc2VzIHRlbGFuZ2FuYQ;mv:[[17.5121392,78.6006364],[17.2913777,78.30972129999999]]</t>
  </si>
  <si>
    <t>https://elite-skating-academy-skating-instructor.business.site/</t>
  </si>
  <si>
    <t>Esther Roller Skating Club</t>
  </si>
  <si>
    <t>National Games Village Complex, KHB Games Village, Koramangala, Bengaluru, Karnataka 560095</t>
  </si>
  <si>
    <t>https://www.google.co.in/maps/place/Esther+Roller+Skating+Club/@12.9438752,77.6215103,17z/data=!3m1!4b1!4m5!3m4!1s0x3bae14477c3ad2b5:0x2d0aa868d6e0421e!8m2!3d12.94387!4d77.623699</t>
  </si>
  <si>
    <t>098865 68364</t>
  </si>
  <si>
    <t>https://www.google.com/search?rlz=1C1CHBF_enIN877IN877&amp;tbm=lcl&amp;ei=pCbcXoOGM4q_3LUP6MO-yAw&amp;q=skating+classes+in+bangalore&amp;oq=skating+classes+in+bangalore&amp;gs_l=psy-ab.12...0.0.0.10697.0.0.0.0.0.0.0.0..0.0....0...1c..64.psy-ab..0.0.0....0.zXMS2kIPdk8#rlfi=hd:;si:3245591649708950046,l,Chxza2F0aW5nIGNsYXNzZXMgaW4gYmFuZ2Fsb3JlWi8KD3NrYXRpbmcgY2xhc3NlcyIcc2thdGluZyBjbGFzc2VzIGluIGJhbmdhbG9yZQ;mv:[[13.0949732,77.8097719],[12.867497799999999,77.5131664]]</t>
  </si>
  <si>
    <t xml:space="preserve">Esther's Academy Doddanekundi, Marathahalli
</t>
  </si>
  <si>
    <t>2-154/3 behind Vasudha Nilaya Siddareddy Layout, Doddanekkundi, Bengaluru, Karnataka 560075</t>
  </si>
  <si>
    <t>https://www.google.co.in/maps/place/Esther's+Academy+Doddanekundi,+Marathahalli/@12.9708382,77.6905423,17z/data=!3m1!4b1!4m5!3m4!1s0x3bae13d613df50df:0xea2ef85b17ada103!8m2!3d12.970833!4d77.692731</t>
  </si>
  <si>
    <t>095350 05555</t>
  </si>
  <si>
    <t>https://www.google.com/search?rlz=1C1CHBF_enIN877IN877&amp;tbm=lcl&amp;ei=PkvdXqbPBe6e4-EPhs67oAE&amp;q=skating+classes+in+bangalore&amp;oq=skating+classes+in+bangalore&amp;gs_l=psy-ab.12...0.0.0.2941.0.0.0.0.0.0.0.0..0.0....0...1c..64.psy-ab..0.0.0....0.p7r6nBjCvM8#rlfi=hd:;si:16874697923926794499,l,Chxza2F0aW5nIGNsYXNzZXMgaW4gYmFuZ2Fsb3JlWi8KD3NrYXRpbmcgY2xhc3NlcyIcc2thdGluZyBjbGFzc2VzIGluIGJhbmdhbG9yZQ;mv:[[13.071741699999999,77.7439165],[12.8594048,77.4836328]];start:60</t>
  </si>
  <si>
    <t xml:space="preserve">Flywheel Skating Arena
</t>
  </si>
  <si>
    <t>459, 8th Main Rd, MS Ramaiah City Layout, 8th Phase, Arekere, Bengaluru, Karnataka 560076</t>
  </si>
  <si>
    <t>https://www.google.co.in/maps/place/Flywheel+Skating+Arena/@12.8796892,77.5854233,17z/data=!3m1!4b1!4m5!3m4!1s0x3bae1535ac9b902f:0x25e543f876c23c53!8m2!3d12.879684!4d77.587612</t>
  </si>
  <si>
    <t>089511 14806</t>
  </si>
  <si>
    <t>095904 32544</t>
  </si>
  <si>
    <t>https://www.google.com/search?rlz=1C1CHBF_enIN877IN877&amp;tbm=lcl&amp;ei=pCbcXoOGM4q_3LUP6MO-yAw&amp;q=skating+classes+in+bangalore&amp;oq=skating+classes+in+bangalore&amp;gs_l=psy-ab.12...0.0.0.10697.0.0.0.0.0.0.0.0..0.0....0...1c..64.psy-ab..0.0.0....0.zXMS2kIPdk8#rlfi=hd:;si:2730663483493465171,l,Chxza2F0aW5nIGNsYXNzZXMgaW4gYmFuZ2Fsb3JlWi8KD3NrYXRpbmcgY2xhc3NlcyIcc2thdGluZyBjbGFzc2VzIGluIGJhbmdhbG9yZQ;mv:[[13.0949732,77.8097719],[12.867497799999999,77.5131664]]</t>
  </si>
  <si>
    <t>https://www.facebook.com/pg/FSAskating/about/?ref=page_internal</t>
  </si>
  <si>
    <t xml:space="preserve">Force 1 Skating Rink
</t>
  </si>
  <si>
    <t>346, 21st Main Rd, Thyagaraja Nagar, Basavanagudi, Bengaluru, Karnataka 560070</t>
  </si>
  <si>
    <t>https://www.google.co.in/maps/place/Force+1+Skating+Rink/@12.9308684,77.560733,17z/data=!3m1!4b1!4m5!3m4!1s0x3bae1587eee7474d:0x8ef31aa0f7a4e949!8m2!3d12.9308632!4d77.5629217</t>
  </si>
  <si>
    <t>098455 52007</t>
  </si>
  <si>
    <t>https://www.google.com/search?rlz=1C1CHBF_enIN877IN877&amp;tbm=lcl&amp;ei=PkvdXqbPBe6e4-EPhs67oAE&amp;q=skating+classes+in+bangalore&amp;oq=skating+classes+in+bangalore&amp;gs_l=psy-ab.12...0.0.0.2941.0.0.0.0.0.0.0.0..0.0....0...1c..64.psy-ab..0.0.0....0.p7r6nBjCvM8#rlfi=hd:;si:10300606051378325833,l,Chxza2F0aW5nIGNsYXNzZXMgaW4gYmFuZ2Fsb3JlSLKE17LxqoCACFo1Cg9za2F0aW5nIGNsYXNzZXMQABABGAAiHHNrYXRpbmcgY2xhc3NlcyBpbiBiYW5nYWxvcmU;mv:[[13.071741699999999,77.7439165],[12.8594048,77.4836328]];start:60</t>
  </si>
  <si>
    <t>https://www.facebook.com/pg/Force-1-Speed-Skating-Academy-899382980138488/about/?ref=page_internal</t>
  </si>
  <si>
    <t xml:space="preserve">Fortune Sports Academy
</t>
  </si>
  <si>
    <t>: Mysore Rd, Fort Kengeri, Kengeri Satellite Town, Bengaluru, Karnataka 560060</t>
  </si>
  <si>
    <t>https://www.google.co.in/maps/place/Fortune+Sports+Academy/@12.9107432,77.4831994,17z/data=!3m1!4b1!4m5!3m4!1s0x3bae3f2425d80041:0x685de8161151676c!8m2!3d12.910738!4d77.4853881</t>
  </si>
  <si>
    <t>amogha.shivaram@gmail.com</t>
  </si>
  <si>
    <t xml:space="preserve">096202 12322
</t>
  </si>
  <si>
    <t>https://www.justdial.com/Bangalore/Fortune-Sports-Academy-Near-Kengeri-Bus-Stand-Kengeri/080PXX80-XX80-150718123119-M2S7_BZDET</t>
  </si>
  <si>
    <t>https://www.google.com/search?rlz=1C1CHBF_enIN877IN877&amp;tbm=lcl&amp;ei=PkvdXqbPBe6e4-EPhs67oAE&amp;q=skating+classes+in+bangalore&amp;oq=skating+classes+in+bangalore&amp;gs_l=psy-ab.12...0.0.0.2941.0.0.0.0.0.0.0.0..0.0....0...1c..64.psy-ab..0.0.0....0.p7r6nBjCvM8#rlfi=hd:;si:7520422134256068460,l,Chxza2F0aW5nIGNsYXNzZXMgaW4gYmFuZ2Fsb3JlWi8KD3NrYXRpbmcgY2xhc3NlcyIcc2thdGluZyBjbGFzc2VzIGluIGJhbmdhbG9yZQ;mv:[[13.0525445,77.7449784],[12.8149266,77.47069429999999]];start:80</t>
  </si>
  <si>
    <t>https://www.facebook.com/Fortune-Sports-Academy-584190078403290/</t>
  </si>
  <si>
    <t>Francis Doris Skate City</t>
  </si>
  <si>
    <t>Hoige Bail, Ashok Nagar, Mangalore, Karnataka 575006</t>
  </si>
  <si>
    <t>https://www.google.com/maps/place/Francis+Doris+Skate+City/@12.8960577,74.8221561,17z/data=!3m1!4b1!4m5!3m4!1s0x3ba35a88f4fe35e5:0x95ecb6209500df25!8m2!3d12.8960577!4d74.8243501</t>
  </si>
  <si>
    <t>Mangalore</t>
  </si>
  <si>
    <t>https://www.google.com/search?client=ubuntu&amp;hs=349&amp;channel=fs&amp;q=skating+classes+in+mangalore&amp;npsic=0&amp;rflfq=1&amp;rlha=0&amp;rllag=12883592,74833501,1703&amp;tbm=lcl&amp;ved=2ahUKEwj4pqW2oYHqAhX6zjgGHWlnA1sQjGp6BAgLEDo&amp;rldoc=1#rlfi=hd:;si:10803209857210048293,l,Chxza2F0aW5nIGNsYXNzZXMgaW4gbWFuZ2Fsb3JlSLvOreuzrICACFo3Cg9za2F0aW5nIGNsYXNzZXMQABABGAAYAyIcc2thdGluZyBjbGFzc2VzIGluIG1hbmdhbG9yZQ;mv:[[12.8992223,74.8640944],[12.8401503,74.8221004]]</t>
  </si>
  <si>
    <t>https://www.facebook.com/pg/fracisdorisskatecity/about/?ref=page_internal</t>
  </si>
  <si>
    <t>Future Sports Club Skating</t>
  </si>
  <si>
    <t xml:space="preserve">Viviana Shopping Center, Ifiniti Rd, Railway Colony, Laxmi Nagar, Andheri East, Mumbai, Maharashtra 400058
</t>
  </si>
  <si>
    <t>https://www.google.co.in/maps/place/Future+Sports+Club+Skating/@19.208635,72.9692246,17z/data=!3m1!4b1!4m5!3m4!1s0x3be7b93f8b1379b9:0xba673ac06eb1acbc!8m2!3d19.2086299!4d72.9714133</t>
  </si>
  <si>
    <t>https://www.google.com/search?rlz=1C1CHBF_enIN877IN877&amp;tbm=lcl&amp;ei=F0bYXrbKCreE4-EP16uvmAs&amp;q=skating+center+in+maharashtra&amp;oq=skating+center+in+maharashtra&amp;gs_l=psy-ab.12...0.0.0.4363.0.0.0.0.0.0.0.0..0.0....0...1c..64.psy-ab..0.0.0....0.STBmt_9wu1U#rlfi=hd:;si:13431769011821063356,l,Ch1za2F0aW5nIGNlbnRlciBpbiBtYWhhcmFzaHRyYVovCg5za2F0aW5nIGNlbnRlciIdc2thdGluZyBjZW50ZXIgaW4gbWFoYXJhc2h0cmE;mv:[[21.291788999999998,79.4945773],[18.3479806,72.4524783]];start:20</t>
  </si>
  <si>
    <t>https://www.futuresportsclubthane.in/</t>
  </si>
  <si>
    <t>GHMC Skating rink born to skate academy</t>
  </si>
  <si>
    <t>Ghmc skating rink hmt colony road Sai baba nagar, Secunderabad, Telangana 500010</t>
  </si>
  <si>
    <t>Secunderabad</t>
  </si>
  <si>
    <t>Syed Ahsan Ali</t>
  </si>
  <si>
    <t>https://www.google.com/search?client=ubuntu&amp;channel=fs&amp;tbm=lcl&amp;ei=TYb0XvrKErPSz7sPsNWqwAI&amp;q=skating+classes+telangana&amp;oq=skating+classes+telangana&amp;gs_l=psy-ab.3..0i7i30k1.15103.15103.0.16722.1.1.0.0.0.0.158.158.0j1.1.0....0...1c..64.psy-ab..0.1.158....0.v1NR1X3h-2U#rlfi=hd:;si:2744081030830903797,l,Chlza2F0aW5nIGNsYXNzZXMgdGVsYW5nYW5hWiwKD3NrYXRpbmcgY2xhc3NlcyIZc2thdGluZyBjbGFzc2VzIHRlbGFuZ2FuYQ;mv:[[18.040308,79.6316425],[17.3522085,78.27980509999999]];start:20</t>
  </si>
  <si>
    <t>https://www.facebook.com/pg/BORN-2-SKATE-450929939113021/about/?ref=page_internal</t>
  </si>
  <si>
    <t>Golden Arrow Roller Skating School</t>
  </si>
  <si>
    <t>Nedumburam Lane, Peroorkada,, Thiruvananthapuram, Kerala 695005</t>
  </si>
  <si>
    <t>https://www.google.com/maps/place/Golden+arrow+roller+skating+school/@8.542759,76.9638533,17z/data=!3m1!4b1!4m5!3m4!1s0x3b05b99e723a3ae9:0xb79489ae99742827!8m2!3d8.542759!4d76.966042</t>
  </si>
  <si>
    <t>Monday to Saturday - 9AM to 5:30PM</t>
  </si>
  <si>
    <t>https://www.justdial.com/Thiruvananthapuram/Golden-Arrow-Roller-Skating-School-Near-Nedumburam-Lane-Peroorkkada/0471PX471-X471-170921173100-G6B3_BZDET</t>
  </si>
  <si>
    <t>https://www.google.com/search?biw=1366&amp;bih=657&amp;sxsrf=ALeKk02N5py9KGJgq3IYiRV9V9xzeNf8xQ:1595666584864&amp;q=skate+academy+in+kERALA&amp;npsic=0&amp;rflfq=1&amp;rlha=0&amp;rllag=10311204,76452024,43115&amp;tbm=lcl&amp;ved=2ahUKEwiT3-GfgejqAhWk7nMBHVRQD6wQjGp6BAgLEDk&amp;rldoc=1#rldoc=1&amp;rlfi=hd:;si:13228349388485830695;mv:[[12.870997812762289,81.63290432500001],[7.335514518334015,71.23983791875001],null,[10.115179616915592,76.43637112187501],7]</t>
  </si>
  <si>
    <t>Cash, Master Card, Visa Card, Debit Cards, Cheques, American Express Card, Credit Card.</t>
  </si>
  <si>
    <t>Near Nedumburam lane</t>
  </si>
  <si>
    <t xml:space="preserve">Golden Fins Sports Club
</t>
  </si>
  <si>
    <t>8th Main Road, MRB Farms, Nakashe Road, NRI Layout, Behind Manamaya Residency Complex, Bengaluru, Karnataka 560016</t>
  </si>
  <si>
    <t>https://www.google.co.in/maps/place/Golden+Fins+Sports+Club/@13.0166982,77.6788843,13z/data=!4m8!1m2!2m1!1sGolden+Fins+Sports+Club!3m4!1s0x3bae10e89ccd311b:0xee8f3973fc96c6e3!8m2!3d13.0278823!4d77.6783176</t>
  </si>
  <si>
    <t>goldenfins9@gmail.com</t>
  </si>
  <si>
    <t>099005 48978</t>
  </si>
  <si>
    <t>https://www.facebook.com/Golden-fins-sports-club-453063531527302/</t>
  </si>
  <si>
    <t>https://www.google.com/search?rlz=1C1CHBF_enIN877IN877&amp;tbm=lcl&amp;ei=PkvdXqbPBe6e4-EPhs67oAE&amp;q=skating+classes+in+bangalore&amp;oq=skating+classes+in+bangalore&amp;gs_l=psy-ab.12...0.0.0.2941.0.0.0.0.0.0.0.0..0.0....0...1c..64.psy-ab..0.0.0....0.p7r6nBjCvM8#rlfi=hd:;si:17190021473018234595,l,Chxza2F0aW5nIGNsYXNzZXMgaW4gYmFuZ2Fsb3JlSO-ItYeeqoCACFozCg9za2F0aW5nIGNsYXNzZXMQABABIhxza2F0aW5nIGNsYXNzZXMgaW4gYmFuZ2Fsb3Jl;mv:[[13.1248933,77.7737147],[12.8262375,77.4642975]];start:40</t>
  </si>
  <si>
    <t xml:space="preserve">Gurukul's Sports
</t>
  </si>
  <si>
    <t>256, Varthur Main Road, Near D Mart, Patel Narayansamy Layout, Whitefield, Bengaluru, Karnataka 560066</t>
  </si>
  <si>
    <t>https://www.google.co.in/maps/place/Gurukul's+Sports/@12.9557657,77.7207596,16z/data=!4m8!1m2!2m1!1sGurukul's+Sports!3m4!1s0x3bae1213c854e893:0x6e1a4326ac22e466!8m2!3d12.9551645!4d77.7302846</t>
  </si>
  <si>
    <t>094821 57333</t>
  </si>
  <si>
    <t>https://www.google.com/search?rlz=1C1CHBF_enIN877IN877&amp;tbm=lcl&amp;ei=PkvdXqbPBe6e4-EPhs67oAE&amp;q=skating+classes+in+bangalore&amp;oq=skating+classes+in+bangalore&amp;gs_l=psy-ab.12...0.0.0.2941.0.0.0.0.0.0.0.0..0.0....0...1c..64.psy-ab..0.0.0....0.p7r6nBjCvM8#rlfi=hd:;si:7933727526942336102,l,Chxza2F0aW5nIGNsYXNzZXMgaW4gYmFuZ2Fsb3JlSMDZ_YfpgICACFo1Cg9za2F0aW5nIGNsYXNzZXMQABABGAMiHHNrYXRpbmcgY2xhc3NlcyBpbiBiYW5nYWxvcmU;mv:[[13.0525445,77.7449784],[12.8149266,77.47069429999999]];start:80</t>
  </si>
  <si>
    <t xml:space="preserve">Hampinagar Sports Club
</t>
  </si>
  <si>
    <t>Hampinagar Sports Club RPC Layout, Vijayanagar, 2nd Stage Behind Traffic Police Station, Swimming Pool Rd, next to Vijayanagar, Hampi Nagar, Vijayanagar, Bengaluru, Karnataka 560104</t>
  </si>
  <si>
    <t>https://www.google.co.in/maps/place/Hampinagar+Sports+Club/@12.9609059,77.5385122,17z/data=!3m1!4b1!4m5!3m4!1s0x3bae3e0b17213c41:0x70b0cb1ebc6fb703!8m2!3d12.9609007!4d77.5407009</t>
  </si>
  <si>
    <t xml:space="preserve">097424 55000
</t>
  </si>
  <si>
    <t>https://www.google.com/search?rlz=1C1CHBF_enIN877IN877&amp;tbm=lcl&amp;ei=PkvdXqbPBe6e4-EPhs67oAE&amp;q=skating+classes+in+bangalore&amp;oq=skating+classes+in+bangalore&amp;gs_l=psy-ab.12...0.0.0.2941.0.0.0.0.0.0.0.0..0.0....0...1c..64.psy-ab..0.0.0....0.p7r6nBjCvM8#rlfi=hd:;si:8120213461019899651,l,Chxza2F0aW5nIGNsYXNzZXMgaW4gYmFuZ2Fsb3JlWi8KD3NrYXRpbmcgY2xhc3NlcyIcc2thdGluZyBjbGFzc2VzIGluIGJhbmdhbG9yZQ;mv:[[13.079206500000002,77.74321499999999],[12.796528499999999,77.50983649999999]];start:100</t>
  </si>
  <si>
    <t>HOLYSTOKED</t>
  </si>
  <si>
    <t>M.C.E.C.H.S. Layout 1st Phase, RK Hegde Nagar, Bengaluru, Karnataka 560077</t>
  </si>
  <si>
    <t>https://www.google.co.in/maps/place/HOLYSTOKED/@13.0696209,77.6212024,17z/data=!3m1!4b1!4m5!3m4!1s0x3bae149dc0a0ade3:0x5ff877829b3449f0!8m2!3d13.0696157!4d77.6233911</t>
  </si>
  <si>
    <t>098863 30646</t>
  </si>
  <si>
    <t>https://www.holystoked.com/</t>
  </si>
  <si>
    <t>https://www.google.com/search?rlz=1C1CHBF_enIN877IN877&amp;q=skating+classes+in+bangalore&amp;npsic=0&amp;rflfq=1&amp;rlha=0&amp;rllag=12960395,77565981,9269&amp;tbm=lcl&amp;ved=2ahUKEwip1JaAmPDpAhU9yDgGHeH_DA4QjGp6BAgLEEI&amp;tbs=lrf:!1m4!1u3!2m2!3m1!1e1!1m4!1u2!2m2!2m1!1e1!2m1!1e2!2m1!1e3!3sIAE,lf:1,lf_ui:2&amp;rldoc=1#rlfi=hd:;si:6915408630660745712,l,Chxza2F0aW5nIGNsYXNzZXMgaW4gYmFuZ2Fsb3JlSLmytcq-goCACFo1Cg9za2F0aW5nIGNsYXNzZXMQABABGAAiHHNrYXRpbmcgY2xhc3NlcyBpbiBiYW5nYWxvcmU;mv:[[13.119667199999999,77.756841],[12.825918,77.4846529]];start:20</t>
  </si>
  <si>
    <t>Hot wheels Roller Skating Academy</t>
  </si>
  <si>
    <t>Anathanam Building Keezhukkunnu Collectorate P.O, Kottayam, Kerala 686002</t>
  </si>
  <si>
    <t>https://www.google.com/maps/place/Hot+Wheels+Roller+Skating+Club/@9.5781307,76.5437444,17z/data=!3m1!4b1!4m5!3m4!1s0x3b062b8855555555:0xc5e329ffc14c00c9!8m2!3d9.5781307!4d76.5459331</t>
  </si>
  <si>
    <t>Kottayam</t>
  </si>
  <si>
    <t>https://www.google.com/search?sxsrf=ALeKk01I5DE_4xL7-ZAsBVVz0-hvk4JDkg:1595666044093&amp;ei=be4bX4ibK8Paz7sPx6S5qAc&amp;q=Hot%20wheels%20roller%20skating%20academy%20kerala&amp;oq=Hot+wheels+roller+skating+academy+kerala&amp;gs_lcp=CgZwc3ktYWIQAzIHCCEQChCgAToECCMQJzoECCEQFToFCCEQoAFQh0RYq15g119oAHAAeACAAYUCiAGpGJIBBTAuNi45mAEAoAEBqgEHZ3dzLXdpesABAQ&amp;sclient=psy-ab&amp;ved=2ahUKEwj70POd_-fqAhU0juYKHTLOCqYQvS4wAHoECAwQEg&amp;uact=5&amp;npsic=0&amp;rflfq=1&amp;rlha=0&amp;rllag=9766127,76551282,20899&amp;tbm=lcl&amp;rldimm=14172638319766720860&amp;lqi=CihIb3Qgd2hlZWxzIHJvbGxlciBza2F0aW5nIGFjYWRlbXkga2VyYWxhWk0KIWhvdCB3aGVlbHMgcm9sbGVyIHNrYXRpbmcgYWNhZGVteSIoaG90IHdoZWVscyByb2xsZXIgc2thdGluZyBhY2FkZW15IGtlcmFsYQ&amp;rldoc=1&amp;tbs=lrf:!1m4!1u2!2m2!2m1!1e1!2m1!1e2!3sIAE,lf:1,lf_ui:2&amp;rlst=f#rlfi=hd:;si:14259287023621505225;mv:[[9.9766833,76.5572732],[9.5555711,76.5452912]]</t>
  </si>
  <si>
    <t>HVS Skating Classes</t>
  </si>
  <si>
    <t>Unnamed Road, H.V.S Society, Ramkoti, Sultan Bazar, Koti, Hyderabad, Telangana 500095</t>
  </si>
  <si>
    <t>https://www.google.com/search?client=ubuntu&amp;channel=fs&amp;tbm=lcl&amp;ei=TYb0XvrKErPSz7sPsNWqwAI&amp;q=skating+classes+telangana&amp;oq=skating+classes+telangana&amp;gs_l=psy-ab.3..0i7i30k1.15103.15103.0.16722.1.1.0.0.0.0.158.158.0j1.1.0....0...1c..64.psy-ab..0.1.158....0.v1NR1X3h-2U#rlfi=hd:;si:12395703643502173071,l,Chlza2F0aW5nIGNsYXNzZXMgdGVsYW5nYW5hWiwKD3NrYXRpbmcgY2xhc3NlcyIZc2thdGluZyBjbGFzc2VzIHRlbGFuZ2FuYQ;mv:[[18.040308,79.6316425],[17.3522085,78.27980509999999]];start:20</t>
  </si>
  <si>
    <t>Ice and Skate Mangalore</t>
  </si>
  <si>
    <t>3d Floor City Centre Mall, K.S. Rao Road, Opposite Harsha, Hampankatta, Mangalore, Karnataka 575001</t>
  </si>
  <si>
    <t>https://www.google.com/maps/place/Ice+and+Skate+Mangalore/@12.871128,74.840459,17z/data=!3m1!4b1!4m5!3m4!1s0x3ba35a4e9bb8bf79:0x5cc4aa0a2ab0405!8m2!3d12.871128!4d74.842653</t>
  </si>
  <si>
    <t>info@allmangalore.com</t>
  </si>
  <si>
    <t>https://www.google.com/search?client=ubuntu&amp;hs=349&amp;channel=fs&amp;q=skating+classes+in+mangalore&amp;npsic=0&amp;rflfq=1&amp;rlha=0&amp;rllag=12883592,74833501,1703&amp;tbm=lcl&amp;ved=2ahUKEwj4pqW2oYHqAhX6zjgGHWlnA1sQjGp6BAgLEDo&amp;rldoc=1#rlfi=hd:;si:417790919222952965,l,Chxza2F0aW5nIGNsYXNzZXMgaW4gbWFuZ2Fsb3JlWi8KD3NrYXRpbmcgY2xhc3NlcyIcc2thdGluZyBjbGFzc2VzIGluIG1hbmdhbG9yZQ;mv:[[12.959555860381139,74.8639390107422],[12.773126565939874,74.59099742138673],null,[12.866358532679886,74.72746821606447],12]</t>
  </si>
  <si>
    <t>https://www.allmangalore.com/</t>
  </si>
  <si>
    <t>Indian Sports Centre</t>
  </si>
  <si>
    <t>Njarackal, Kochi, Kerala 682505</t>
  </si>
  <si>
    <t>https://www.google.com/maps/place/Indian+Sports+Centre/@10.0456985,76.2110998,17z/data=!3m1!4b1!4m5!3m4!1s0x3b0813cff49c21a9:0x269d4cd6984dede!8m2!3d10.0456932!4d76.2132885</t>
  </si>
  <si>
    <t>Kochi</t>
  </si>
  <si>
    <t>iscnarakkal@gmail.com</t>
  </si>
  <si>
    <t>5AM to 10PM</t>
  </si>
  <si>
    <t>https://www.facebook.com/indiansportscentrenarakkal/?ref=py_c</t>
  </si>
  <si>
    <t>https://www.google.com/search?biw=1366&amp;bih=657&amp;sxsrf=ALeKk02N5py9KGJgq3IYiRV9V9xzeNf8xQ:1595666584864&amp;q=skate+academy+in+kERALA&amp;npsic=0&amp;rflfq=1&amp;rlha=0&amp;rllag=10311204,76452024,43115&amp;tbm=lcl&amp;ved=2ahUKEwiT3-GfgejqAhWk7nMBHVRQD6wQjGp6BAgLEDk&amp;rldoc=1#rldoc=1&amp;rlfi=hd:;si:173904039334174430,l,Chdza2F0ZSBhY2FkZW15IGluIGtFUkFMQVooCg1za2F0ZSBhY2FkZW15Ihdza2F0ZSBhY2FkZW15IGluIGtlcmFsYQ;mv:[[12.870997812762289,81.63290432500001],[7.335514518334015,71.23983791875001],null,[10.115179616915592,76.43637112187501],7];start:20</t>
  </si>
  <si>
    <t>Infinity Sports Club - Skating Classes</t>
  </si>
  <si>
    <t>Sadhana Vidyalaya, Malwadi, Hadapsar, Pune, Maharashtra 411028</t>
  </si>
  <si>
    <t>https://www.google.com/maps/place/Infinity+Sports+Club+-+Skating+Classes/@18.5056897,73.9352253,17z/data=!3m1!4b1!4m5!3m4!1s0x3bc2c3b055c11bf5:0xd366ce40dffcc3d1!8m2!3d18.5056846!4d73.937414</t>
  </si>
  <si>
    <t>Pune</t>
  </si>
  <si>
    <t>https://www.google.com/search?rlz=1C1CHBF_enIN877IN877&amp;tbm=lcl&amp;ei=-kTYXrK_GKbB3LUP26K5mAQ&amp;q=skating+center+in+maharashtra&amp;oq=skating+center+in+maharashtra&amp;gs_l=psy-ab.12...0.0.0.4848.0.0.0.0.0.0.0.0..0.0....0...1c..64.psy-ab..0.0.0....0.f1Z_OdRab3Y#rlfi=hd:;si:15233089567658394577,l,Ch1za2F0aW5nIGNlbnRlciBpbiBtYWhhcmFzaHRyYVovCg5za2F0aW5nIGNlbnRlciIdc2thdGluZyBjZW50ZXIgaW4gbWFoYXJhc2h0cmE;mv:[[21.2635559,79.4945773],[18.3495787,72.4524783]];start:20</t>
  </si>
  <si>
    <t>https://infinitysportsclub.business.site/</t>
  </si>
  <si>
    <t>International Roller Skating Bank Track</t>
  </si>
  <si>
    <t>Indira Park Skating, RTC Cross Road, Kavadiguda, Hyderabad, Telangana 500029</t>
  </si>
  <si>
    <t>https://www.google.com/search?client=ubuntu&amp;channel=fs&amp;tbm=lcl&amp;ei=TYb0XvrKErPSz7sPsNWqwAI&amp;q=skating+classes+telangana&amp;oq=skating+classes+telangana&amp;gs_l=psy-ab.3..0i7i30k1.15103.15103.0.16722.1.1.0.0.0.0.158.158.0j1.1.0....0...1c..64.psy-ab..0.1.158....0.v1NR1X3h-2U#rlfi=hd:;si:7165304832530076184,l,Chlza2F0aW5nIGNsYXNzZXMgdGVsYW5nYW5hWiwKD3NrYXRpbmcgY2xhc3NlcyIZc2thdGluZyBjbGFzc2VzIHRlbGFuZ2FuYQ;mv:[[17.5121392,78.6006364],[17.2913777,78.30972129999999]]</t>
  </si>
  <si>
    <t xml:space="preserve">J BS ROLLER SKATING CLUB </t>
  </si>
  <si>
    <t>EAFC English High School , Station Road, Behind St. Anthony School,, Chembur East,, Mumbai, Maharashtra 400071</t>
  </si>
  <si>
    <t>https://www.google.com/maps/place/J+BS+ROLLER+SKATING+CLUB+-+SKATING+CLASSES+IN+CHEMBUR+EAST,+MUMBAI/@19.0661911,72.8765463,17z/data=!3m1!4b1!4m5!3m4!1s0x3be7c8945c9007d5:0xebca26144f6c5e80!8m2!3d19.066186!4d72.878735</t>
  </si>
  <si>
    <t>https://www.google.com/search?rlz=1C1CHBF_enIN877IN877&amp;q=skating+center+in+maharashtra&amp;npsic=0&amp;rflfq=1&amp;rlha=0&amp;rllag=18600882,73795128,12788&amp;tbm=lcl&amp;ved=2ahUKEwjXmMLz5ubpAhUq63MBHeYIAigQjGp6BAgLEDo&amp;tbs=lrf:!1m4!1u3!2m2!3m1!1e1!1m4!1u2!2m2!2m1!1e1!2m1!1e2!2m1!1e3!3sIAE,lf:1,lf_ui:2&amp;rldoc=1#rlfi=hd:;si:16990434412882321024;mv:[[21.7910158,79.4270552],[15.5093523,72.45574570000001]]</t>
  </si>
  <si>
    <t>http://www.mycity4kids.com/jbsroller</t>
  </si>
  <si>
    <t xml:space="preserve">Jayanagar Skating Stadium
</t>
  </si>
  <si>
    <t>10th Main Rd, Jayanagar East, Jaya Nagar 1st Block, Bairasandra Extension, Jayanagar, Bengaluru, Karnataka 560011</t>
  </si>
  <si>
    <t>https://www.google.co.in/maps/place/Jayanagar+Skating+Stadium/@12.9344991,77.5829775,17z/data=!3m1!4b1!4m5!3m4!1s0x3bae15bd613bd08b:0xd901b3cfe5792167!8m2!3d12.9344939!4d77.5851662</t>
  </si>
  <si>
    <t>https://www.google.com/search?rlz=1C1CHBF_enIN877IN877&amp;tbm=lcl&amp;ei=WB7dXtenFO6E4-EPoeq2wAo&amp;q=skating+classes+in+bangalore&amp;oq=skating+classes+in+bangalore&amp;gs_l=psy-ab.12...0.0.1.85.0.0.0.0.0.0.0.0..0.0....0...1c..64.psy-ab..0.0.0....0.tT9JuHnAL5M#rlfi=hd:;si:15636977086696595815;mv:[[13.119667199999999,77.756841],[12.825918,77.4846529]];start:20</t>
  </si>
  <si>
    <t>Joel Roller Skating Club</t>
  </si>
  <si>
    <t>TCR Colony, KCP Colony, Poranki, Vijayawada, Andhra Pradesh 520007</t>
  </si>
  <si>
    <t>https://www.google.co.in/maps/place/Joel+Roller+Skating+Club/@16.4840396,80.6926358,17z/data=!3m1!4b1!4m5!3m4!1s0x3a35fb13c8bf311d:0x7d5e3465791a34aa!8m2!3d16.4840345!4d80.6948245</t>
  </si>
  <si>
    <t>https://www.justdial.com/Vijayawada/Joel-Roller-Skating-Club-Poranki/0866PX866-X866-180901070255-G3N5_BZDET</t>
  </si>
  <si>
    <t>https://www.google.com/search?rlz=1C1CHBF_enIN877IN877&amp;q=skating+center+in+Andhra+Pradesh&amp;npsic=0&amp;rflfq=1&amp;rlha=0&amp;rllag=16408637,80532523,17582&amp;tbm=lcl&amp;ved=2ahUKEwiLk7Li7-fpAhXxmuYKHVCUDnEQjGp6BAgKED0&amp;tbs=lrf:!1m4!1u3!2m2!3m1!1e1!1m4!1u2!2m2!2m1!1e1!2m1!1e2!2m1!1e3!3sIAE,lf:1,lf_ui:2&amp;rldoc=1#rlfi=hd:;si:9033715512979895466,l,CiBza2F0aW5nIGNlbnRlciBpbiBBbmRocmEgUHJhZGVzaFoyCg5za2F0aW5nIGNlbnRlciIgc2thdGluZyBjZW50ZXIgaW4gYW5kaHJhIHByYWRlc2g;mv:[[18.026125099999998,83.6866512],[13.3733273,77.2764531]]</t>
  </si>
  <si>
    <t>2 months</t>
  </si>
  <si>
    <t>Kaara Academy</t>
  </si>
  <si>
    <t>Unnamed Road, Kalyanpuri colony, Chandragiri Colony, Sainikpuri, Secunderabad, Telangana 500094</t>
  </si>
  <si>
    <t>https://www.google.com/search?client=ubuntu&amp;channel=fs&amp;tbm=lcl&amp;ei=TYb0XvrKErPSz7sPsNWqwAI&amp;q=skating+classes+telangana&amp;oq=skating+classes+telangana&amp;gs_l=psy-ab.3..0i7i30k1.15103.15103.0.16722.1.1.0.0.0.0.158.158.0j1.1.0....0...1c..64.psy-ab..0.1.158....0.v1NR1X3h-2U#rlfi=hd:;si:888346053121663326,l,Chlza2F0aW5nIGNsYXNzZXMgdGVsYW5nYW5hWiwKD3NrYXRpbmcgY2xhc3NlcyIZc2thdGluZyBjbGFzc2VzIHRlbGFuZ2FuYQ;mv:[[17.5121392,78.6006364],[17.2913777,78.30972129999999]]</t>
  </si>
  <si>
    <t>https://www.facebook.com/pg/KAARA-Academy-258941304720219/about/?ref=page_internal</t>
  </si>
  <si>
    <t xml:space="preserve">KANAKASHREE CONSULTANTS
</t>
  </si>
  <si>
    <t>Near, # 86/87, Ground Floor, 1st Main Rd, Nagappa Block, Maruthi Layout, Bengaluru, Karnataka 560061</t>
  </si>
  <si>
    <t>https://www.google.co.in/maps/place/KANAKASHREE+CONSULTANTS/@12.8907669,77.613715,17z/data=!3m1!4b1!4m5!3m4!1s0x3bae14da5c458b95:0x6c71602b188f371b!8m2!3d12.8907617!4d77.6159037</t>
  </si>
  <si>
    <t>097425 31028</t>
  </si>
  <si>
    <t>https://www.google.com/search?rlz=1C1CHBF_enIN877IN877&amp;tbm=lcl&amp;ei=PkvdXqbPBe6e4-EPhs67oAE&amp;q=skating+classes+in+bangalore&amp;oq=skating+classes+in+bangalore&amp;gs_l=psy-ab.12...0.0.0.2941.0.0.0.0.0.0.0.0..0.0....0...1c..64.psy-ab..0.0.0....0.p7r6nBjCvM8#rlfi=hd:;si:7814132566676420379;mv:[[13.071741699999999,77.7439165],[12.8594048,77.4836328]];start:60</t>
  </si>
  <si>
    <t>khaja skating rink</t>
  </si>
  <si>
    <t>Unnamed Road, Murikipeta, Maharshi Dayanand Nagar, Guntur, Andhra Pradesh 522003</t>
  </si>
  <si>
    <t>https://www.google.co.in/maps/place/khaja+skating+rink/@16.29198,80.4189147,17z/data=!3m1!4b1!4m5!3m4!1s0x3a4a7577e82f9577:0xe53281845c2cb897!8m2!3d16.2919749!4d80.4211034</t>
  </si>
  <si>
    <t>096039 54421</t>
  </si>
  <si>
    <t>https://www.google.com/search?rlz=1C1CHBF_enIN877IN877&amp;q=skating+center+in+Andhra+Pradesh&amp;npsic=0&amp;rflfq=1&amp;rlha=0&amp;rllag=16408637,80532523,17582&amp;tbm=lcl&amp;ved=2ahUKEwiLk7Li7-fpAhXxmuYKHVCUDnEQjGp6BAgKED0&amp;tbs=lrf:!1m4!1u3!2m2!3m1!1e1!1m4!1u2!2m2!2m1!1e1!2m1!1e2!2m1!1e3!3sIAE,lf:1,lf_ui:2&amp;rldoc=1#rlfi=hd:;si:16515405189003131031,l,CiBza2F0aW5nIGNlbnRlciBpbiBBbmRocmEgUHJhZGVzaFoyCg5za2F0aW5nIGNlbnRlciIgc2thdGluZyBjZW50ZXIgaW4gYW5kaHJhIHByYWRlc2g;mv:[[18.026125099999998,83.6866512],[13.3733273,77.2764531]]</t>
  </si>
  <si>
    <t>https://khajaskatingrink.business.site/</t>
  </si>
  <si>
    <t>LXT - Skating Rink</t>
  </si>
  <si>
    <t>Somatne - Kasarsai Rd, Somatne Phata, Talegaon Dabhade, Maharashtra 410506</t>
  </si>
  <si>
    <t>https://www.google.com/maps/place/LXT+-+Skating+Rink/@18.6370448,73.6776611,17z/data=!3m1!4b1!4m5!3m4!1s0x3bc2ba965ecb344d:0xac95af3943b8a8f0!8m2!3d18.6370397!4d73.6798498</t>
  </si>
  <si>
    <t>Talegaon Dabhade</t>
  </si>
  <si>
    <t>Rahul Rane</t>
  </si>
  <si>
    <t>9372450051 , 9890045005</t>
  </si>
  <si>
    <t>lazerxtech@gmail.com , lazertto@gmail.com</t>
  </si>
  <si>
    <t>Monthly(Rs. 2000), 3 Months(Rs. 10,000), Yearly(Rs. 19,000)</t>
  </si>
  <si>
    <t>Days:- Monday ,Wednesday, Friday ;</t>
  </si>
  <si>
    <t>Time:-5:30PM to 6:30 PM</t>
  </si>
  <si>
    <t>Miss Dhanashree Pradeep Surana, Mr Yogeshwar Kumawat, Mr Nilesh Randive</t>
  </si>
  <si>
    <t>https://www.rahulrane.com/</t>
  </si>
  <si>
    <t>https://www.google.com/search?rlz=1C1CHBF_enIN877IN877&amp;ei=is3XXpP0HMnD3LUPv-2BqAs&amp;q=skating%20center%20in%20maharashtra&amp;oq=skating+center+in+maharashtra&amp;gs_lcp=CgZwc3ktYWIQAzIFCAAQzQIyBQgAEM0CMgUIABDNAjoECAAQR1CNpAFYxasBYIjCAWgAcAF4AIABoAGIAfsFkgEDMC41mAEAoAEBqgEHZ3dzLXdpeg&amp;sclient=psy-ab&amp;ved=2ahUKEwjYw_ishubpAhUlguYKHTRdDEwQvS4wAHoECAsQIA&amp;uact=5&amp;npsic=0&amp;rflfq=1&amp;rlha=0&amp;rllag=18600882,73795128,12788&amp;tbm=lcl&amp;rldimm=6771623268864686791&amp;lqi=Ch1za2F0aW5nIGNlbnRlciBpbiBtYWhhcmFzaHRyYUj9r5uBl6qAgAhaOQoOc2thdGluZyBjZW50ZXIQABABGAAYARgDIh1za2F0aW5nIGNlbnRlciBpbiBtYWhhcmFzaHRyYQ&amp;rldoc=1&amp;tbs=lrf:!1m4!1u3!2m2!3m1!1e1!1m4!1u2!2m2!2m1!1e1!2m1!1e2!2m1!1e3!3sIAE,lf:1,lf_ui:2&amp;rlst=f#rlfi=hd:;si:12436038606537664752,l,Ch1za2F0aW5nIGNlbnRlciBpbiBtYWhhcmFzaHRyYUjUh6ap_KyAgAhaOQoOc2thdGluZyBjZW50ZXIQABABGAAYARgDIh1za2F0aW5nIGNlbnRlciBpbiBtYWhhcmFzaHRyYQ;mv:[[21.7910158,79.4270552],[15.5093523,72.45574570000001]];tbs:lrf:!1m4!1u3!2m2!3m1!1e1!1m4!1u2!2m2!2m1!1e1!2m1!1e2!2m1!1e3!3sIAE,lf:1,lf_ui:2</t>
  </si>
  <si>
    <t>Maharaja Roller Skating Academy</t>
  </si>
  <si>
    <t>39/6079, Alappatt Road, opp. CBI Court, Ravipuram, Kochi, Kerala 68206</t>
  </si>
  <si>
    <t>https://www.google.com/maps/place/Maharaja+Roller+Skating+Academy/@9.9602359,76.2904,17z/data=!3m1!4b1!4m5!3m4!1s0x3b0872b85f05ab01:0x8c663e40bff00628!8m2!3d9.9602359!4d76.2925887</t>
  </si>
  <si>
    <t>Monday to Sunday - 4PM to 10PM</t>
  </si>
  <si>
    <t>https://www.justdial.com/Ernakulam/Maharaja-Skating-Academy-Near-Ravipuram-Temple-Ravipuram/0484PX484-X484-180414102147-U4M1_BZDET</t>
  </si>
  <si>
    <t>https://www.google.com/search?biw=1366&amp;bih=657&amp;sxsrf=ALeKk024AK34IsirUiADb1su3ss4mcyYfQ:1595630014117&amp;q=skate%20academy%20and%20club%20in%20kERALA&amp;npsic=0&amp;rflfq=1&amp;rlha=0&amp;rllag=10058618,76449433,69888&amp;tbm=lcl&amp;ved=2ahUKEwirubyB-ebqAhXVW3wKHfAzDs8QjGp6BAgLEDk&amp;rldoc=1&amp;tbs=lrf:!1m4!1u3!2m2!3m1!1e1!1m4!1u2!2m2!2m1!1e1!2m1!1e2!2m1!1e3!3sIAE,lf:1,lf_ui:2&amp;rlst=f#rlfi=hd:;si:10116842060753405480,l,CiBza2F0ZSBhY2FkZW15IGFuZCBjbHViIGluIGtFUkFMQVo6ChZza2F0ZSBhY2FkZW15IGFuZCBjbHViIiBza2F0ZSBhY2FkZW15IGFuZCBjbHViIGluIGtlcmFsYQ;mv:[[10.7995571,76.9771701],[8.349132899999999,76.1703234]]</t>
  </si>
  <si>
    <t>Cash and Master Card</t>
  </si>
  <si>
    <t>Near Ravipuram Temple</t>
  </si>
  <si>
    <t>Major Sports Club Skating Rink</t>
  </si>
  <si>
    <t>Patel Nagar, Yashwant Nagar, Jalgaon, Maharashtra 425001</t>
  </si>
  <si>
    <t>https://www.google.com/maps/search/Major+Sports+Club+Skating+Rink/@25.5286663,70.7386369,6z/data=!3m1!4b1</t>
  </si>
  <si>
    <t>Jalgaon</t>
  </si>
  <si>
    <t>https://www.facebook.com/MajorSkatingRink</t>
  </si>
  <si>
    <t>https://www.google.com/search?rlz=1C1CHBF_enIN877IN877&amp;q=skating+center+in+maharashtra&amp;npsic=0&amp;rflfq=1&amp;rlha=0&amp;rllag=18600882,73795128,12788&amp;tbm=lcl&amp;ved=2ahUKEwjXmMLz5ubpAhUq63MBHeYIAigQjGp6BAgLEDo&amp;tbs=lrf:!1m4!1u3!2m2!3m1!1e1!1m4!1u2!2m2!2m1!1e1!2m1!1e2!2m1!1e3!3sIAE,lf:1,lf_ui:2&amp;rldoc=1#rlfi=hd:;si:17492476156293027327,l,Ch1za2F0aW5nIGNlbnRlciBpbiBtYWhhcmFzaHRyYVovCg5za2F0aW5nIGNlbnRlciIdc2thdGluZyBjZW50ZXIgaW4gbWFoYXJhc2h0cmE;mv:[[21.7910158,79.4270552],[15.5093523,72.45574570000001]]</t>
  </si>
  <si>
    <t>Mangala Skating Ring</t>
  </si>
  <si>
    <t>Orchid Park #502 Nehru Ave Rd Ladyhill, Nehru Ave Rd, Ladyhill, Mangalore, Karnataka 575003</t>
  </si>
  <si>
    <t>https://www.google.com/maps/place/Mangala+Skating+Ring/@12.885531,74.8330226,17z/data=!4m8!1m2!2m1!1sMangala+Skating+Ring!3m4!1s0x3ba35a5dba0cb7d7:0x23ad6e579fba2daa!8m2!3d12.8849371!4d74.8350843</t>
  </si>
  <si>
    <t>https://docs.google.com/spreadsheets/d/17alwzo6b52CIrwggLRZWnNOkHNVrFmhRHiA48O2GJNg/edit#gid=830791219</t>
  </si>
  <si>
    <t>Mangala Stadium</t>
  </si>
  <si>
    <t>Kulur Ferry Road, Mannagudda, Mangalore, Karnataka 575003</t>
  </si>
  <si>
    <t>https://www.google.com/maps/place/Mangala+Stadium/@12.886125,74.8331549,17z/data=!3m1!4b1!4m5!3m4!1s0x3ba35a5d9bc7fd75:0x9ec45c6386b3d389!8m2!3d12.886125!4d74.8353489</t>
  </si>
  <si>
    <t>https://www.google.com/search?client=ubuntu&amp;hs=349&amp;channel=fs&amp;q=skating+classes+in+mangalore&amp;npsic=0&amp;rflfq=1&amp;rlha=0&amp;rllag=12883592,74833501,1703&amp;tbm=lcl&amp;ved=2ahUKEwj4pqW2oYHqAhX6zjgGHWlnA1sQjGp6BAgLEDo&amp;rldoc=1#rlfi=hd:;si:11440370535959352201,l,Chxza2F0aW5nIGNsYXNzZXMgaW4gbWFuZ2Fsb3JlSMHB0v8BWjUKD3NrYXRpbmcgY2xhc3NlcxAAEAEYAyIcc2thdGluZyBjbGFzc2VzIGluIG1hbmdhbG9yZQ;mv:[[12.95957317990052,74.8639390107422],[12.773143885459255,74.59099742138673]]</t>
  </si>
  <si>
    <t>Manikonda Speed Skating Team</t>
  </si>
  <si>
    <t>Muppas Panchavati Colony, Rd Number 15, Panchavati Layout, Manikonda, Hyderabad, Telangana 500089</t>
  </si>
  <si>
    <t>https://www.google.com/maps/place/Manikonda+Speed+Skating+Team/@17.3986585,78.3677607,15z/data=!4m8!1m2!2m1!1sManikonda+Speed+Skating+Team!3m4!1s0x3bcb96a80ddd9d35:0xb89ced11ed66d1c9!8m2!3d17.4111401!4d78.3853309</t>
  </si>
  <si>
    <t>https://www.justdial.com/Hyderabad/Manikonda-Speed-Skating-Academy-Manikonda/040PXX40-XX40-170405134003-A8M9_BZDET</t>
  </si>
  <si>
    <t>https://www.google.com/search?client=ubuntu&amp;channel=fs&amp;tbm=lcl&amp;ei=TYb0XvrKErPSz7sPsNWqwAI&amp;q=skating+classes+telangana&amp;oq=skating+classes+telangana&amp;gs_l=psy-ab.3..0i7i30k1.15103.15103.0.16722.1.1.0.0.0.0.158.158.0j1.1.0....0...1c..64.psy-ab..0.1.158....0.v1NR1X3h-2U#rlfi=hd:;si:13302768060598768073,l,Chlza2F0aW5nIGNsYXNzZXMgdGVsYW5nYW5hWiwKD3NrYXRpbmcgY2xhc3NlcyIZc2thdGluZyBjbGFzc2VzIHRlbGFuZ2FuYQ;mv:[[17.5121392,78.6006364],[17.2913777,78.30972129999999]]</t>
  </si>
  <si>
    <t>https://manikonda-speed-skating-team.business.site/</t>
  </si>
  <si>
    <t>Cash, Cheques</t>
  </si>
  <si>
    <t>Manish Skating Academy ( Team Manish Racers )</t>
  </si>
  <si>
    <t>Jivan Chhaya Society, SH260, Deendayal Nagar, Nagpur, Maharashtra 440022</t>
  </si>
  <si>
    <t>https://www.google.com/maps/place/Manish+Skating+Academy+(+Team+Manish+Racers+)/@21.111507,79.0461618,17z/data=!3m1!4b1!4m5!3m4!1s0x3bd4bf8e97c1ffe3:0x764852814078d64f!8m2!3d21.111502!4d79.0483505</t>
  </si>
  <si>
    <t>Nagpur</t>
  </si>
  <si>
    <t>https://www.google.com/search?rlz=1C1CHBF_enIN877IN877&amp;q=skating+center+in+maharashtra&amp;npsic=0&amp;rflfq=1&amp;rlha=0&amp;rllag=18600882,73795128,12788&amp;tbm=lcl&amp;ved=2ahUKEwjXmMLz5ubpAhUq63MBHeYIAigQjGp6BAgLEDo&amp;tbs=lrf:!1m4!1u3!2m2!3m1!1e1!1m4!1u2!2m2!2m1!1e1!2m1!1e2!2m1!1e3!3sIAE,lf:1,lf_ui:2&amp;rldoc=1#rlfi=hd:;si:8523153009884583503,l,Ch1za2F0aW5nIGNlbnRlciBpbiBtYWhhcmFzaHRyYUjJyrWFnKuAgAhaOQoOc2thdGluZyBjZW50ZXIQABABGAAYARgDIh1za2F0aW5nIGNlbnRlciBpbiBtYWhhcmFzaHRyYQ;mv:[[21.7910158,79.4270552],[15.5093523,72.45574570000001]]</t>
  </si>
  <si>
    <t>https://www.facebook.com/pg/Team-Manish-Racers-MSA-1997157130546369/about/?ref=page_internal</t>
  </si>
  <si>
    <t>MD Roller skating</t>
  </si>
  <si>
    <t>Dairy Primary School KMF Near Christ College, Bengaluru, Karnataka 560030</t>
  </si>
  <si>
    <t>https://www.google.co.in/maps/place/MD+Roller+skating/@12.9390254,77.6050607,17z/data=!3m1!4b1!4m5!3m4!1s0x3bae15b351aaaaab:0x288a0bb375fa6caa!8m2!3d12.9390202!4d77.6072494</t>
  </si>
  <si>
    <t>086182 16032</t>
  </si>
  <si>
    <t>74115 42262</t>
  </si>
  <si>
    <t>https://www.google.com/search?rlz=1C1CHBF_enIN877IN877&amp;tbm=lcl&amp;ei=pCbcXoOGM4q_3LUP6MO-yAw&amp;q=skating+classes+in+bangalore&amp;oq=skating+classes+in+bangalore&amp;gs_l=psy-ab.12...0.0.0.10697.0.0.0.0.0.0.0.0..0.0....0...1c..64.psy-ab..0.0.0....0.zXMS2kIPdk8#rlfi=hd:;si:2921160173709585578,l,Chxza2F0aW5nIGNsYXNzZXMgaW4gYmFuZ2Fsb3JlWi8KD3NrYXRpbmcgY2xhc3NlcyIcc2thdGluZyBjbGFzc2VzIGluIGJhbmdhbG9yZQ;mv:[[13.0949732,77.8097719],[12.867497799999999,77.5131664]]</t>
  </si>
  <si>
    <t>https://md-roller-skating-class.business.site/</t>
  </si>
  <si>
    <t>MISSION CLUB</t>
  </si>
  <si>
    <t>https://www.google.co.in/maps/place/MISSION+CLUB/@13.047967,76.750786,8z/data=!3m1!4b1!4m5!3m4!1s0x3bae72b6b6c00001:0x5633791a8c6a02e7!8m2!3d13.0477032!4d77.872236</t>
  </si>
  <si>
    <t>097391 81111</t>
  </si>
  <si>
    <t>098802 28739</t>
  </si>
  <si>
    <t>https://www.google.com/search?rlz=1C1CHBF_enIN877IN877&amp;q=skating+classes+in+bangalore&amp;npsic=0&amp;rflfq=1&amp;rlha=0&amp;rllag=12960395,77565981,9269&amp;tbm=lcl&amp;ved=2ahUKEwip1JaAmPDpAhU9yDgGHeH_DA4QjGp6BAgLEEI&amp;tbs=lrf:!1m4!1u3!2m2!3m1!1e1!1m4!1u2!2m2!2m1!1e1!2m1!1e2!2m1!1e3!3sIAE,lf:1,lf_ui:2&amp;rldoc=1#rlfi=hd:;si:6211441466005914343,l,Chxza2F0aW5nIGNsYXNzZXMgaW4gYmFuZ2Fsb3JlWi8KD3NrYXRpbmcgY2xhc3NlcyIcc2thdGluZyBjbGFzc2VzIGluIGJhbmdhbG9yZQ;mv:[[13.119667199999999,77.756841],[12.825918,77.4846529]];start:20</t>
  </si>
  <si>
    <t>https://www.facebook.com/pg/welovetoskateM/about/?ref=page_internal</t>
  </si>
  <si>
    <t>MUDA Sports Ground</t>
  </si>
  <si>
    <t>42, 2nd Main Rd, Vijayanagar 1st Stage, Vijayanagar, Mysuru, Karnataka 570017</t>
  </si>
  <si>
    <t>https://www.google.com/maps/place/MUDA+Sports+Ground/@12.3323068,76.616867,17z/data=!4m8!1m2!2m1!1sMUDA+Sports+Ground!3m4!1s0x3baf7a8adceb8e55:0xab452dac982e7b9c!8m2!3d12.3333178!4d76.6192693</t>
  </si>
  <si>
    <t>https://www.playspots.in/booking_spots/muda-sports-ground-vijayanagar-1st-stage-vijayanagar-mysuru/</t>
  </si>
  <si>
    <t>https://www.google.com/search?client=ubuntu&amp;hs=r8u&amp;channel=fs&amp;tbm=lcl&amp;ei=6GfmXuPuNYLjz7sPgay-kAs&amp;q=skating+classes+in+Mysuru&amp;oq=skating+classes+in+Mysuru&amp;gs_l=psy-ab.3..0i13k1j0i13i30k1j0i8i13i30k1.287786.309131.0.310042.12.10.2.0.0.0.181.1368.0j9.9.0....0...1c.1j2.64.psy-ab..1.11.1375...0j0i22i30k1.0.9xkgsr8_swY#rlfi=hd:;si:12341320573189520284,l,Chlza2F0aW5nIGNsYXNzZXMgaW4gTXlzb3JlSKbBg5nmgICACFowCg9za2F0aW5nIGNsYXNzZXMQABABIhlza2F0aW5nIGNsYXNzZXMgaW4gbXlzb3Jl;mv:[[12.352054,76.6952274],[12.269887599999999,76.57366859999999]]</t>
  </si>
  <si>
    <t>My Home Jewel Skating Rink</t>
  </si>
  <si>
    <t>Madinaguda, Hafeezpet, Hyderabad, Telangana 500050</t>
  </si>
  <si>
    <t>https://www.google.com/search?client=ubuntu&amp;hs=TGo&amp;channel=fs&amp;tbm=lcl&amp;ei=tcL1XubuI6Ce4-EP74Sh-AM&amp;q=skating+classes+hyderabad+telangana&amp;oq=skating+classes+htelangana&amp;gs_l=psy-ab.3.0.0i7i30k1.2964431.2964431.0.2965688.1.1.0.0.0.0.159.159.0j1.1.0....0...1c.1.64.psy-ab..0.1.158....0.k-cy10_dScM#rlfi=hd:;si:11190280126761512593,l,CiNza2F0aW5nIGNsYXNzZXMgaHlkZXJhYmFkIHRlbGFuZ2FuYVo2Cg9za2F0aW5nIGNsYXNzZXMiI3NrYXRpbmcgY2xhc3NlcyBoeWRlcmFiYWQgdGVsYW5nYW5h;mv:[[17.531765,78.6028303],[17.290266799999998,78.27096259999999]];start:20</t>
  </si>
  <si>
    <t>Nanded City Skating Rink</t>
  </si>
  <si>
    <t>10 Nanded Shivane Link Rd Ghule Patil Nagar, Nanded Shivane Link Rd, Ghule Patil Nagar, Pandurang Industrial Area, Nanded, Pune, Maharashtra 411041</t>
  </si>
  <si>
    <t>https://www.google.com/maps/place/Nanded+City+Skating+Rink/@18.8026988,74.374121,8z/data=!4m8!1m2!2m1!1sNanded+City+Skating+Rink!3m4!1s0x3bc2959bc056f34f:0x6d10178146c35126!8m2!3d18.4617219!4d73.7873276</t>
  </si>
  <si>
    <t>https://www.google.com/search?rlz=1C1CHBF_enIN877IN877&amp;q=skating+center+in+maharashtra&amp;npsic=0&amp;rflfq=1&amp;rlha=0&amp;rllag=18600882,73795128,12788&amp;tbm=lcl&amp;ved=2ahUKEwjXmMLz5ubpAhUq63MBHeYIAigQjGp6BAgLEDo&amp;tbs=lrf:!1m4!1u3!2m2!3m1!1e1!1m4!1u2!2m2!2m1!1e1!2m1!1e2!2m1!1e3!3sIAE,lf:1,lf_ui:2&amp;rldoc=1#rlfi=hd:;si:7858807193766940966;mv:[[21.7910158,79.4270552],[15.5093523,72.45574570000001]]</t>
  </si>
  <si>
    <t>NEW TUMKUR DISTRICT ROLLER SKATING ASSOCIATION(R.)</t>
  </si>
  <si>
    <t>Mahathma Gandhi STADIUM , Near Shivakumara swamiji Circle, B H Road, Karnataka 572101</t>
  </si>
  <si>
    <t>https://www.google.co.in/maps/place/NEW+TUMKUR+DISTRICT+ROLLER+SKATING+ASSOCIATION(R.)/@13.0348022,77.5268673,17z/data=!3m1!4b1!4m5!3m4!1s0x3bae3d3ce068f303:0x9738366b9e6f6556!8m2!3d13.034797!4d77.529056</t>
  </si>
  <si>
    <t>098867 25031</t>
  </si>
  <si>
    <t>https://www.justdial.com/Tumkur/New-Tumkur-District-Roller-Skating-Association-Opposite-To-Mahatma-Gandhi-Stadium-Bh-Road/9999PX816-X816-130729211508-C6U8_BZDET</t>
  </si>
  <si>
    <t>https://www.google.com/search?rlz=1C1CHBF_enIN877IN877&amp;q=skating+classes+in+bangalore&amp;npsic=0&amp;rflfq=1&amp;rlha=0&amp;rllag=12960395,77565981,9269&amp;tbm=lcl&amp;ved=2ahUKEwip1JaAmPDpAhU9yDgGHeH_DA4QjGp6BAgLEEI&amp;tbs=lrf:!1m4!1u3!2m2!3m1!1e1!1m4!1u2!2m2!2m1!1e1!2m1!1e2!2m1!1e3!3sIAE,lf:1,lf_ui:2&amp;rldoc=1#rlfi=hd:;si:10896519134270416214;mv:[[13.0949732,77.6968886],[12.867497799999999,77.519556]]</t>
  </si>
  <si>
    <t>NISARG SKATING CLUB</t>
  </si>
  <si>
    <t>93, Ring Rd, off New hudkeshwar police station, Gurudev Nagar, Mhalgi Nagar, Nagpur, Maharashtra 440024</t>
  </si>
  <si>
    <t>https://www.google.com/maps/place/NISARG+SKATING+CLUB/@21.107455,79.1151333,17z/data=!3m1!4b1!4m5!3m4!1s0x3bd4b96430a61c93:0x8c6cf04b08db8fca!8m2!3d21.10745!4d79.117322</t>
  </si>
  <si>
    <t>097307 56311</t>
  </si>
  <si>
    <t>https://www.google.com/search?rlz=1C1CHBF_enIN877IN877&amp;tbm=lcl&amp;ei=EkXYXq2zFeTAz7sPtMKRoA0&amp;q=skating+center+in+maharashtra&amp;oq=skating+center+in+maharashtra&amp;gs_l=psy-ab.12...0.0.0.3167.0.0.0.0.0.0.0.0..0.0....0...1c..64.psy-ab..0.0.0....0.1XIaS1-o9Xs#rlfi=hd:;si:10118726667856482250,l,Ch1za2F0aW5nIGNlbnRlciBpbiBtYWhhcmFzaHRyYVovCg5za2F0aW5nIGNlbnRlciIdc2thdGluZyBjZW50ZXIgaW4gbWFoYXJhc2h0cmE;mv:[[21.2635559,79.4945887],[18.3495787,72.45227729999999]];start:20</t>
  </si>
  <si>
    <t>https://nisarg-skating-club.business.site/</t>
  </si>
  <si>
    <t>Nsm skating</t>
  </si>
  <si>
    <t>RR Peta Rd, Ajit Singh Nagar, PNT Colony, Vijayawada, Andhra Pradesh 520015</t>
  </si>
  <si>
    <t>https://www.google.co.in/maps/place/Nsm+skating/@16.5166493,80.6303331,14z/data=!4m8!1m2!2m1!1sNsm+skating!3m4!1s0x3a35e52e907bd3bf:0x11e45060704288e2!8m2!3d16.5384595!4d80.6355711</t>
  </si>
  <si>
    <t xml:space="preserve">OGSI- Skating Rink- LATUR
</t>
  </si>
  <si>
    <t>Pakharsangvi, Latur, Maharashtra 413531</t>
  </si>
  <si>
    <t>https://www.google.com/maps/place/OGSI-+Skating+Rink-+LATUR/@18.3978735,76.5147287,17z/data=!3m1!4b1!4m5!3m4!1s0x3bcf813cf64b53f3:0x6ed06e33def88fe7!8m2!3d18.3978684!4d76.5169174</t>
  </si>
  <si>
    <t>Latur</t>
  </si>
  <si>
    <t xml:space="preserve">skatinginlatur@gmail.com
</t>
  </si>
  <si>
    <t>https://www.google.com/search?rlz=1C1CHBF_enIN877IN877&amp;q=skating+center+in+maharashtra&amp;npsic=0&amp;rflfq=1&amp;rlha=0&amp;rllag=18600882,73795128,12788&amp;tbm=lcl&amp;ved=2ahUKEwjXmMLz5ubpAhUq63MBHeYIAigQjGp6BAgLEDo&amp;tbs=lrf:!1m4!1u3!2m2!3m1!1e1!1m4!1u2!2m2!2m1!1e1!2m1!1e2!2m1!1e3!3sIAE,lf:1,lf_ui:2&amp;rldoc=1#rlfi=hd:;si:7985003308391108583,l,Ch1za2F0aW5nIGNlbnRlciBpbiBtYWhhcmFzaHRyYVovCg5za2F0aW5nIGNlbnRlciIdc2thdGluZyBjZW50ZXIgaW4gbWFoYXJhc2h0cmE;mv:[[21.7910158,79.4270552],[15.5093523,72.45574570000001]]</t>
  </si>
  <si>
    <t>https://www.facebook.com/skatingin.latur</t>
  </si>
  <si>
    <t>Osmania Skating Rink</t>
  </si>
  <si>
    <t>Osmania University, Amberpet, Hyderabad, Telangana 500007</t>
  </si>
  <si>
    <t>https://www.google.com/search?client=ubuntu&amp;channel=fs&amp;tbm=lcl&amp;ei=TYb0XvrKErPSz7sPsNWqwAI&amp;q=skating+classes+telangana&amp;oq=skating+classes+telangana&amp;gs_l=psy-ab.3..0i7i30k1.15103.15103.0.16722.1.1.0.0.0.0.158.158.0j1.1.0....0...1c..64.psy-ab..0.1.158....0.v1NR1X3h-2U#rlfi=hd:;si:13072580664355780176,l,Chlza2F0aW5nIGNsYXNzZXMgdGVsYW5nYW5hWiwKD3NrYXRpbmcgY2xhc3NlcyIZc2thdGluZyBjbGFzc2VzIHRlbGFuZ2FuYQ;mv:[[17.5121392,78.6006364],[17.2913777,78.30972129999999]]</t>
  </si>
  <si>
    <t>Passion Roller Skating Academy</t>
  </si>
  <si>
    <t>ORO SPORTS VILLAGE , KHANAPUR VILLAGE, Shankarpalli Rd, Gandipet, Hyderabad, Telangana 500075</t>
  </si>
  <si>
    <t>skating.passion@yahoo.com</t>
  </si>
  <si>
    <t>R. Santosh Kumar</t>
  </si>
  <si>
    <t>https://www.justdial.com/Hyderabad/Passion-Roller-Skating-Academy-Gandipet/040PXX40-XX40-110601153936-F4T5_BZDET</t>
  </si>
  <si>
    <t>https://www.google.com/search?client=ubuntu&amp;hs=TGo&amp;channel=fs&amp;tbm=lcl&amp;ei=tcL1XubuI6Ce4-EP74Sh-AM&amp;q=skating+classes+hyderabad+telangana&amp;oq=skating+classes+htelangana&amp;gs_l=psy-ab.3.0.0i7i30k1.2964431.2964431.0.2965688.1.1.0.0.0.0.159.159.0j1.1.0....0...1c.1.64.psy-ab..0.1.158....0.k-cy10_dScM#rlfi=hd:;si:10470019887512244944,l,CiNza2F0aW5nIGNsYXNzZXMgaHlkZXJhYmFkIHRlbGFuZ2FuYVo2Cg9za2F0aW5nIGNsYXNzZXMiI3NrYXRpbmcgY2xhc3NlcyBoeWRlcmFiYWQgdGVsYW5nYW5h;mv:[[17.531765,78.6028303],[17.290266799999998,78.27096259999999]];start:20</t>
  </si>
  <si>
    <t>https://www.facebook.com/pg/passion2skate/about/?ref=page_internal</t>
  </si>
  <si>
    <t>Pentagon Roller Sports Hub</t>
  </si>
  <si>
    <t>Trikkanapuram Rd, Trikkannapuram, Thiruvananthapuram, Kerala 695032</t>
  </si>
  <si>
    <t>https://www.google.com/maps/place/Pentagon+Roller+Sports+Hub/@8.4746575,77.0007444,17z/data=!3m1!4b1!4m5!3m4!1s0x3b05bb869d358c05:0xbd56810f7b6a23a5!8m2!3d8.4746575!4d77.0029331</t>
  </si>
  <si>
    <t>pentagonrollersportshub@gmail.com</t>
  </si>
  <si>
    <t>080867 30517</t>
  </si>
  <si>
    <t>https://www.facebook.com/pentagonrollersportshub</t>
  </si>
  <si>
    <t>https://www.google.com/search?sxsrf=ALeKk01NGIu8zBXUyC7BlHzCrJGMP8Gh6w:1595668462264&amp;ei=__YbX6nwLdrVz7sP1YS0sAQ&amp;q=Roller%20Skating%20Stars%20Kerala&amp;oq=Roller+Skating+Stars+Kerala&amp;gs_lcp=CgZwc3ktYWIQAzIICCEQFhAdEB46BwgjEOoCECc6BAgjECc6BAgAEEM6BQgAEJECOgUIABCxAzoICAAQsQMQgwE6BwgAELEDEEM6CgguEMcBEKMCEEM6AggAOgcIABAUEIcCOggILhDHARCvAToGCAAQFhAeUKjoDVjfnw5gu6EOaAFwAHgAgAHaAogBiS-SAQgwLjcuMTkuMZgBAKABAaoBB2d3cy13aXqwAQrAAQE&amp;sclient=psy-ab&amp;ved=2ahUKEwjQgP2eiOjqAhUg_XMBHTokA7EQvS4wAHoECAoQIQ&amp;uact=5&amp;npsic=0&amp;rflfq=1&amp;rlha=0&amp;rllag=9279599,76593577,85838&amp;tbm=lcl&amp;rldimm=12532487329665603994&amp;lqi=ChtSb2xsZXIgU2thdGluZyBTdGFycyBLZXJhbGFaMwoUcm9sbGVyIHNrYXRpbmcgc3RhcnMiG3JvbGxlciBza2F0aW5nIHN0YXJzIGtlcmFsYQ&amp;rldoc=1&amp;tbs=lrf:!1m4!1u3!2m2!3m1!1e1!1m4!1u2!2m2!2m1!1e1!2m1!1e2!2m1!1e3!3sIAE,lf:1,lf_ui:2&amp;rlst=f#rlfi=hd:;si:13643234024660542373,l,ChtSb2xsZXIgU2thdGluZyBTdGFycyBLZXJhbGFaMwoUcm9sbGVyIHNrYXRpbmcgc3RhcnMiG3JvbGxlciBza2F0aW5nIHN0YXJzIGtlcmFsYQ;mv:[[10.0875944,77.0450121],[8.3833592,76.2595382]]</t>
  </si>
  <si>
    <t xml:space="preserve">Power Track Skating Rink
</t>
  </si>
  <si>
    <t>29, Varsova Layout, Kaggadasapura, Bengaluru, Karnataka 560075</t>
  </si>
  <si>
    <t>https://www.google.co.in/maps/place/Power+Track+Skating+Rink/@12.9772548,77.6700893,17z/data=!3m1!4b1!4m5!3m4!1s0x3bae115c3ca766ff:0xb47825a553c85270!8m2!3d12.9772496!4d77.672278</t>
  </si>
  <si>
    <t xml:space="preserve">
karthikts123@rediffmail.com</t>
  </si>
  <si>
    <t>094484 84728</t>
  </si>
  <si>
    <t>Mr.Karthik</t>
  </si>
  <si>
    <t>https://www.google.com/search?rlz=1C1CHBF_enIN877IN877&amp;tbm=lcl&amp;ei=PkvdXqbPBe6e4-EPhs67oAE&amp;q=skating+classes+in+bangalore&amp;oq=skating+classes+in+bangalore&amp;gs_l=psy-ab.12...0.0.0.2941.0.0.0.0.0.0.0.0..0.0....0...1c..64.psy-ab..0.0.0....0.p7r6nBjCvM8#rlfi=hd:;si:13004185316037775984,l,Chxza2F0aW5nIGNsYXNzZXMgaW4gYmFuZ2Fsb3JlWi8KD3NrYXRpbmcgY2xhc3NlcyIcc2thdGluZyBjbGFzc2VzIGluIGJhbmdhbG9yZQ;mv:[[13.071741699999999,77.7439165],[12.8594048,77.4836328]];start:60</t>
  </si>
  <si>
    <t>https://www.facebook.com/pg/PowerTrackSkatingRink/about/?ref=page_internal</t>
  </si>
  <si>
    <t>Pragathi Skating Academy (PSA)</t>
  </si>
  <si>
    <t>B.R.Ambedkar Park, Ambedkar Park Road, Pragathi Nagar, Hyderabad, Telangana 500090</t>
  </si>
  <si>
    <t>085558 99482</t>
  </si>
  <si>
    <t>https://www.justdial.com/Hyderabad/Pragathi-Skating-Academy--Pragathi-Nagar-Bachupally/040PXX40-XX40-180222220614-E2X3_BZDET</t>
  </si>
  <si>
    <t>https://www.google.com/search?client=ubuntu&amp;channel=fs&amp;tbm=lcl&amp;ei=TYb0XvrKErPSz7sPsNWqwAI&amp;q=skating+classes+telangana&amp;oq=skating+classes+telangana&amp;gs_l=psy-ab.3..0i7i30k1.15103.15103.0.16722.1.1.0.0.0.0.158.158.0j1.1.0....0...1c..64.psy-ab..0.1.158....0.v1NR1X3h-2U#rlfi=hd:;si:5460234636107123108,l,Chlza2F0aW5nIGNsYXNzZXMgdGVsYW5nYW5hWiwKD3NrYXRpbmcgY2xhc3NlcyIZc2thdGluZyBjbGFzc2VzIHRlbGFuZ2FuYQ;mv:[[18.040308,79.6316425],[17.3522085,78.27980509999999]];start:20</t>
  </si>
  <si>
    <t>https://pragathi-skating-academy-psa.business.site/</t>
  </si>
  <si>
    <t>Prowins Skating Rink</t>
  </si>
  <si>
    <t>Corporation Colony, Gandhi Lay Out, Nagpur, Maharashtra 440010</t>
  </si>
  <si>
    <t>https://www.google.com/maps/place/Prowins+Skating+Rink/@21.1299967,79.0514035,17z/data=!3m1!4b1!4m5!3m4!1s0x3bd4c07aa41b8ee1:0xa0bfa54854752f8e!8m2!3d21.1299917!4d79.0535922</t>
  </si>
  <si>
    <t>bharati.deshpande27@gmail.com</t>
  </si>
  <si>
    <t>Pravin Deshpande</t>
  </si>
  <si>
    <t>https://www.facebook.com/Prowins-Skating-Academy-157681557632046/</t>
  </si>
  <si>
    <t>https://www.google.com/search?rlz=1C1CHBF_enIN877IN877&amp;q=skating+center+in+maharashtra&amp;npsic=0&amp;rflfq=1&amp;rlha=0&amp;rllag=18600882,73795128,12788&amp;tbm=lcl&amp;ved=2ahUKEwjXmMLz5ubpAhUq63MBHeYIAigQjGp6BAgLEDo&amp;tbs=lrf:!1m4!1u3!2m2!3m1!1e1!1m4!1u2!2m2!2m1!1e1!2m1!1e2!2m1!1e3!3sIAE,lf:1,lf_ui:2&amp;rldoc=1#rlfi=hd:;si:11583158496693399438,l,Ch1za2F0aW5nIGNlbnRlciBpbiBtYWhhcmFzaHRyYVovCg5za2F0aW5nIGNlbnRlciIdc2thdGluZyBjZW50ZXIgaW4gbWFoYXJhc2h0cmE;mv:[[21.7910158,79.4270552],[15.5093523,72.45574570000001]]</t>
  </si>
  <si>
    <t>Raos Roller Skating Academy</t>
  </si>
  <si>
    <t>Kuvempu Nagara, Mysuru, Karnataka 570023</t>
  </si>
  <si>
    <t>https://www.google.com/maps/place/Raos+Roller+Skating+Academy/@12.2956461,76.6292505,17z/data=!3m1!4b1!4m5!3m4!1s0x3baf7aaddf3faae9:0x125e52af94783ca2!8m2!3d12.2956461!4d76.6314445</t>
  </si>
  <si>
    <t>https://www.google.com/search?client=ubuntu&amp;hs=r8u&amp;channel=fs&amp;tbm=lcl&amp;ei=6GfmXuPuNYLjz7sPgay-kAs&amp;q=skating+classes+in+Mysuru&amp;oq=skating+classes+in+Mysuru&amp;gs_l=psy-ab.3..0i13k1j0i13i30k1j0i8i13i30k1.287786.309131.0.310042.12.10.2.0.0.0.181.1368.0j9.9.0....0...1c.1j2.64.psy-ab..1.11.1375...0j0i22i30k1.0.9xkgsr8_swY#rlfi=hd:;si:1323586254557166754,l,Chlza2F0aW5nIGNsYXNzZXMgaW4gTXlzb3JlWiwKD3NrYXRpbmcgY2xhc3NlcyIZc2thdGluZyBjbGFzc2VzIGluIG15c29yZQ;mv:[[12.352054,76.6952274],[12.269887599999999,76.57366859999999]]</t>
  </si>
  <si>
    <t>Rao's Roller Skating Academy Track</t>
  </si>
  <si>
    <t>Shivarathreeshwara Nagar, Bannimantap, Mysuru, Karnataka 570015</t>
  </si>
  <si>
    <t>https://www.google.com/maps/place/Rao's+Roller+Skating+Academy+Track/@12.3476522,76.6502062,17z/data=!3m1!4b1!4m5!3m4!1s0x3baf709abaff4957:0x891fddd57f18c806!8m2!3d12.3476522!4d76.6524002</t>
  </si>
  <si>
    <t>https://www.justdial.com/Mysore/Raos-And-Vishwamitra-Roller-Skating-Club-Next-To-Shivaratreshwara-Nagar-Banni-Mantap/0821PX821-X821-120309114002-L6F5_BZDET</t>
  </si>
  <si>
    <t>https://www.google.com/search?client=ubuntu&amp;hs=r8u&amp;channel=fs&amp;tbm=lcl&amp;ei=6GfmXuPuNYLjz7sPgay-kAs&amp;q=skating+classes+in+Mysuru&amp;oq=skating+classes+in+Mysuru&amp;gs_l=psy-ab.3..0i13k1j0i13i30k1j0i8i13i30k1.287786.309131.0.310042.12.10.2.0.0.0.181.1368.0j9.9.0....0...1c.1j2.64.psy-ab..1.11.1375...0j0i22i30k1.0.9xkgsr8_swY#rlfi=hd:;si:9880860016504260614,l,Chlza2F0aW5nIGNsYXNzZXMgaW4gTXlzb3JlWiwKD3NrYXRpbmcgY2xhc3NlcyIZc2thdGluZyBjbGFzc2VzIGluIG15c29yZQ;mv:[[12.352054,76.6952274],[12.269887599999999,76.57366859999999]]</t>
  </si>
  <si>
    <t>Cash, Debit Cards, Cheques, Credit Card</t>
  </si>
  <si>
    <t>RedKite Sports Academy</t>
  </si>
  <si>
    <t>6/17,Near Pishari Kovil, PO, Eroor, Ernakulam, Kerala 682306</t>
  </si>
  <si>
    <t>https://www.google.com/maps/place/RedKite+Sports+Academy/@9.9690098,76.3294797,17z/data=!3m1!4b1!4m5!3m4!1s0x3b0873ac9cd85869:0x43b696baa2484a31!8m2!3d9.9690098!4d76.3316684</t>
  </si>
  <si>
    <t>letstalk@redkitesports.com</t>
  </si>
  <si>
    <t>6AM to 11PM</t>
  </si>
  <si>
    <t>https://www.facebook.com/redkitesportsacademy/</t>
  </si>
  <si>
    <t>https://www.google.com/search?biw=1366&amp;bih=657&amp;sxsrf=ALeKk02N5py9KGJgq3IYiRV9V9xzeNf8xQ:1595666584864&amp;q=skate+academy+in+kERALA&amp;npsic=0&amp;rflfq=1&amp;rlha=0&amp;rllag=10311204,76452024,43115&amp;tbm=lcl&amp;ved=2ahUKEwiT3-GfgejqAhWk7nMBHVRQD6wQjGp6BAgLEDk&amp;rldoc=1#rldoc=1&amp;rlfi=hd:;si:4879252974633241137,l,Chdza2F0ZSBhY2FkZW15IGluIGtFUkFMQVooCg1za2F0ZSBhY2FkZW15Ihdza2F0ZSBhY2FkZW15IGluIGtlcmFsYQ;mv:[[12.870997812762289,81.63290432500001],[7.335514518334015,71.23983791875001],null,[10.115179616915592,76.43637112187501],7];start:20</t>
  </si>
  <si>
    <t>https://www.redkitesports.com/</t>
  </si>
  <si>
    <t>Near Pishari Kovil</t>
  </si>
  <si>
    <t>Cricket, Football, Archery, VolleyBall</t>
  </si>
  <si>
    <t>Regal Roller Skating Academy</t>
  </si>
  <si>
    <t>13, MCC B Block, Kuvempu Nagar, Davanagere, Karnataka 577004</t>
  </si>
  <si>
    <t>https://www.google.com/maps/place/Regal+Roller+Skating+Academy/@13.6979825,76.2061464,9z/data=!4m8!1m2!2m1!1sRegal+Roller+Skating+Academy!3m4!1s0x3bba257013b52177:0xdcb16493909ddea1!8m2!3d14.4533628!4d75.9123405</t>
  </si>
  <si>
    <t>https://www.google.com/search?client=ubuntu&amp;channel=fs&amp;tbm=lcl&amp;ei=IGnmXveRHdK_3LUPkpGa6AM&amp;q=skating+classes+in+karnataka&amp;oq=skating+classes+in+karnataka&amp;gs_l=psy-ab.3..0i333k1l2.2918708.2922379.0.2927271.9.9.0.0.0.0.178.988.0j6.6.0....0...1c.1.64.psy-ab..3.6.984...0j0i22i30k1j33i10i160k1.0.GMsIBSKbHdw#rlfi=hd:;si:15902602344171167393,l,Chxza2F0aW5nIGNsYXNzZXMgaW4ga2FybmF0YWthWi8KD3NrYXRpbmcgY2xhc3NlcyIcc2thdGluZyBjbGFzc2VzIGluIGthcm5hdGFrYQ;mv:[[16.0448161,77.9922861],[12.6603436,74.288749]];start:20</t>
  </si>
  <si>
    <t>Regional Sports Centre</t>
  </si>
  <si>
    <t>Elamkulam Bridge, Kadavanthra P.O, Elamkulam, Kochi, Kerala 682020</t>
  </si>
  <si>
    <t>https://www.google.com/maps/place/Regional+Sports+Centre/@9.9684338,76.295921,17z/data=!3m1!4b1!4m5!3m4!1s0x3b0872d113135223:0xb208b33c6aa88a25!8m2!3d9.9684338!4d76.2981097</t>
  </si>
  <si>
    <t>mail@rsccochin.com</t>
  </si>
  <si>
    <t>484 - 2204068</t>
  </si>
  <si>
    <t>2205071, 2206504</t>
  </si>
  <si>
    <t>https://rsccochin.com/</t>
  </si>
  <si>
    <t>https://www.google.com/search?biw=1366&amp;bih=657&amp;sxsrf=ALeKk02N5py9KGJgq3IYiRV9V9xzeNf8xQ:1595666584864&amp;q=skate+academy+in+kERALA&amp;npsic=0&amp;rflfq=1&amp;rlha=0&amp;rllag=10311204,76452024,43115&amp;tbm=lcl&amp;ved=2ahUKEwiT3-GfgejqAhWk7nMBHVRQD6wQjGp6BAgLEDk&amp;rldoc=1#rldoc=1&amp;rlfi=hd:;si:12828700610633697829,l,Chdza2F0ZSBhY2FkZW15IGluIGtFUkFMQUiBmam3_KqAgAhaLgoNc2thdGUgYWNhZGVteRAAEAEYAyIXc2thdGUgYWNhZGVteSBpbiBrZXJhbGE;mv:[[12.870997812762289,81.63290432500001],[7.335514518334015,71.23983791875001],null,[10.115179616915592,76.43637112187501],7];start:20</t>
  </si>
  <si>
    <t>Rising Sun Academy</t>
  </si>
  <si>
    <t>Doynes Township, Masjid Banda, Hyerabad, Serilingampally, Hyderabad, Telangana 500084</t>
  </si>
  <si>
    <t>https://www.google.com/maps/place/Rising+Sun+Academy/@17.477494,78.323112,17z/data=!3m1!4b1!4m5!3m4!1s0x3bcb93b3d5f4f2e1:0xe1f2ff4d4e800ed0!8m2!3d17.477494!4d78.325306</t>
  </si>
  <si>
    <t>https://www.justdial.com/Hyderabad/Rising-Sun-Academy-Opp-To-RTO-Office-Kondapur/040PXX40-XX40-120916210302-C4E1_BZDET</t>
  </si>
  <si>
    <t>https://www.google.com/search?client=ubuntu&amp;channel=fs&amp;tbm=lcl&amp;ei=TYb0XvrKErPSz7sPsNWqwAI&amp;q=skating+classes+telangana&amp;oq=skating+classes+telangana&amp;gs_l=psy-ab.3..0i7i30k1.15103.15103.0.16722.1.1.0.0.0.0.158.158.0j1.1.0....0...1c..64.psy-ab..0.1.158....0.v1NR1X3h-2U#rlfi=hd:;si:16281356310392344272,l,Chlza2F0aW5nIGNsYXNzZXMgdGVsYW5nYW5hWiwKD3NrYXRpbmcgY2xhc3NlcyIZc2thdGluZyBjbGFzc2VzIHRlbGFuZ2FuYQ;mv:[[17.5121392,78.6006364],[17.2913777,78.30972129999999]]</t>
  </si>
  <si>
    <t>Cash,Master Card, Visa Card, Debit Cards, Cheques, American Express Card, Credit Card</t>
  </si>
  <si>
    <t>RMV SKATE ZONE</t>
  </si>
  <si>
    <t>Boulevard Park, 4th Main Rd, Dollars Colony, R.M.V. 2nd Stage, Bengaluru, Karnataka 560094</t>
  </si>
  <si>
    <t>https://www.google.co.in/maps/place/RMV+SKATE+ZONE/@13.0411131,77.5657717,17z/data=!3m1!4b1!4m5!3m4!1s0x3bae17e47953f115:0x2290a8ee335658a6!8m2!3d13.0411079!4d77.5679604</t>
  </si>
  <si>
    <t>080880 87878</t>
  </si>
  <si>
    <t>https://www.justdial.com/Bangalore/RMV-SKATE-ZONE-NEAR-SAIBABA-TEMPLE-RMV-Extension/080PXX80-XX80-170307210046-L3V7_BZDET</t>
  </si>
  <si>
    <t>https://www.google.com/search?rlz=1C1CHBF_enIN877IN877&amp;tbm=lcl&amp;ei=pCbcXoOGM4q_3LUP6MO-yAw&amp;q=skating+classes+in+bangalore&amp;oq=skating+classes+in+bangalore&amp;gs_l=psy-ab.12...0.0.0.10697.0.0.0.0.0.0.0.0..0.0....0...1c..64.psy-ab..0.0.0....0.zXMS2kIPdk8#rlfi=hd:;si:2490676334952863910,l,Chxza2F0aW5nIGNsYXNzZXMgaW4gYmFuZ2Fsb3JlSJDI5MWZq4CACFo1Cg9za2F0aW5nIGNsYXNzZXMQABABGAAiHHNrYXRpbmcgY2xhc3NlcyBpbiBiYW5nYWxvcmU;mv:[[13.0949732,77.8097719],[12.867497799999999,77.5131664]]</t>
  </si>
  <si>
    <t>https://rmv-skate-zone.business.site/</t>
  </si>
  <si>
    <t xml:space="preserve">RMV SKATE ZONE
</t>
  </si>
  <si>
    <t>8th Cross Rd, RMV 2nd Stage, Yalappa Garden, Malleshwaram, Bengaluru, Karnataka 560094</t>
  </si>
  <si>
    <t>https://www.google.com/search?rlz=1C1CHBF_enIN877IN877&amp;tbm=lcl&amp;ei=PkvdXqbPBe6e4-EPhs67oAE&amp;q=skating+classes+in+bangalore&amp;oq=skating+classes+in+bangalore&amp;gs_l=psy-ab.12...0.0.0.2941.0.0.0.0.0.0.0.0..0.0....0...1c..64.psy-ab..0.0.0....0.p7r6nBjCvM8#rlfi=hd:;si:8161704261541376135;mv:[[13.071741699999999,77.7439165],[12.8594048,77.4836328]];start:60</t>
  </si>
  <si>
    <t xml:space="preserve">Road skating Yelahanka
</t>
  </si>
  <si>
    <t xml:space="preserve">Attur Layout, Yelahanka New Town, Bengaluru, Karnataka 560064
</t>
  </si>
  <si>
    <t>https://www.google.co.in/maps/place/Road+skating+Yelahanka/@13.0649747,77.4760113,13z/data=!4m8!1m2!2m1!1sRoad+skating+Yelahanka!3m4!1s0x3bae19339f85e851:0xb3f41f440c588!8m2!3d13.1088939!4d77.5645767</t>
  </si>
  <si>
    <t>https://www.google.com/search?rlz=1C1CHBF_enIN877IN877&amp;tbm=lcl&amp;ei=PkvdXqbPBe6e4-EPhs67oAE&amp;q=skating+classes+in+bangalore&amp;oq=skating+classes+in+bangalore&amp;gs_l=psy-ab.12...0.0.0.2941.0.0.0.0.0.0.0.0..0.0....0...1c..64.psy-ab..0.0.0....0.p7r6nBjCvM8#rlfi=hd:;si:3165777247126920,l,Chxza2F0aW5nIGNsYXNzZXMgaW4gYmFuZ2Fsb3JlWi8KD3NrYXRpbmcgY2xhc3NlcyIcc2thdGluZyBjbGFzc2VzIGluIGJhbmdhbG9yZQ;mv:[[13.1248933,77.7737147],[12.8262375,77.4642975]];start:40</t>
  </si>
  <si>
    <t>Roller skating association of krishna District</t>
  </si>
  <si>
    <t>CVK St, Moghalrajpuram, Suryaraopeta, Vijayawada, Andhra Pradesh 520002</t>
  </si>
  <si>
    <t>https://www.google.co.in/maps/place/Roller+skating+association+of+krishna+District/@16.5119852,80.6362152,17z/data=!3m1!4b1!4m5!3m4!1s0x3a35faaca65b2d71:0x154d8775e8089311!8m2!3d16.5119801!4d80.6384039</t>
  </si>
  <si>
    <t>098492 23456</t>
  </si>
  <si>
    <t>https://www.google.com/search?rlz=1C1CHBF_enIN877IN877&amp;q=skating+center+in+Andhra+Pradesh&amp;npsic=0&amp;rflfq=1&amp;rlha=0&amp;rllag=16408637,80532523,17582&amp;tbm=lcl&amp;ved=2ahUKEwiLk7Li7-fpAhXxmuYKHVCUDnEQjGp6BAgKED0&amp;tbs=lrf:!1m4!1u3!2m2!3m1!1e1!1m4!1u2!2m2!2m1!1e1!2m1!1e2!2m1!1e3!3sIAE,lf:1,lf_ui:2&amp;rldoc=1#rlfi=hd:;si:1535031988477006609,l,CiBza2F0aW5nIGNlbnRlciBpbiBBbmRocmEgUHJhZGVzaFoyCg5za2F0aW5nIGNlbnRlciIgc2thdGluZyBjZW50ZXIgaW4gYW5kaHJhIHByYWRlc2g;mv:[[18.026125099999998,83.6866512],[13.3733273,77.2764531]]</t>
  </si>
  <si>
    <t>https://roller-skating-association-of-krishna.business.site/</t>
  </si>
  <si>
    <t>Roller Skating Classes</t>
  </si>
  <si>
    <t>IMAX Rd, Indira Nagar, Khairtabad, Hyderabad, Telangana 500004</t>
  </si>
  <si>
    <t>https://www.google.com/maps/place/Roller+Skating+Classes/@17.4124528,78.4631003,17z/data=!3m1!4b1!4m5!3m4!1s0x3bcb97880211fc0f:0x42c71f12e15d1d1c!8m2!3d17.4124528!4d78.4652943</t>
  </si>
  <si>
    <t>coach@ilove2skate.com</t>
  </si>
  <si>
    <t>https://www.google.com/search?client=ubuntu&amp;channel=fs&amp;tbm=lcl&amp;ei=TYb0XvrKErPSz7sPsNWqwAI&amp;q=skating+classes+telangana&amp;oq=skating+classes+telangana&amp;gs_l=psy-ab.3..0i7i30k1.15103.15103.0.16722.1.1.0.0.0.0.158.158.0j1.1.0....0...1c..64.psy-ab..0.1.158....0.v1NR1X3h-2U#rlfi=hd:;si:4811848892819512604;mv:[[17.5121392,78.6006364],[17.2913777,78.30972129999999]]</t>
  </si>
  <si>
    <t>https://www.ilove2skate.com/</t>
  </si>
  <si>
    <t>Vinayak Nagar Colony, Shaikpet, Hyderabad, Telangana 500008</t>
  </si>
  <si>
    <t>https://www.google.com/maps/place/Roller+Skating+Classes/@17.4020305,78.3959517,17z/data=!3m1!4b1!4m5!3m4!1s0x3bcb9720f427457b:0x78e0572d83ccdbd6!8m2!3d17.4020305!4d78.3981457</t>
  </si>
  <si>
    <t>https://www.google.com/search?client=ubuntu&amp;channel=fs&amp;tbm=lcl&amp;ei=TYb0XvrKErPSz7sPsNWqwAI&amp;q=skating+classes+telangana&amp;oq=skating+classes+telangana&amp;gs_l=psy-ab.3..0i7i30k1.15103.15103.0.16722.1.1.0.0.0.0.158.158.0j1.1.0....0...1c..64.psy-ab..0.1.158....0.v1NR1X3h-2U#rlfi=hd:;si:8710057532330925014;mv:[[17.5121392,78.6006364],[17.2913777,78.30972129999999]]</t>
  </si>
  <si>
    <t>http://www.ghmc.gov.in/sports</t>
  </si>
  <si>
    <t>Roller Skating Club</t>
  </si>
  <si>
    <t>Punkunnam, Thrissur, Kerala 680001</t>
  </si>
  <si>
    <t>https://www.google.com/maps/place/Roller+Skating+Club/@10.5171957,76.2113586,17z/data=!3m1!4b1!4m5!3m4!1s0x3ba7ee37fa1acce7:0x73da48c218482401!8m2!3d10.5171957!4d76.2135473</t>
  </si>
  <si>
    <t>Thrissur</t>
  </si>
  <si>
    <t>https://www.google.com/search?biw=1366&amp;bih=657&amp;sxsrf=ALeKk024AK34IsirUiADb1su3ss4mcyYfQ:1595630014117&amp;q=skate%20academy%20and%20club%20in%20kERALA&amp;npsic=0&amp;rflfq=1&amp;rlha=0&amp;rllag=10058618,76449433,69888&amp;tbm=lcl&amp;ved=2ahUKEwirubyB-ebqAhXVW3wKHfAzDs8QjGp6BAgLEDk&amp;rldoc=1&amp;tbs=lrf:!1m4!1u3!2m2!3m1!1e1!1m4!1u2!2m2!2m1!1e1!2m1!1e2!2m1!1e3!3sIAE,lf:1,lf_ui:2&amp;rlst=f#rldoc=1&amp;rlfi=hd:;si:8348064857752871937,l,CiBza2F0ZSBhY2FkZW15IGFuZCBjbHViIGluIGtFUkFMQVo6ChZza2F0ZSBhY2FkZW15IGFuZCBjbHViIiBza2F0ZSBhY2FkZW15IGFuZCBjbHViIGluIGtlcmFsYQ;mv:[[10.7995571,76.9771701],[8.349132899999999,76.1703234]]</t>
  </si>
  <si>
    <t>http://trichurrollerskatingclub.org/</t>
  </si>
  <si>
    <t>Roller Skating Rink</t>
  </si>
  <si>
    <t>Khajaguda, Gachibowli, Hyderabad, Telangana 500032</t>
  </si>
  <si>
    <t>https://www.google.com/maps/place/Roller+Skating+Rink/@17.4187635,78.3616224,17z/data=!3m1!4b1!4m5!3m4!1s0x3bcb940af0c2403d:0xe887028ac649b7d9!8m2!3d17.4187635!4d78.3638164</t>
  </si>
  <si>
    <t>https://www.google.com/search?client=ubuntu&amp;channel=fs&amp;tbm=lcl&amp;ei=TYb0XvrKErPSz7sPsNWqwAI&amp;q=skating+classes+telangana&amp;oq=skating+classes+telangana&amp;gs_l=psy-ab.3..0i7i30k1.15103.15103.0.16722.1.1.0.0.0.0.158.158.0j1.1.0....0...1c..64.psy-ab..0.1.158....0.v1NR1X3h-2U#rlfi=hd:;si:16755363733710682073;mv:[[17.5121392,78.6006364],[17.2913777,78.30972129999999]]</t>
  </si>
  <si>
    <t>Roller Skating Spark Roller Skating Trivandrum</t>
  </si>
  <si>
    <t>enachakkal junction, Thiruvananthapuram, Kerala 695009</t>
  </si>
  <si>
    <t>https://www.google.com/maps/place/Best+Roller+Skating+Spark+Roller+Skating+Trivandrum/@8.4804056,76.9317575,17z/data=!3m1!4b1!4m5!3m4!1s0x3b05bb76687a35ed:0x8bf0de71e9e4af31!8m2!3d8.4804056!4d76.9339462</t>
  </si>
  <si>
    <t>AL Ameen</t>
  </si>
  <si>
    <t>https://www.indiamart.com/company/10346087/</t>
  </si>
  <si>
    <t>https://www.google.com/search?biw=1366&amp;bih=657&amp;sxsrf=ALeKk024AK34IsirUiADb1su3ss4mcyYfQ:1595630014117&amp;q=skate%20academy%20and%20club%20in%20kERALA&amp;npsic=0&amp;rflfq=1&amp;rlha=0&amp;rllag=10058618,76449433,69888&amp;tbm=lcl&amp;ved=2ahUKEwirubyB-ebqAhXVW3wKHfAzDs8QjGp6BAgLEDk&amp;rldoc=1&amp;tbs=lrf:!1m4!1u3!2m2!3m1!1e1!1m4!1u2!2m2!2m1!1e1!2m1!1e2!2m1!1e3!3sIAE,lf:1,lf_ui:2&amp;rlst=f#rldoc=1&amp;rlfi=hd:;si:10083804146519289649,l,CiBza2F0ZSBhY2FkZW15IGFuZCBjbHViIGluIGtFUkFMQVo6ChZza2F0ZSBhY2FkZW15IGFuZCBjbHViIiBza2F0ZSBhY2FkZW15IGFuZCBjbHViIGluIGtlcmFsYQ;mv:[[10.7995571,76.9771701],[8.349132899999999,76.1703234]]</t>
  </si>
  <si>
    <t>http://sparkskatingtvm.com/</t>
  </si>
  <si>
    <t>Roller Skating Stars</t>
  </si>
  <si>
    <t>University of Kerala, Campus, Karyavattom, Kazhakkoottam, Kerala 695581</t>
  </si>
  <si>
    <t>https://www.google.com/maps/place/ROLLER+SKATING+STARS/@8.5629029,76.8833498,17z/data=!3m1!4b1!4m5!3m4!1s0x3b05bf268db2c92d:0xadec56d38ccd599a!8m2!3d8.5629029!4d76.8855385</t>
  </si>
  <si>
    <t>Kazhakkoottam</t>
  </si>
  <si>
    <t>rollerskatingstars@gmail.com</t>
  </si>
  <si>
    <t>099950 04147</t>
  </si>
  <si>
    <t>https://www.facebook.com/Skating-Stars-Roller-skating-Club-906124176446198/?ref=py_c</t>
  </si>
  <si>
    <t>https://www.google.com/search?biw=1366&amp;bih=657&amp;sxsrf=ALeKk02N5py9KGJgq3IYiRV9V9xzeNf8xQ:1595666584864&amp;q=skate+academy+in+kERALA&amp;npsic=0&amp;rflfq=1&amp;rlha=0&amp;rllag=10311204,76452024,43115&amp;tbm=lcl&amp;ved=2ahUKEwiT3-GfgejqAhWk7nMBHVRQD6wQjGp6BAgLEDk&amp;rldoc=1#rldoc=1&amp;rlfi=hd:;si:12532487329665603994,l,Chdza2F0ZSBhY2FkZW15IGluIGtFUkFMQVooCg1za2F0ZSBhY2FkZW15Ihdza2F0ZSBhY2FkZW15IGluIGtlcmFsYQ;mv:[[12.870997812762289,81.63290432500001],[7.335514518334015,71.23983791875001],null,[10.115179616915592,76.43637112187501],7]</t>
  </si>
  <si>
    <t>Roller Star Skating Club</t>
  </si>
  <si>
    <t>Jawaharlal Nehru International Stadium, Kaloor, Ernakulam, Kerala 682017</t>
  </si>
  <si>
    <t>https://www.google.com/maps/place/Rolling+Star+Skating+Club/@9.9962961,76.2994285,17z/data=!3m1!4b1!4m5!3m4!1s0x3b080de8a7f15899:0xb741fe5d7ce9aee0!8m2!3d9.9962961!4d76.3016172</t>
  </si>
  <si>
    <t>Monday to Saturday - 7:30 Am - 9:00 Pm</t>
  </si>
  <si>
    <t>https://www.justdial.com/Ernakulam/Rolling-Star-Skating-Club-Nehru-Stadium-Kaloor/0484PX484-X484-170403160807-R3I1_BZDET?xid=RXJuYWt1bGFtIFNrYXRpbmcgQ2xhc3NlcyBLZXJhbGE=</t>
  </si>
  <si>
    <t>https://www.google.com/search?sxsrf=ALeKk00umF4GccSoyYiCxC_yhsB_FhDazw:1595665477197&amp;ei=JukbX_v6Ntvgz7sP2IWh6Ak&amp;q=Roller%20star%20skating%20kerala&amp;oq=Roller+star+skating+kerala&amp;gs_lcp=CgZwc3ktYWIQAzoHCCMQ6gIQJzoHCC4Q6gIQJzoECAAQQzoICAAQsQMQgwE6BQgAELEDOgIIADoECCMQJzoFCAAQkQI6BwgAELEDEEM6CggAELEDEIMBEEM6BAgAEAo6BwgAEBQQhwI6BggAEBYQHjoCCC46CAghEBYQHRAeUKDxL1iLpTBg46YwaAJwAHgAgAGSAogByiqSAQcwLjE2LjExmAEAoAEBqgEHZ3dzLXdperABCsABAQ&amp;sclient=psy-ab&amp;ved=2ahUKEwiWhsuP_efqAhWLILcAHZwOARcQvS4wAXoECAoQHA&amp;uact=5&amp;npsic=0&amp;rflfq=1&amp;rlha=0&amp;rllag=9279599,76593577,85838&amp;tbm=lcl&amp;rldimm=13205115259908108000&amp;lqi=ChpSb2xsZXIgc3RhciBza2F0aW5nIGtlcmFsYVoxChNyb2xsZXIgc3RhciBza2F0aW5nIhpyb2xsZXIgc3RhciBza2F0aW5nIGtlcmFsYQ&amp;rldoc=1&amp;tbs=lrf:!1m4!1u2!2m2!2m1!1e1!2m1!1e2!3sIAE,lf:1,lf_ui:2&amp;rlst=f#rlfi=hd:;si:13205115259908108000,l,ChpSb2xsZXIgc3RhciBza2F0aW5nIGtlcmFsYVoxChNyb2xsZXIgc3RhciBza2F0aW5nIhpyb2xsZXIgc3RhciBza2F0aW5nIGtlcmFsYQ;mv:[[10.0822997,76.9205738],[8.4768993,76.26658189999999]];tbs:lrf:!1m4!1u2!2m2!2m1!1e1!2m1!1e2!3sIAE,lf:1,lf_ui:2</t>
  </si>
  <si>
    <t>Cash and Cheques</t>
  </si>
  <si>
    <t>Near Nehru Stadium</t>
  </si>
  <si>
    <t>RSC Skating Academy</t>
  </si>
  <si>
    <t>Elamkulam, Kochi, Kerala 682020</t>
  </si>
  <si>
    <t>https://www.google.com/maps/place/RSC+Skating+Academy/@9.6037163,75.4684274,8z/data=!4m8!1m2!2m1!1sRSC+Skating+Academy+kerala!3m4!1s0x3b0872cbc8ea8fcd:0x8c87fccfebe1a099!8m2!3d9.9696118!4d76.297771</t>
  </si>
  <si>
    <t>https://www.google.com/search?biw=1366&amp;bih=657&amp;sxsrf=ALeKk02N5py9KGJgq3IYiRV9V9xzeNf8xQ:1595666584864&amp;q=skate+academy+in+kERALA&amp;npsic=0&amp;rflfq=1&amp;rlha=0&amp;rllag=10311204,76452024,43115&amp;tbm=lcl&amp;ved=2ahUKEwiT3-GfgejqAhWk7nMBHVRQD6wQjGp6BAgLEDk&amp;rldoc=1#rlfi=hd:;si:10126340257111711897;mv:[[12.870997812762289,81.63290432500001],[7.335514518334015,71.23983791875001],null,[10.115179616915592,76.43637112187501],7]</t>
  </si>
  <si>
    <t xml:space="preserve">Runwall Skating Classes (Undri)
</t>
  </si>
  <si>
    <t>Amit's Astonia Classic Undri Junction, Pune, Maharashtra 411060</t>
  </si>
  <si>
    <t>https://www.google.co.in/maps/place/Runwall+Skating+Classes+(Undri)/@18.4511441,73.9138273,17z/data=!3m1!4b1!4m5!3m4!1s0x3bc2ebc12d95a555:0xdc3f7b37c617302!8m2!3d18.451139!4d73.916016</t>
  </si>
  <si>
    <t>091687 67355</t>
  </si>
  <si>
    <t>https://www.google.com/search?rlz=1C1CHBF_enIN877IN877&amp;tbm=lcl&amp;ei=F0bYXrbKCreE4-EP16uvmAs&amp;q=skating+center+in+maharashtra&amp;oq=skating+center+in+maharashtra&amp;gs_l=psy-ab.12...0.0.0.4363.0.0.0.0.0.0.0.0..0.0....0...1c..64.psy-ab..0.0.0....0.STBmt_9wu1U#rlfi=hd:;si:991908693209608962,l,Ch1za2F0aW5nIGNlbnRlciBpbiBtYWhhcmFzaHRyYVovCg5za2F0aW5nIGNlbnRlciIdc2thdGluZyBjZW50ZXIgaW4gbWFoYXJhc2h0cmE;mv:[[21.1536048,75.7182644],[18.2981692,72.64728459999999]];start:40</t>
  </si>
  <si>
    <t>https://runwallskatingclasses.com/</t>
  </si>
  <si>
    <t>RWF - Skating Rink</t>
  </si>
  <si>
    <t>East Colony, Yelahanka, Bengaluru, Karnataka 560064</t>
  </si>
  <si>
    <t>https://www.google.co.in/maps/place/RWF+-+Skating+Rink/@13.0993086,77.5892747,17z/data=!3m1!4b1!4m5!3m4!1s0x3bae18592360ab9d:0x2679cc2298c66ccc!8m2!3d13.0993034!4d77.5914634</t>
  </si>
  <si>
    <t>098869 94141</t>
  </si>
  <si>
    <t>https://www.google.com/search?rlz=1C1CHBF_enIN877IN877&amp;q=skating+classes+in+bangalore&amp;npsic=0&amp;rflfq=1&amp;rlha=0&amp;rllag=12960395,77565981,9269&amp;tbm=lcl&amp;ved=2ahUKEwip1JaAmPDpAhU9yDgGHeH_DA4QjGp6BAgLEEI&amp;tbs=lrf:!1m4!1u3!2m2!3m1!1e1!1m4!1u2!2m2!2m1!1e1!2m1!1e2!2m1!1e3!3sIAE,lf:1,lf_ui:2&amp;rldoc=1#rlfi=hd:;si:2772471494587346124,l,Chxza2F0aW5nIGNsYXNzZXMgaW4gYmFuZ2Fsb3JlWi8KD3NrYXRpbmcgY2xhc3NlcyIcc2thdGluZyBjbGFzc2VzIGluIGJhbmdhbG9yZQ;mv:[[13.119667199999999,77.756841],[12.825918,77.4846529]];start:20</t>
  </si>
  <si>
    <t xml:space="preserve">Sahakaranagara Roller Skating Club
</t>
  </si>
  <si>
    <t>Sahakara Nagar Main Rd, Near Kodigehalli Gate, Sahakar Nagar, Byatarayanapura, Bengaluru, Karnataka 560092</t>
  </si>
  <si>
    <t>https://www.google.co.in/maps/place/Sahakaranagara+Roller+Skating+Club/@13.0599389,77.5876402,17z/data=!3m1!4b1!4m5!3m4!1s0x3bae1820d98a1c5b:0x326cdfa3ae5b4739!8m2!3d13.0599337!4d77.5898289</t>
  </si>
  <si>
    <t>https://www.google.com/search?rlz=1C1CHBF_enIN877IN877&amp;q=skating+classes+in+bangalore&amp;npsic=0&amp;rflfq=1&amp;rlha=0&amp;rllag=12960395,77565981,9269&amp;tbm=lcl&amp;ved=2ahUKEwip1JaAmPDpAhU9yDgGHeH_DA4QjGp6BAgLEEI&amp;tbs=lrf:!1m4!1u3!2m2!3m1!1e1!1m4!1u2!2m2!2m1!1e1!2m1!1e2!2m1!1e3!3sIAE,lf:1,lf_ui:2&amp;rldoc=1#rlfi=hd:;si:3633524893479028537,l,Chxza2F0aW5nIGNsYXNzZXMgaW4gYmFuZ2Fsb3JlSL-CysPlgICACFo3Cg9za2F0aW5nIGNsYXNzZXMQABABGAAYAyIcc2thdGluZyBjbGFzc2VzIGluIGJhbmdhbG9yZQ;mv:[[13.0949732,77.6968886],[12.867497799999999,77.519556]]</t>
  </si>
  <si>
    <t>https://sahakaranagara-roller-skating-club.business.site/</t>
  </si>
  <si>
    <t xml:space="preserve">SAMYUKTA skating and sports academy
</t>
  </si>
  <si>
    <t>Chikkasandra, Jalahalli West, Bengaluru, Karnataka 560090</t>
  </si>
  <si>
    <t>https://www.google.co.in/maps/place/SAMYUKTA+skating+and+sports+academy/@13.0648882,77.5088423,17z/data=!3m1!4b1!4m5!3m4!1s0x3bae2399b5c8bdfd:0xb4e9ca8e7777d1fc!8m2!3d13.064883!4d77.511031</t>
  </si>
  <si>
    <t>https://www.google.com/search?rlz=1C1CHBF_enIN877IN877&amp;tbm=lcl&amp;ei=PkvdXqbPBe6e4-EPhs67oAE&amp;q=skating+classes+in+bangalore&amp;oq=skating+classes+in+bangalore&amp;gs_l=psy-ab.12...0.0.0.2941.0.0.0.0.0.0.0.0..0.0....0...1c..64.psy-ab..0.0.0....0.p7r6nBjCvM8#rlfi=hd:;si:13036173309639119356,l,Chxza2F0aW5nIGNsYXNzZXMgaW4gYmFuZ2Fsb3JlWi8KD3NrYXRpbmcgY2xhc3NlcyIcc2thdGluZyBjbGFzc2VzIGluIGJhbmdhbG9yZQ;mv:[[13.1248933,77.7737147],[12.8262375,77.4642975]];start:40</t>
  </si>
  <si>
    <t xml:space="preserve">Sharath Roller Skating Academy - SRSA
</t>
  </si>
  <si>
    <t>2nd cross vigneshwara layout shettihalli, Bengaluru, Karnataka 560015</t>
  </si>
  <si>
    <t>https://www.google.co.in/maps/place/Sharath+Roller+Skating+Academy+-+SRSA/@13.0588717,77.4953879,17z/data=!3m1!4b1!4m5!3m4!1s0x3bae23a73a8e1707:0xc4642a656b629cfb!8m2!3d13.0588665!4d77.4975766</t>
  </si>
  <si>
    <t>097397 02023</t>
  </si>
  <si>
    <t>https://www.google.com/search?rlz=1C1CHBF_enIN877IN877&amp;tbm=lcl&amp;ei=PkvdXqbPBe6e4-EPhs67oAE&amp;q=skating+classes+in+bangalore&amp;oq=skating+classes+in+bangalore&amp;gs_l=psy-ab.12...0.0.0.2941.0.0.0.0.0.0.0.0..0.0....0...1c..64.psy-ab..0.0.0....0.p7r6nBjCvM8#rlfi=hd:;si:14151482544186629371,l,Chxza2F0aW5nIGNsYXNzZXMgaW4gYmFuZ2Fsb3JlWi8KD3NrYXRpbmcgY2xhc3NlcyIcc2thdGluZyBjbGFzc2VzIGluIGJhbmdhbG9yZQ;mv:[[13.071741699999999,77.7439165],[12.8594048,77.4836328]];start:60</t>
  </si>
  <si>
    <t>https://sharath-roller-skating-academy-srsa.business.site/?utm_source=gmb&amp;utm_medium=referral</t>
  </si>
  <si>
    <t>Shimoga Harshitha Roller Skating Club (R)</t>
  </si>
  <si>
    <t>Harshitha Skating club, Vinoba Nagara, Shivamogga, Karnataka 577204</t>
  </si>
  <si>
    <t>https://www.google.com/maps/place/Shimoga+Harshitha+Roller+Skating+Club+(R)/@13.9466791,75.5522798,17z/data=!3m1!4b1!4m5!3m4!1s0x3bbbaf239f75baa9:0x97d333f1bfeda93d!8m2!3d13.9466791!4d75.5544738</t>
  </si>
  <si>
    <t>Shivamogga</t>
  </si>
  <si>
    <t>https://www.justdial.com/Shimoga/Shimoga-Harshitha-Roller-Skating-Club/9999P8182-8182-190618085419-A4K4_BZDET</t>
  </si>
  <si>
    <t>https://www.google.com/search?client=ubuntu&amp;channel=fs&amp;tbm=lcl&amp;ei=IGnmXveRHdK_3LUPkpGa6AM&amp;q=skating+classes+in+karnataka&amp;oq=skating+classes+in+karnataka&amp;gs_l=psy-ab.3..0i333k1l2.2918708.2922379.0.2927271.9.9.0.0.0.0.178.988.0j6.6.0....0...1c.1.64.psy-ab..3.6.984...0j0i22i30k1j33i10i160k1.0.GMsIBSKbHdw#rlfi=hd:;si:10940145033213225277,l,Chxza2F0aW5nIGNsYXNzZXMgaW4ga2FybmF0YWthWi8KD3NrYXRpbmcgY2xhc3NlcyIcc2thdGluZyBjbGFzc2VzIGluIGthcm5hdGFrYQ;mv:[[16.0448161,77.9922861],[12.6603436,74.288749]];start:20</t>
  </si>
  <si>
    <t>Shivganga Skating Rink</t>
  </si>
  <si>
    <t>Om Nagar Rd, Near Hero Honda Patson Showroom, Shahapur, Belgaum, Karnataka 590001</t>
  </si>
  <si>
    <t>https://www.google.com/maps/place/Shivganga+Skating+Rink/@15.84587,74.5231538,17z/data=!3m1!4b1!4m5!3m4!1s0x3bbf66ec8f66c683:0x6775a94d97c2b85f!8m2!3d15.84587!4d74.5253478</t>
  </si>
  <si>
    <t>Belgaum</t>
  </si>
  <si>
    <t>chindakjyoti@gmail.com</t>
  </si>
  <si>
    <t>088803 88880</t>
  </si>
  <si>
    <t>https://www.facebook.com/pg/Shivgangaclub/about/?ref=page_internal</t>
  </si>
  <si>
    <t>https://www.google.com/search?client=ubuntu&amp;channel=fs&amp;tbm=lcl&amp;ei=IGnmXveRHdK_3LUPkpGa6AM&amp;q=skating+classes+in+karnataka&amp;oq=skating+classes+in+karnataka&amp;gs_l=psy-ab.3..0i333k1l2.2918708.2922379.0.2927271.9.9.0.0.0.0.178.988.0j6.6.0....0...1c.1.64.psy-ab..3.6.984...0j0i22i30k1j33i10i160k1.0.GMsIBSKbHdw#rlfi=hd:;si:7455050908905420895,l,Chxza2F0aW5nIGNsYXNzZXMgaW4ga2FybmF0YWthSIXw_oq-j4CACFo3Cg9za2F0aW5nIGNsYXNzZXMQABABGAAYAyIcc2thdGluZyBjbGFzc2VzIGluIGthcm5hdGFrYQ;mv:[[16.0448161,77.9922861],[12.6603436,74.288749]];start:20</t>
  </si>
  <si>
    <t>http://www.skating.com</t>
  </si>
  <si>
    <t xml:space="preserve">Silicon City Roller Skating Club
</t>
  </si>
  <si>
    <t>Silicon Enclave Residential Layout, 8th Phase, J. P. Nagar, Bengaluru, Karnataka 560062</t>
  </si>
  <si>
    <t>https://www.google.co.in/maps/place/Silicon+City+Roller+Skating+Club/@12.881398,77.5672754,17z/data=!3m1!4b1!4m5!3m4!1s0x3bae15f47360fd51:0xf502dfa551c8660e!8m2!3d12.8813928!4d77.5694641</t>
  </si>
  <si>
    <t>https://www.justdial.com/Bangalore/Silicon-City-Roller-Skating-Club/080PXX80-XX80-200108201019-Z2C1_BZDET</t>
  </si>
  <si>
    <t>https://www.google.com/search?rlz=1C1CHBF_enIN877IN877&amp;tbm=lcl&amp;ei=PkvdXqbPBe6e4-EPhs67oAE&amp;q=skating+classes+in+bangalore&amp;oq=skating+classes+in+bangalore&amp;gs_l=psy-ab.12...0.0.0.2941.0.0.0.0.0.0.0.0..0.0....0...1c..64.psy-ab..0.0.0....0.p7r6nBjCvM8#rlfi=hd:;si:17654919390380451342,l,Chxza2F0aW5nIGNsYXNzZXMgaW4gYmFuZ2Fsb3JlWi8KD3NrYXRpbmcgY2xhc3NlcyIcc2thdGluZyBjbGFzc2VzIGluIGJhbmdhbG9yZQ;mv:[[13.071741699999999,77.7439165],[12.8594048,77.4836328]];start:60</t>
  </si>
  <si>
    <t>SISP Kovalam Skate Club</t>
  </si>
  <si>
    <t>Kovalam Junction, Thiruvananthapuram, Kerala 695527</t>
  </si>
  <si>
    <t>https://www.google.com/maps/place/SISP+Kovalam+Skate+Club/@8.4010601,76.979895,17z/data=!3m1!4b1!4m5!3m4!1s0x3b05a50bd0c68243:0x49e7001839c9e834!8m2!3d8.4010601!4d76.9820837</t>
  </si>
  <si>
    <t>sispindia@gmail.com</t>
  </si>
  <si>
    <t>089212 86053</t>
  </si>
  <si>
    <t>Monday to Friday and Sunday - 4PM to 6PM , Saturday - 10AM to 3PM</t>
  </si>
  <si>
    <t>https://www.facebook.com/kovalamskateclub/</t>
  </si>
  <si>
    <t>https://www.google.com/search?biw=1366&amp;bih=657&amp;sxsrf=ALeKk02N5py9KGJgq3IYiRV9V9xzeNf8xQ:1595666584864&amp;q=skate+academy+in+kERALA&amp;npsic=0&amp;rflfq=1&amp;rlha=0&amp;rllag=10311204,76452024,43115&amp;tbm=lcl&amp;ved=2ahUKEwiT3-GfgejqAhWk7nMBHVRQD6wQjGp6BAgLEDk&amp;rldoc=1#rldoc=1&amp;rlfi=hd:;si:5325225188437649460,l,Chdza2F0ZSBhY2FkZW15IGluIGtFUkFMQVooCg1za2F0ZSBhY2FkZW15Ihdza2F0ZSBhY2FkZW15IGluIGtlcmFsYQ;mv:[[12.870997812762289,81.63290432500001],[7.335514518334015,71.23983791875001],null,[10.115179616915592,76.43637112187501],7];start:20</t>
  </si>
  <si>
    <t>SKATING ASSOCIATION OF PUNE</t>
  </si>
  <si>
    <t>Sanas Plaza, Bajirao Rd, Subhash Nagar, Shukrawar Peth, Pune, Maharashtra 411002</t>
  </si>
  <si>
    <t>https://www.google.com/maps/place/SKATING+ASSOCIATION+OF+PUNE/@18.5061157,73.8516666,17z/data=!3m1!4b1!4m5!3m4!1s0x3bc2c012a9af0a41:0x91fc9173b60c1da4!8m2!3d18.5061106!4d73.8538553</t>
  </si>
  <si>
    <t xml:space="preserve">info@skatingpune.com
</t>
  </si>
  <si>
    <t>https://www.google.com/search?rlz=1C1CHBF_enIN877IN877&amp;q=skating+center+in+maharashtra&amp;npsic=0&amp;rflfq=1&amp;rlha=0&amp;rllag=18600882,73795128,12788&amp;tbm=lcl&amp;ved=2ahUKEwjXmMLz5ubpAhUq63MBHeYIAigQjGp6BAgLEDo&amp;tbs=lrf:!1m4!1u3!2m2!3m1!1e1!1m4!1u2!2m2!2m1!1e1!2m1!1e2!2m1!1e3!3sIAE,lf:1,lf_ui:2&amp;rldoc=1#rlfi=hd:;si:10519442755792149924,l,Ch1za2F0aW5nIGNlbnRlciBpbiBtYWhhcmFzaHRyYVovCg5za2F0aW5nIGNlbnRlciIdc2thdGluZyBjZW50ZXIgaW4gbWFoYXJhc2h0cmE;mv:[[21.7910158,79.4270552],[15.5093523,72.45574570000001]]</t>
  </si>
  <si>
    <t>http://www.skatingpune.com/</t>
  </si>
  <si>
    <t xml:space="preserve">Skating class in guntur
</t>
  </si>
  <si>
    <t>Chuttugunta Centre, near bharat petrol bunk, Andhra Pradesh 522007</t>
  </si>
  <si>
    <t>https://www.google.co.in/maps/place/skating+classes+in+guntur/@16.3355408,80.4327892,13z/data=!4m8!1m2!2m1!1sSkating+class+in+guntur!3m4!1s0x3a358a83e1622d11:0xdd41155b311dbaef!8m2!3d16.292416!4d80.4211182</t>
  </si>
  <si>
    <t>https://www.google.com/search?rlz=1C1CHBF_enIN877IN877&amp;q=skating+center+in+Andhra+Pradesh&amp;npsic=0&amp;rflfq=1&amp;rlha=0&amp;rllag=16408637,80532523,17582&amp;tbm=lcl&amp;ved=2ahUKEwiLk7Li7-fpAhXxmuYKHVCUDnEQjGp6BAgKED0&amp;tbs=lrf:!1m4!1u3!2m2!3m1!1e1!1m4!1u2!2m2!2m1!1e1!2m1!1e2!2m1!1e3!3sIAE,lf:1,lf_ui:2&amp;rldoc=1#rlfi=hd:;si:18396305237212952235,l,CiBza2F0aW5nIGNlbnRlciBpbiBBbmRocmEgUHJhZGVzaFoyCg5za2F0aW5nIGNlbnRlciIgc2thdGluZyBjZW50ZXIgaW4gYW5kaHJhIHByYWRlc2g;mv:[[18.026125099999998,83.6866512],[13.3733273,77.2764531]]</t>
  </si>
  <si>
    <t>http://gunturskating.blogspot.com/</t>
  </si>
  <si>
    <t>Skating classes</t>
  </si>
  <si>
    <t>Nagarjuna Nagar colony, Ameerpet, Hyderabad, Telangana 500016</t>
  </si>
  <si>
    <t>https://www.google.com/maps/place/skating+classes/@17.4315187,78.4089022,13z/data=!4m8!1m2!2m1!1sSkating+classes,+Hyderabad,+Telangana!3m4!1s0x3bcb90ce8028a241:0x4cc7f4273740daaa!8m2!3d17.4315187!4d78.4439211</t>
  </si>
  <si>
    <t>skatinginhyderabad@gmail.com,  rollerskatesdealersinhyderabad@gmail.com</t>
  </si>
  <si>
    <t>Bhupalam Jitendra Kumar</t>
  </si>
  <si>
    <t>https://www.google.com/search?client=ubuntu&amp;channel=fs&amp;tbm=lcl&amp;ei=TYb0XvrKErPSz7sPsNWqwAI&amp;q=skating+classes+telangana&amp;oq=skating+classes+telangana&amp;gs_l=psy-ab.3..0i7i30k1.15103.15103.0.16722.1.1.0.0.0.0.158.158.0j1.1.0....0...1c..64.psy-ab..0.1.158....0.v1NR1X3h-2U#rlfi=hd:;si:5532659116515842730,l,Chlza2F0aW5nIGNsYXNzZXMgdGVsYW5nYW5hWiwKD3NrYXRpbmcgY2xhc3NlcyIZc2thdGluZyBjbGFzc2VzIHRlbGFuZ2FuYQ;mv:[[17.5121392,78.6006364],[17.2913777,78.30972129999999]]</t>
  </si>
  <si>
    <t>http://www.skatinginhyderabad.com/2016/08/skating-classes-in-hyderabad.html</t>
  </si>
  <si>
    <t>`14</t>
  </si>
  <si>
    <t>3 to 14</t>
  </si>
  <si>
    <t>No 10, 2-319, E Marredpally, Nanadan Nagar Colony, West Marredpally, Secunderabad, Telangana 500026</t>
  </si>
  <si>
    <t>https://www.google.com/maps/place/Skating+Classes/@17.4437741,78.5154497,17z/data=!3m1!4b1!4m5!3m4!1s0x3bcb9a32568c2525:0x95c734496a07097f!8m2!3d17.4437741!4d78.5176437</t>
  </si>
  <si>
    <t>https://www.google.com/search?client=ubuntu&amp;channel=fs&amp;tbm=lcl&amp;ei=TYb0XvrKErPSz7sPsNWqwAI&amp;q=skating+classes+telangana&amp;oq=skating+classes+telangana&amp;gs_l=psy-ab.3..0i7i30k1.15103.15103.0.16722.1.1.0.0.0.0.158.158.0j1.1.0....0...1c..64.psy-ab..0.1.158....0.v1NR1X3h-2U#rlfi=hd:;si:10792652521932786047;mv:[[17.5121392,78.6006364],[17.2913777,78.30972129999999]]</t>
  </si>
  <si>
    <t xml:space="preserve">skating classes in guntur
</t>
  </si>
  <si>
    <t>https://www.google.co.in/maps/place/skating+classes+in+guntur/@16.3357614,80.4327966,13z/data=!4m8!1m2!2m1!1sskating+classes+in+guntur!3m4!1s0x3a358a83e1622d11:0xdd41155b311dbaef!8m2!3d16.292416!4d80.4211182</t>
  </si>
  <si>
    <t xml:space="preserve">091602 22334
</t>
  </si>
  <si>
    <t>https://www.google.com/search?rlz=1C1CHBF_enIN877IN877&amp;q=skating+center+in+Andhra+Pradesh&amp;npsic=0&amp;rflfq=1&amp;rlha=0&amp;rllag=16408637,80532523,17582&amp;tbm=lcl&amp;ved=2ahUKEwiLk7Li7-fpAhXxmuYKHVCUDnEQjGp6BAgKED0&amp;tbs=lrf:!1m4!1u3!2m2!3m1!1e1!1m4!1u2!2m2!2m1!1e1!2m1!1e2!2m1!1e3!3sIAE,lf:1,lf_ui:2&amp;rldoc=1#rlfi=hd:;si:15943047637278505711,l,CiBza2F0aW5nIGNlbnRlciBpbiBBbmRocmEgUHJhZGVzaFoyCg5za2F0aW5nIGNlbnRlciIgc2thdGluZyBjZW50ZXIgaW4gYW5kaHJhIHByYWRlc2g;mv:[[18.026125099999998,83.6866512],[13.3733273,77.2764531]]</t>
  </si>
  <si>
    <t xml:space="preserve">skating classes in vijayawada
</t>
  </si>
  <si>
    <t xml:space="preserve"> Railway colony Rd, Railway Colony, Satyaranayana Puram, Vijayawada, Andhra Pradesh 520011
</t>
  </si>
  <si>
    <t>https://www.google.co.in/maps/place/skating+classes+in+vijayawada/@16.5220623,80.6299498,15z/data=!4m8!1m2!2m1!1sskating+classes+in+vijayawada!3m4!1s0x3a35e5455374a5a5:0xdc1ab9565e59093e!8m2!3d16.5253005!4d80.6439443</t>
  </si>
  <si>
    <t>073863 22298</t>
  </si>
  <si>
    <t>https://www.google.com/search?rlz=1C1CHBF_enIN877IN877&amp;q=skating+center+in+Andhra+Pradesh&amp;npsic=0&amp;rflfq=1&amp;rlha=0&amp;rllag=16408637,80532523,17582&amp;tbm=lcl&amp;ved=2ahUKEwiLk7Li7-fpAhXxmuYKHVCUDnEQjGp6BAgKED0&amp;tbs=lrf:!1m4!1u3!2m2!3m1!1e1!1m4!1u2!2m2!2m1!1e1!2m1!1e2!2m1!1e3!3sIAE,lf:1,lf_ui:2&amp;rldoc=1#rlfi=hd:;si:15860192818339842366,l,CiBza2F0aW5nIGNlbnRlciBpbiBBbmRocmEgUHJhZGVzaFoyCg5za2F0aW5nIGNlbnRlciIgc2thdGluZyBjZW50ZXIgaW4gYW5kaHJhIHByYWRlc2g;mv:[[18.026125099999998,83.6866512],[13.3733273,77.2764531]]</t>
  </si>
  <si>
    <t>skating coaching center</t>
  </si>
  <si>
    <t>Vikaspuri, Erragadda, Hyderabad, Telangana 500018</t>
  </si>
  <si>
    <t>080997 29495</t>
  </si>
  <si>
    <t>https://www.google.com/search?client=ubuntu&amp;channel=fs&amp;tbm=lcl&amp;ei=TYb0XvrKErPSz7sPsNWqwAI&amp;q=skating+classes+telangana&amp;oq=skating+classes+telangana&amp;gs_l=psy-ab.3..0i7i30k1.15103.15103.0.16722.1.1.0.0.0.0.158.158.0j1.1.0....0...1c..64.psy-ab..0.1.158....0.v1NR1X3h-2U#rlfi=hd:;si:16428142393630419194,l,Chlza2F0aW5nIGNsYXNzZXMgdGVsYW5nYW5hGYzkc0oRnnC3WiwKD3NrYXRpbmcgY2xhc3NlcyIZc2thdGluZyBjbGFzc2VzIHRlbGFuZ2FuYQ;mv:[[18.040308,79.6316425],[17.3522085,78.27980509999999]];start:20</t>
  </si>
  <si>
    <t>http://www.skatinginhyderabad.com/</t>
  </si>
  <si>
    <t>Skating Court</t>
  </si>
  <si>
    <t>Nad Junction, NSTL, Visakhapatnam, Andhra Pradesh 530009</t>
  </si>
  <si>
    <t>https://www.google.co.in/maps/place/Skating+Court/@17.7494144,83.2326244,17z/data=!3m1!4b1!4m5!3m4!1s0x3a3967e4219de31d:0x55f211d72c5ae34f!8m2!3d17.7494093!4d83.2348131</t>
  </si>
  <si>
    <t>https://www.google.com/search?rlz=1C1CHBF_enIN877IN877&amp;q=skating+center+in+Andhra+Pradesh&amp;npsic=0&amp;rflfq=1&amp;rlha=0&amp;rllag=16408637,80532523,17582&amp;tbm=lcl&amp;ved=2ahUKEwiLk7Li7-fpAhXxmuYKHVCUDnEQjGp6BAgKED0&amp;tbs=lrf:!1m4!1u3!2m2!3m1!1e1!1m4!1u2!2m2!2m1!1e1!2m1!1e2!2m1!1e3!3sIAE,lf:1,lf_ui:2&amp;rldoc=1#rlfi=hd:;si:6193032053447648079;mv:[[18.026125099999998,83.6866512],[13.3733273,77.2764531]]</t>
  </si>
  <si>
    <t>Skating ring Adithya Frondoso</t>
  </si>
  <si>
    <t>Adithya Frondoso Apartment, Sorahunase, Karnataka 560087</t>
  </si>
  <si>
    <t>https://www.google.com/maps/place/Skating+ring+Adithya+Frondoso/@12.9476127,77.7549448,17z/data=!3m1!4b1!4m5!3m4!1s0x3bae0d920ee52241:0x8f80f04b60e612dc!8m2!3d12.9476127!4d77.7571388</t>
  </si>
  <si>
    <t>Sorahunase</t>
  </si>
  <si>
    <t>https://www.google.com/search?client=ubuntu&amp;channel=fs&amp;tbm=lcl&amp;ei=IGnmXveRHdK_3LUPkpGa6AM&amp;q=skating+classes+in+karnataka&amp;oq=skating+classes+in+karnataka&amp;gs_l=psy-ab.3..0i333k1l2.2918708.2922379.0.2927271.9.9.0.0.0.0.178.988.0j6.6.0....0...1c.1.64.psy-ab..3.6.984...0j0i22i30k1j33i10i160k1.0.GMsIBSKbHdw#rlfi=hd:;si:10340528950981563100;mv:[[16.0448161,77.9922861],[12.6603436,74.288749]];start:20</t>
  </si>
  <si>
    <t>Skating Rink</t>
  </si>
  <si>
    <t xml:space="preserve">250, 2nd Main Rd, 3rd Block, Thyagaraja Nagar, Banashankari, Bengaluru, Karnataka 560004
</t>
  </si>
  <si>
    <t>https://www.google.co.in/maps/place/Skating+Rink/@12.9312228,77.5583921,15z/data=!4m8!1m2!2m1!1sSkating+Rink!3m4!1s0x3bae15860f7782f9:0xa2e6c11dd8239767!8m2!3d12.9312228!4d77.5671468</t>
  </si>
  <si>
    <t>https://www.google.com/search?rlz=1C1CHBF_enIN877IN877&amp;q=skating+classes+in+bangalore&amp;npsic=0&amp;rflfq=1&amp;rlha=0&amp;rllag=12960395,77565981,9269&amp;tbm=lcl&amp;ved=2ahUKEwip1JaAmPDpAhU9yDgGHeH_DA4QjGp6BAgLEEI&amp;tbs=lrf:!1m4!1u3!2m2!3m1!1e1!1m4!1u2!2m2!2m1!1e1!2m1!1e2!2m1!1e3!3sIAE,lf:1,lf_ui:2&amp;rldoc=1#rlfi=hd:;si:11738281812712200039;mv:[[13.0949732,77.6968886],[12.867497799999999,77.519556]]</t>
  </si>
  <si>
    <t>Ajjarkadu, Brahmagiri, Udupi, Karnataka 576101</t>
  </si>
  <si>
    <t>https://www.google.com/maps/place/Skating+Rink/@13.3318176,74.7431712,17z/data=!3m1!4b1!4m5!3m4!1s0x3bbcbb729d9ad4df:0xba67082f80167197!8m2!3d13.3318176!4d74.7453652</t>
  </si>
  <si>
    <t>Udupi</t>
  </si>
  <si>
    <t>https://www.google.com/search?client=ubuntu&amp;hs=DHY&amp;channel=fs&amp;tbm=lcl&amp;ei=0-npXqf0D-naz7sPoZWY0AY&amp;q=skating+classes+in+karnataka&amp;oq=skating+classes+in+karnataka&amp;gs_l=psy-ab.3..0i333k1l3.91640.93310.0.95046.9.8.0.1.1.0.230.825.0j4j1.5.0....0...1c.1.64.psy-ab..3.6.827...0j0i22i30k1j33i10i160k1.0.PVDE8XbTrrc#rlfi=hd:;si:13431713413761233303,l,Chxza2F0aW5nIGNsYXNzZXMgaW4ga2FybmF0YWthWi8KD3NrYXRpbmcgY2xhc3NlcyIcc2thdGluZyBjbGFzc2VzIGluIGthcm5hdGFrYQ;mv:[[14.549989499999999,77.8948642],[12.7462913,74.56709169999999]];start:60</t>
  </si>
  <si>
    <t>Balasamudram, Hanamkonda, Telangana 506001</t>
  </si>
  <si>
    <t>Hanamkonda</t>
  </si>
  <si>
    <t>https://www.google.com/search?client=ubuntu&amp;channel=fs&amp;tbm=lcl&amp;ei=TYb0XvrKErPSz7sPsNWqwAI&amp;q=skating+classes+telangana&amp;oq=skating+classes+telangana&amp;gs_l=psy-ab.3..0i7i30k1.15103.15103.0.16722.1.1.0.0.0.0.158.158.0j1.1.0....0...1c..64.psy-ab..0.1.158....0.v1NR1X3h-2U#rlfi=hd:;si:14295548435048839940;mv:[[18.040308,79.6316425],[17.3522085,78.27980509999999]];start:20</t>
  </si>
  <si>
    <t>Hindalga, Karnataka 591108</t>
  </si>
  <si>
    <t>https://www.google.com/maps/search/Skating+Rink,+Hindalga,+Karnataka+591108/@15.8704224,74.4716915,15z/data=!3m1!4b1</t>
  </si>
  <si>
    <t>Hindalga</t>
  </si>
  <si>
    <t>https://www.google.com/search?client=ubuntu&amp;channel=fs&amp;tbm=lcl&amp;ei=P3jmXsfnK-vB3LUPq_eB2AY&amp;q=skating+classes+in+karnataka&amp;oq=skating+classes+in+karnataka&amp;gs_l=psy-ab.12...0.0.0.32842.0.0.0.0.0.0.0.0..0.0....0...1c..64.psy-ab..0.0.0....0.cEztG_XuFww#rlfi=hd:;si:4040883236375894758;mv:[[17.10001973655764,80.50758297968748],[11.168883722533963,71.77345212031248],null,[14.15380080748585,76.14051754999998],7];start:40</t>
  </si>
  <si>
    <t>https://www.google.com/maps/place/Skating+Rink/@12.8954998,74.8222436,17z/data=!3m1!4b1!4m5!3m4!1s0x3ba35a885804ce57:0x7d24dceb74361195!8m2!3d12.8954998!4d74.8244376</t>
  </si>
  <si>
    <t>https://www.google.com/search?client=ubuntu&amp;hs=349&amp;channel=fs&amp;q=skating+classes+in+mangalore&amp;npsic=0&amp;rflfq=1&amp;rlha=0&amp;rllag=12883592,74833501,1703&amp;tbm=lcl&amp;ved=2ahUKEwj4pqW2oYHqAhX6zjgGHWlnA1sQjGp6BAgLEDo&amp;rldoc=1#rlfi=hd:;si:9017575257727701397,l,Chxza2F0aW5nIGNsYXNzZXMgaW4gbWFuZ2Fsb3JlWi8KD3NrYXRpbmcgY2xhc3NlcyIcc2thdGluZyBjbGFzc2VzIGluIG1hbmdhbG9yZQ;mv:[[12.959555860381139,74.8639390107422],[12.773126565939874,74.59099742138673],null,[12.866358532679886,74.72746821606447],12]</t>
  </si>
  <si>
    <t>New Bowenpally, Bowenpally, Secunderabad, Telangana 500011</t>
  </si>
  <si>
    <t>https://www.google.com/search?client=ubuntu&amp;channel=fs&amp;tbm=lcl&amp;ei=TYb0XvrKErPSz7sPsNWqwAI&amp;q=skating+classes+telangana&amp;oq=skating+classes+telangana&amp;gs_l=psy-ab.3..0i7i30k1.15103.15103.0.16722.1.1.0.0.0.0.158.158.0j1.1.0....0...1c..64.psy-ab..0.1.158....0.v1NR1X3h-2U#rlfi=hd:;si:4790865119641047323;mv:[[17.5121392,78.6006364],[17.2913777,78.30972129999999]]</t>
  </si>
  <si>
    <t>Yousufguda, Hyderabad, Telangana 500045</t>
  </si>
  <si>
    <t>https://www.google.com/search?client=ubuntu&amp;channel=fs&amp;tbm=lcl&amp;ei=TYb0XvrKErPSz7sPsNWqwAI&amp;q=skating+classes+telangana&amp;oq=skating+classes+telangana&amp;gs_l=psy-ab.3..0i7i30k1.15103.15103.0.16722.1.1.0.0.0.0.158.158.0j1.1.0....0...1c..64.psy-ab..0.1.158....0.v1NR1X3h-2U#rlfi=hd:;si:8489159063123454902;mv:[[17.5121392,78.6006364],[17.2913777,78.30972129999999]]</t>
  </si>
  <si>
    <t>Skating Rink - Concorde Manhattan</t>
  </si>
  <si>
    <t>K137, Neeladri Rd, Karuna Nagar, Electronics City Phase 1, Electronic City, Bengaluru, Karnataka 560100</t>
  </si>
  <si>
    <t>https://www.google.co.in/maps/place/Skating+Rink+-+Concorde+Manhattan/@12.8416598,77.6498143,17z/data=!3m1!4b1!4m5!3m4!1s0x3bae6b7dbfa00593:0x1c74693eb3563849!8m2!3d12.8416546!4d77.652003</t>
  </si>
  <si>
    <t>https://www.google.com/search?rlz=1C1CHBF_enIN877IN877&amp;tbm=lcl&amp;ei=bjHdXpv9H9-J4-EPhcqNyAw&amp;q=skating+classes+in+bangalore&amp;oq=skating+classes+in+bangalore&amp;gs_l=psy-ab.12...0.0.0.2118.0.0.0.0.0.0.0.0..0.0....0...1c..64.psy-ab..0.0.0....0.PWqjTLDetAs#rlfi=hd:;si:2050379448378079305;mv:[[13.119667199999999,77.756841],[12.825918,77.4846529]];start:20</t>
  </si>
  <si>
    <t>https://www.concordegroup.in/</t>
  </si>
  <si>
    <t>Skating Rink - Rajesh Roller Skating Academy</t>
  </si>
  <si>
    <t>baypass road Srinivasa Nagar, Madura Nagar, Tirupati, Andhra Pradesh 517501</t>
  </si>
  <si>
    <t>https://www.google.co.in/maps/place/Skating+Rink+-+Rajesh+Roller+Skating+Academy/@13.6225895,79.4177764,17z/data=!3m1!4b1!4m5!3m4!1s0x3a4d4aff543bc887:0x35eb0830e3fe8776!8m2!3d13.6225843!4d79.4199651</t>
  </si>
  <si>
    <t>Tirupati</t>
  </si>
  <si>
    <t>098661 11106</t>
  </si>
  <si>
    <t>https://www.google.com/search?rlz=1C1CHBF_enIN877IN877&amp;q=skating+center+in+Andhra+Pradesh&amp;npsic=0&amp;rflfq=1&amp;rlha=0&amp;rllag=16408637,80532523,17582&amp;tbm=lcl&amp;ved=2ahUKEwiLk7Li7-fpAhXxmuYKHVCUDnEQjGp6BAgKED0&amp;tbs=lrf:!1m4!1u3!2m2!3m1!1e1!1m4!1u2!2m2!2m1!1e1!2m1!1e2!2m1!1e3!3sIAE,lf:1,lf_ui:2&amp;rldoc=1#rlfi=hd:;si:3885208109613746038,l,CiBza2F0aW5nIGNlbnRlciBpbiBBbmRocmEgUHJhZGVzaFoyCg5za2F0aW5nIGNlbnRlciIgc2thdGluZyBjZW50ZXIgaW4gYW5kaHJhIHByYWRlc2g;mv:[[18.026125099999998,83.6866512],[13.3733273,77.2764531]]</t>
  </si>
  <si>
    <t>https://skating-rink-rajesh-roller-skating-academy.business.site/</t>
  </si>
  <si>
    <t>Skating Rink Sri Srinivasa Sports Complex Tirupati</t>
  </si>
  <si>
    <t>SV Arts College, Sri Padmavati Mahila Visvavidyalayam, Tirupati, Andhra Pradesh 517502</t>
  </si>
  <si>
    <t>https://www.google.co.in/maps/place/Sri+Srinivasa+Sports+Complex/@13.629272,79.403787,17z/data=!3m1!4b1!4m5!3m4!1s0x3a4d4b19d5e3615d:0xdfbe7d42318451d4!8m2!3d13.6292668!4d79.4059757</t>
  </si>
  <si>
    <t>099855 33560</t>
  </si>
  <si>
    <t>6.00 to 900.am. AND 5.00 to 7.30 p.m.</t>
  </si>
  <si>
    <t>https://www.justdial.com/Tirupati/Sri-Srinivasa-Sports-Complex/9999PX877-X877-180304144401-J6H1_BZDET</t>
  </si>
  <si>
    <t>https://www.google.com/search?rlz=1C1CHBF_enIN877IN877&amp;q=skating+center+in+Andhra+Pradesh&amp;npsic=0&amp;rflfq=1&amp;rlha=0&amp;rllag=16408637,80532523,17582&amp;tbm=lcl&amp;ved=2ahUKEwiLk7Li7-fpAhXxmuYKHVCUDnEQjGp6BAgKED0&amp;tbs=lrf:!1m4!1u3!2m2!3m1!1e1!1m4!1u2!2m2!2m1!1e1!2m1!1e2!2m1!1e3!3sIAE,lf:1,lf_ui:2&amp;rldoc=1#rlfi=hd:;si:4871538996840389201,l,CiBza2F0aW5nIGNlbnRlciBpbiBBbmRocmEgUHJhZGVzaFoyCg5za2F0aW5nIGNlbnRlciIgc2thdGluZyBjZW50ZXIgaW4gYW5kaHJhIHByYWRlc2g;mv:[[18.026125099999998,83.6866512],[13.3733273,77.2764531]]</t>
  </si>
  <si>
    <t xml:space="preserve">Skating Rink, JP Nagara Phase 4
</t>
  </si>
  <si>
    <t>4th Cross Rd, Dollars Colony, Phase 4, J. P. Nagar, Bengaluru, Karnataka 560076</t>
  </si>
  <si>
    <t>https://www.google.co.in/maps/place/Skating+Rink,+JP+Nagara+Phase+4/@12.9030656,77.5946871,17z/data=!3m1!4b1!4m5!3m4!1s0x3bae1519da81208b:0x664bc20d79325250!8m2!3d12.9030604!4d77.5968758</t>
  </si>
  <si>
    <t>https://www.google.com/search?rlz=1C1CHBF_enIN877IN877&amp;q=skating+classes+in+bangalore&amp;npsic=0&amp;rflfq=1&amp;rlha=0&amp;rllag=12960395,77565981,9269&amp;tbm=lcl&amp;ved=2ahUKEwip1JaAmPDpAhU9yDgGHeH_DA4QjGp6BAgLEEI&amp;tbs=lrf:!1m4!1u3!2m2!3m1!1e1!1m4!1u2!2m2!2m1!1e1!2m1!1e2!2m1!1e3!3sIAE,lf:1,lf_ui:2&amp;rldoc=1#rlfi=hd:;si:7371198578245653072,l,Chxza2F0aW5nIGNsYXNzZXMgaW4gYmFuZ2Fsb3JlWi8KD3NrYXRpbmcgY2xhc3NlcyIcc2thdGluZyBjbGFzc2VzIGluIGJhbmdhbG9yZQ;mv:[[13.0949732,77.6968886],[12.867497799999999,77.519556]]</t>
  </si>
  <si>
    <t>Sniipers Sports Academy LLP</t>
  </si>
  <si>
    <t>#, 1059, 7th A Main Rd, Koramangala 3 Block, Koramangala, Bengaluru, Karnataka 560034</t>
  </si>
  <si>
    <t>https://www.google.co.in/maps/place/Sniipers+Sports+Academy+LLP/@12.9267159,77.6307943,17z/data=!3m1!4b1!4m5!3m4!1s0x3bae1312417b1033:0xa887c9810a45d4cf!8m2!3d12.9267107!4d77.632983</t>
  </si>
  <si>
    <t>099808 76677</t>
  </si>
  <si>
    <t>5pm to 6pm</t>
  </si>
  <si>
    <t>https://www.justdial.com/Bangalore/Sniipers-Sports-Academy-Llp-Koramangala-3rd-Block/080PXX80-XX80-150608163124-G3H3_BZDET</t>
  </si>
  <si>
    <t>https://www.google.com/search?rlz=1C1CHBF_enIN877IN877&amp;q=skating+classes+in+bangalore&amp;npsic=0&amp;rflfq=1&amp;rlha=0&amp;rllag=12960395,77565981,9269&amp;tbm=lcl&amp;ved=2ahUKEwip1JaAmPDpAhU9yDgGHeH_DA4QjGp6BAgLEEI&amp;tbs=lrf:!1m4!1u3!2m2!3m1!1e1!1m4!1u2!2m2!2m1!1e1!2m1!1e2!2m1!1e3!3sIAE,lf:1,lf_ui:2&amp;rldoc=1#rlfi=hd:;si:12143896476288144591,l,Chxza2F0aW5nIGNsYXNzZXMgaW4gYmFuZ2Fsb3JlWi8KD3NrYXRpbmcgY2xhc3NlcyIcc2thdGluZyBjbGFzc2VzIGluIGJhbmdhbG9yZQ;mv:[[13.0949732,77.6968886],[12.867497799999999,77.519556]]</t>
  </si>
  <si>
    <t>http://www.sniipers.com/</t>
  </si>
  <si>
    <t>SPEED SKATING AND KARATE ACADEMY</t>
  </si>
  <si>
    <t>ECIL, HUDA PARK, A. S. Rao Nagar, Hyderabad, Telangana 500062</t>
  </si>
  <si>
    <t>https://www.google.com/maps/place/SPEED+SKATING+AND+KARATE+ACADEMY/@17.479615,78.5535643,17z/data=!3m1!4b1!4m5!3m4!1s0x3bcb9bb6de4f23b3:0x9356fe07b93663cd!8m2!3d17.479615!4d78.5557583</t>
  </si>
  <si>
    <t>099497 43152</t>
  </si>
  <si>
    <t>Mr. Kannan Goud</t>
  </si>
  <si>
    <t>https://speed-skating-and-karate-academy.business.site/</t>
  </si>
  <si>
    <t>Speednskill Roller Skating Academy</t>
  </si>
  <si>
    <t>Lilavati Hospital &amp; Research Centre, General Arunkumar Vaidya Nagar, Bandra West, Mumbai, Maharashtra 400050</t>
  </si>
  <si>
    <t>https://www.google.com/maps/place/Speednskill+Roller+Skating+Academy/@19.0510745,72.82702,17z/data=!3m1!4b1!4m5!3m4!1s0x3be7c938b830bd77:0xb5b72e92a18f2892!8m2!3d19.0510694!4d72.8292087</t>
  </si>
  <si>
    <t>https://www.google.com/search?rlz=1C1CHBF_enIN877IN877&amp;q=skating+center+in+maharashtra&amp;npsic=0&amp;rflfq=1&amp;rlha=0&amp;rllag=18600882,73795128,12788&amp;tbm=lcl&amp;ved=2ahUKEwjXmMLz5ubpAhUq63MBHeYIAigQjGp6BAgLEDo&amp;tbs=lrf:!1m4!1u3!2m2!3m1!1e1!1m4!1u2!2m2!2m1!1e1!2m1!1e2!2m1!1e3!3sIAE,lf:1,lf_ui:2&amp;rldoc=1#rlfi=hd:;si:13093985648913623186,l,Ch1za2F0aW5nIGNlbnRlciBpbiBtYWhhcmFzaHRyYVovCg5za2F0aW5nIGNlbnRlciIdc2thdGluZyBjZW50ZXIgaW4gbWFoYXJhc2h0cmE;mv:[[21.7910158,79.4270552],[15.5093523,72.45574570000001]]</t>
  </si>
  <si>
    <t xml:space="preserve">Speedsters Skating Skool
</t>
  </si>
  <si>
    <t>New India Skating Rink, New India School Ground, Right, Paud Road, Bhusari Colony, Kothrud, Pune, Maharashtra 411038</t>
  </si>
  <si>
    <t>https://www.google.com/maps/place/Speedsters+Skating+Skool/@18.5104845,73.7936978,17z/data=!3m1!4b1!4m5!3m4!1s0x3bc2bfb2dc029b45:0xb3b461e4bbaf3592!8m2!3d18.5104794!4d73.7958865</t>
  </si>
  <si>
    <t>speedsters@outlook.com, speedsters2002@yahoo.com</t>
  </si>
  <si>
    <t>Sameer G &amp; Amit Gole</t>
  </si>
  <si>
    <t>https://www.facebook.com/pg/Speedstersskatingskool/about/?ref=page_internal</t>
  </si>
  <si>
    <t>https://www.google.com/search?rlz=1C1CHBF_enIN877IN877&amp;q=skating+center+in+maharashtra&amp;npsic=0&amp;rflfq=1&amp;rlha=0&amp;rllag=18600882,73795128,12788&amp;tbm=lcl&amp;ved=2ahUKEwjXmMLz5ubpAhUq63MBHeYIAigQjGp6BAgLEDo&amp;tbs=lrf:!1m4!1u3!2m2!3m1!1e1!1m4!1u2!2m2!2m1!1e1!2m1!1e2!2m1!1e3!3sIAE,lf:1,lf_ui:2&amp;rldoc=1#rldoc=1&amp;rlfi=hd:;si:12949082463626278290,l,Ch1za2F0aW5nIGNlbnRlciBpbiBtYWhhcmFzaHRyYVovCg5za2F0aW5nIGNlbnRlciIdc2thdGluZyBjZW50ZXIgaW4gbWFoYXJhc2h0cmE;mv:[[21.7910158,79.4270552],[15.5093523,72.45574570000001]]</t>
  </si>
  <si>
    <t>Sree Ram Skating Club</t>
  </si>
  <si>
    <t>3rd C Cross, 5th Main Road, Kasturi Nagar, Papaya Layout,, East of NGEF Layout, Bennigana Halli, Bengaluru, Karnataka 560043</t>
  </si>
  <si>
    <t>https://www.google.co.in/maps/place/Sree+Ram+Skating+Club/@13.0075736,77.6539176,17z/data=!3m1!4b1!4m5!3m4!1s0x3bae112d05e93a4d:0x628b3faabe379c8c!8m2!3d13.0075684!4d77.6561063</t>
  </si>
  <si>
    <t>https://www.google.com/search?rlz=1C1CHBF_enIN877IN877&amp;tbm=lcl&amp;ei=pCbcXoOGM4q_3LUP6MO-yAw&amp;q=skating+classes+in+bangalore&amp;oq=skating+classes+in+bangalore&amp;gs_l=psy-ab.12...0.0.0.10697.0.0.0.0.0.0.0.0..0.0....0...1c..64.psy-ab..0.0.0....0.zXMS2kIPdk8#rlfi=hd:;si:7100839240048024716,l,Chxza2F0aW5nIGNsYXNzZXMgaW4gYmFuZ2Fsb3JlSKie69yUq4CACFo1Cg9za2F0aW5nIGNsYXNzZXMQABABGAAiHHNrYXRpbmcgY2xhc3NlcyBpbiBiYW5nYWxvcmU;mv:[[13.0949732,77.8097719],[12.867497799999999,77.5131664]]</t>
  </si>
  <si>
    <t>https://sree-ram-skating-club.business.site/</t>
  </si>
  <si>
    <t>Sriram Institute Of Skating Road Practice Nizampet</t>
  </si>
  <si>
    <t>GRUET College, Road, near Gokaraju Rangaraju Institute of Engineering, Nizampet, Hyderabad, Telangana 500049</t>
  </si>
  <si>
    <t>098855 11268</t>
  </si>
  <si>
    <t>https://www.justdial.com/Hyderabad/Sriram-Institute-Of-Skating-Vignan-BO-Tree-School-Nizampet/040PXX40-XX40-170408123604-B7L8_BZDET</t>
  </si>
  <si>
    <t>https://www.google.com/search?client=ubuntu&amp;channel=fs&amp;tbm=lcl&amp;ei=TYb0XvrKErPSz7sPsNWqwAI&amp;q=skating+classes+telangana&amp;oq=skating+classes+telangana&amp;gs_l=psy-ab.3..0i7i30k1.15103.15103.0.16722.1.1.0.0.0.0.158.158.0j1.1.0....0...1c..64.psy-ab..0.1.158....0.v1NR1X3h-2U#rlfi=hd:;si:5683001594579480180,l,Chlza2F0aW5nIGNsYXNzZXMgdGVsYW5nYW5hWiwKD3NrYXRpbmcgY2xhc3NlcyIZc2thdGluZyBjbGFzc2VzIHRlbGFuZ2FuYQ;mv:[[18.040308,79.6316425],[17.3522085,78.27980509999999]];start:20</t>
  </si>
  <si>
    <t xml:space="preserve">Cash,Visa Card,Debit Card, Credit Card,  Travellers Cheques, Financing Available, American Express,Dinner Club Card,Master Card, G Pay , Amazon Pay, Paytm, RuPay card,Debit Cards, PhonePe , Money Order, Cheques                                              
                                                                        </t>
  </si>
  <si>
    <t xml:space="preserve">Sundar Skating Club
</t>
  </si>
  <si>
    <t xml:space="preserve">29, Varsova Layout, Kaggadasapura, Bengaluru, Karnataka 560075
</t>
  </si>
  <si>
    <t>https://www.google.co.in/maps/place/Sundar+Skating+Club/@12.977329,77.6702818,17z/data=!3m1!4b1!4m5!3m4!1s0x3bae115c3cc8cafb:0xbae821a0d6a941!8m2!3d12.9773238!4d77.6724705</t>
  </si>
  <si>
    <t>https://www.justdial.com/Bangalore/Sundar-Skating-Club-Near-Horamavu-Junction-Banaswadi/080PXX80-XX80-141202130356-W1U1_BZDET</t>
  </si>
  <si>
    <t>https://www.google.com/search?rlz=1C1CHBF_enIN877IN877&amp;tbm=lcl&amp;ei=QzPdXo2AG9eQ4-EPs_6-2Aw&amp;q=skating+classes+in+bangalore&amp;oq=skating+classes+in+bangalore&amp;gs_l=psy-ab.12...0.0.0.6843.0.0.0.0.0.0.0.0..0.0....0...1c..64.psy-ab..0.0.0....0.1NcdRtdMWBc#rlfi=hd:;si:52609576798169409,l,Chxza2F0aW5nIGNsYXNzZXMgaW4gYmFuZ2Fsb3JlWi8KD3NrYXRpbmcgY2xhc3NlcyIcc2thdGluZyBjbGFzc2VzIGluIGJhbmdhbG9yZQ;mv:[[13.078241799999999,77.7737147],[12.828878099999999,77.4642975]];start:40</t>
  </si>
  <si>
    <t xml:space="preserve">swastik skaters
</t>
  </si>
  <si>
    <t>Milk Colony, Subramanyanagar,2 State, Rajajinagar, Bengaluru, Karnataka 560055</t>
  </si>
  <si>
    <t>https://www.google.co.in/maps/place/swastik+skaters/@13.0086728,77.556123,17z/data=!4m8!1m2!2m1!1sswastik+skaters!3m4!1s0x3bae3dde98941145:0xa1bec836f1a86cd1!8m2!3d13.0088934!4d77.5582087</t>
  </si>
  <si>
    <t>095383 83805</t>
  </si>
  <si>
    <t>https://www.google.com/search?rlz=1C1CHBF_enIN877IN877&amp;tbm=lcl&amp;ei=PkvdXqbPBe6e4-EPhs67oAE&amp;q=skating+classes+in+bangalore&amp;oq=skating+classes+in+bangalore&amp;gs_l=psy-ab.12...0.0.0.2941.0.0.0.0.0.0.0.0..0.0....0...1c..64.psy-ab..0.0.0....0.p7r6nBjCvM8#rlfi=hd:;si:11654973023989558481;mv:[[13.071741699999999,77.7439165],[12.8594048,77.4836328]];start:60</t>
  </si>
  <si>
    <t xml:space="preserve">Swastik Skating and Sports Academy
</t>
  </si>
  <si>
    <t>147, 2nd main Road, Milk Colony, Subramanyanagar, 2nd Stage, Rajajinagar, Bengaluru, Karnataka 560055</t>
  </si>
  <si>
    <t>https://www.google.co.in/maps/place/Swastik+Skating+and+Sports+Academy/@13.008447,77.556226,17z/data=!3m1!4b1!4m5!3m4!1s0x3bae3d20552c2741:0xc192fe14005c924a!8m2!3d13.0084418!4d77.5584147</t>
  </si>
  <si>
    <t xml:space="preserve">093432 05767
</t>
  </si>
  <si>
    <t>https://www.google.com/search?rlz=1C1CHBF_enIN877IN877&amp;tbm=lcl&amp;ei=PkvdXqbPBe6e4-EPhs67oAE&amp;q=skating+classes+in+bangalore&amp;oq=skating+classes+in+bangalore&amp;gs_l=psy-ab.12...0.0.0.2941.0.0.0.0.0.0.0.0..0.0....0...1c..64.psy-ab..0.0.0....0.p7r6nBjCvM8#rlfi=hd:;si:13948490357778715210,l,Chxza2F0aW5nIGNsYXNzZXMgaW4gYmFuZ2Fsb3JlWi8KD3NrYXRpbmcgY2xhc3NlcyIcc2thdGluZyBjbGFzc2VzIGluIGJhbmdhbG9yZQ;mv:[[13.071741699999999,77.7439165],[12.8594048,77.4836328]];start:60</t>
  </si>
  <si>
    <t>https://swastik-skaters.business.site/?utm_source=gmb&amp;utm_medium=referral</t>
  </si>
  <si>
    <t xml:space="preserve">Talent Sports Academy
</t>
  </si>
  <si>
    <t>Manipal County Rd, Besides Prospect Princeton Apartment, AECS C Block, Begur, Bengaluru, Karnataka 560068</t>
  </si>
  <si>
    <t>https://www.google.co.in/maps/place/Talent+Sports+Academy/@12.8782952,77.6333453,17z/data=!3m1!4b1!4m5!3m4!1s0x3bae6b53f602d4cd:0xe8c0cf02dc9b0df0!8m2!3d12.87829!4d77.635534</t>
  </si>
  <si>
    <t>talentsportsacademy@gmail.com, tta.praveen@gmail.com</t>
  </si>
  <si>
    <t>090363 63143</t>
  </si>
  <si>
    <t>090600 90012</t>
  </si>
  <si>
    <t>https://www.facebook.com/talentsportsacademy/</t>
  </si>
  <si>
    <t>https://www.google.com/search?rlz=1C1CHBF_enIN877IN877&amp;tbm=lcl&amp;ei=PkvdXqbPBe6e4-EPhs67oAE&amp;q=skating+classes+in+bangalore&amp;oq=skating+classes+in+bangalore&amp;gs_l=psy-ab.12...0.0.0.2941.0.0.0.0.0.0.0.0..0.0....0...1c..64.psy-ab..0.0.0....0.p7r6nBjCvM8#rlfi=hd:;si:16771632623525760496,l,Chxza2F0aW5nIGNsYXNzZXMgaW4gYmFuZ2Fsb3JlWi8KD3NrYXRpbmcgY2xhc3NlcyIcc2thdGluZyBjbGFzc2VzIGluIGJhbmdhbG9yZQ;mv:[[13.0525445,77.7449784],[12.8149266,77.47069429999999]];start:80</t>
  </si>
  <si>
    <t>http://talentsportsacademy.in/index.html</t>
  </si>
  <si>
    <t>Team yma Skating Academy</t>
  </si>
  <si>
    <t>KEEZHEPATTE HOUSE Manjalur, Kerala 678502</t>
  </si>
  <si>
    <t>https://www.google.com/maps/place/Team+yma+skating+academy/@10.6682844,76.6040889,17z/data=!3m1!4b1!4m5!3m4!1s0x3ba87314782b4b5f:0x2267021c58698962!8m2!3d10.6682844!4d76.6062776</t>
  </si>
  <si>
    <t>Palakkad</t>
  </si>
  <si>
    <t>tysapkd@gmail.com</t>
  </si>
  <si>
    <t>085474 52646</t>
  </si>
  <si>
    <t>https://www.facebook.com/TYSAPALAKKAD/</t>
  </si>
  <si>
    <t>https://www.google.com/search?biw=1366&amp;bih=657&amp;sxsrf=ALeKk024AK34IsirUiADb1su3ss4mcyYfQ:1595630014117&amp;q=skate%20academy%20and%20club%20in%20kERALA&amp;npsic=0&amp;rflfq=1&amp;rlha=0&amp;rllag=10058618,76449433,69888&amp;tbm=lcl&amp;ved=2ahUKEwirubyB-ebqAhXVW3wKHfAzDs8QjGp6BAgLEDk&amp;rldoc=1&amp;tbs=lrf:!1m4!1u3!2m2!3m1!1e1!1m4!1u2!2m2!2m1!1e1!2m1!1e2!2m1!1e3!3sIAE,lf:1,lf_ui:2&amp;rlst=f#rlfi=hd:;si:2478952440656398690,l,CiBza2F0ZSBhY2FkZW15IGFuZCBjbHViIGluIGtFUkFMQVo6ChZza2F0ZSBhY2FkZW15IGFuZCBjbHViIiBza2F0ZSBhY2FkZW15IGFuZCBjbHViIGluIGtlcmFsYQ;mv:[[10.7995571,76.9771701],[8.349132899999999,76.1703234]]</t>
  </si>
  <si>
    <t>https://team-yma-skating-academy.business.site/?utm_source=gmb&amp;utm_medium=referral</t>
  </si>
  <si>
    <t>Telco Ground Roller Skating Rink</t>
  </si>
  <si>
    <t>Telco Ground, Masulkar Colony, Pimpri Colony, Pimpri-Chinchwad, Maharashtra 411018</t>
  </si>
  <si>
    <t>https://www.google.com/maps/place/Telco+Ground+Roller+Skating+Rink/@18.6348157,73.8114809,17z/data=!3m1!4b1!4m5!3m4!1s0x3bc2b843e8a74d7f:0x56c7869980ceaaa3!8m2!3d18.6348106!4d73.8136696</t>
  </si>
  <si>
    <t>Pimpri-Chinchwad</t>
  </si>
  <si>
    <t>info@skatingpune.com</t>
  </si>
  <si>
    <t>https://www.google.com/search?rlz=1C1CHBF_enIN877IN877&amp;q=skating+center+in+maharashtra&amp;npsic=0&amp;rflfq=1&amp;rlha=0&amp;rllag=18600882,73795128,12788&amp;tbm=lcl&amp;ved=2ahUKEwjXmMLz5ubpAhUq63MBHeYIAigQjGp6BAgLEDo&amp;tbs=lrf:!1m4!1u3!2m2!3m1!1e1!1m4!1u2!2m2!2m1!1e1!2m1!1e2!2m1!1e3!3sIAE,lf:1,lf_ui:2&amp;rldoc=1#rlfi=hd:;si:6253114601476369059,l,Ch1za2F0aW5nIGNlbnRlciBpbiBtYWhhcmFzaHRyYVovCg5za2F0aW5nIGNlbnRlciIdc2thdGluZyBjZW50ZXIgaW4gbWFoYXJhc2h0cmE;mv:[[21.7910158,79.4270552],[15.5093523,72.45574570000001]]</t>
  </si>
  <si>
    <t>UKKUNAGARAM ROLLER SKATING RINK</t>
  </si>
  <si>
    <t>INDHIRA GANDHI PARK, Steel Plant Twp, Visakhapatnam, Andhra Pradesh 530032</t>
  </si>
  <si>
    <t>https://www.google.co.in/maps/place/UKKUNAGARAM+ROLLER+SKATING+RINK/@17.6563481,83.1362348,17z/data=!3m1!4b1!4m5!3m4!1s0x3a396e9755c8450d:0xf9943b14c3db4b1d!8m2!3d17.656343!4d83.1384235</t>
  </si>
  <si>
    <t>075699 96999</t>
  </si>
  <si>
    <t>https://www.google.com/search?rlz=1C1CHBF_enIN877IN877&amp;q=skating+center+in+Andhra+Pradesh&amp;npsic=0&amp;rflfq=1&amp;rlha=0&amp;rllag=16408637,80532523,17582&amp;tbm=lcl&amp;ved=2ahUKEwiLk7Li7-fpAhXxmuYKHVCUDnEQjGp6BAgKED0&amp;tbs=lrf:!1m4!1u3!2m2!3m1!1e1!1m4!1u2!2m2!2m1!1e1!2m1!1e2!2m1!1e3!3sIAE,lf:1,lf_ui:2&amp;rldoc=1#rlfi=hd:;si:17984064172368546589,l,CiBza2F0aW5nIGNlbnRlciBpbiBBbmRocmEgUHJhZGVzaFoyCg5za2F0aW5nIGNlbnRlciIgc2thdGluZyBjZW50ZXIgaW4gYW5kaHJhIHByYWRlc2g;mv:[[18.026125099999998,83.6866512],[13.3733273,77.2764531]]</t>
  </si>
  <si>
    <t>Ultimate Roller Skating Club</t>
  </si>
  <si>
    <t>Plot No. 20/1, Beside Durga Homes, Durga Nagar Colony, Injapur, Hayathnagar, Hyderabad, Telangana 501510</t>
  </si>
  <si>
    <t>https://www.google.com/maps/place/Ultimate+Roller+Skating+Club/@17.3032042,78.5828577,17z/data=!3m1!4b1!4m5!3m4!1s0x3bcba1990000005f:0x2dcbc87016a78073!8m2!3d17.3032042!4d78.5850517</t>
  </si>
  <si>
    <t>https://www.justdial.com/Hyderabad/Ultimate-Roller-Skating-Club-Beside-Durga-Homes-Injapur/040PXX40-XX40-180316123748-A1U9_BZDET</t>
  </si>
  <si>
    <t xml:space="preserve">Unique Roller Skating
</t>
  </si>
  <si>
    <t>9th Cross Road, 2nd Block, Chandra Layout, Attiguppe, opposite to Skyline apartment, Bengaluru, Karnataka 560040</t>
  </si>
  <si>
    <t>https://www.google.co.in/maps/place/Unique+Roller+Skating/@12.9600995,77.5238174,17z/data=!3m1!4b1!4m5!3m4!1s0x3bae3e79b8ea1569:0x5876b55760123da2!8m2!3d12.9600943!4d77.5260061</t>
  </si>
  <si>
    <t xml:space="preserve">094481 60234
</t>
  </si>
  <si>
    <t>https://www.google.com/search?rlz=1C1CHBF_enIN877IN877&amp;tbm=lcl&amp;ei=WB7dXtenFO6E4-EPoeq2wAo&amp;q=skating+classes+in+bangalore&amp;oq=skating+classes+in+bangalore&amp;gs_l=psy-ab.12...0.0.1.85.0.0.0.0.0.0.0.0..0.0....0...1c..64.psy-ab..0.0.0....0.tT9JuHnAL5M#rlfi=hd:;si:6374481709468106146,l,Chxza2F0aW5nIGNsYXNzZXMgaW4gYmFuZ2Fsb3JlWi8KD3NrYXRpbmcgY2xhc3NlcyIcc2thdGluZyBjbGFzc2VzIGluIGJhbmdhbG9yZQ;mv:[[13.119667199999999,77.756841],[12.825918,77.4846529]];start:20</t>
  </si>
  <si>
    <t>United Roller Skaters</t>
  </si>
  <si>
    <t>Balaji Layout, Horamavu Agara, Horamavu, Bengaluru, Karnataka 560016</t>
  </si>
  <si>
    <t>https://www.google.co.in/maps/place/United+Roller+Skaters/@13.0400803,77.6579956,17z/data=!3m1!4b1!4m5!3m4!1s0x3bae10b66e453e71:0x627e26fdf48af20c!8m2!3d13.0400751!4d77.6601843</t>
  </si>
  <si>
    <t>098808 35392</t>
  </si>
  <si>
    <t>https://www.justdial.com/Bangalore/United-Roller-Skaters-Opposite-DS-Max-Apartment-Horamavu-Agara/080PXX80-XX80-160812095802-U5U6_BZDET</t>
  </si>
  <si>
    <t>https://www.google.com/search?rlz=1C1CHBF_enIN877IN877&amp;q=skating+classes+in+bangalore&amp;npsic=0&amp;rflfq=1&amp;rlha=0&amp;rllag=12960395,77565981,9269&amp;tbm=lcl&amp;ved=2ahUKEwip1JaAmPDpAhU9yDgGHeH_DA4QjGp6BAgLEEI&amp;tbs=lrf:!1m4!1u3!2m2!3m1!1e1!1m4!1u2!2m2!2m1!1e1!2m1!1e2!2m1!1e3!3sIAE,lf:1,lf_ui:2&amp;rldoc=1#rlfi=hd:;si:7097152934953808396,l,Chxza2F0aW5nIGNsYXNzZXMgaW4gYmFuZ2Fsb3JlWi8KD3NrYXRpbmcgY2xhc3NlcyIcc2thdGluZyBjbGFzc2VzIGluIGJhbmdhbG9yZQ;mv:[[13.0949732,77.6968886],[12.867497799999999,77.519556]]</t>
  </si>
  <si>
    <t>United skating Acadmey</t>
  </si>
  <si>
    <t>No. 161, 18th B Cross, 3rd Main, Hoysalanagar, 560016, Near Ganesha Temple, Ramamurthy Nagar, Bengaluru, Karnataka 560016</t>
  </si>
  <si>
    <t>https://www.google.co.in/maps/place/United+skating+Acadmey/@13.0209266,77.6851999,17z/data=!3m1!4b1!4m5!3m4!1s0x3bae10e33707d531:0x6022da1dd0085248!8m2!3d13.0209214!4d77.6873886</t>
  </si>
  <si>
    <t>https://www.google.com/search?rlz=1C1CHBF_enIN877IN877&amp;tbm=lcl&amp;ei=pCbcXoOGM4q_3LUP6MO-yAw&amp;q=skating+classes+in+bangalore&amp;oq=skating+classes+in+bangalore&amp;gs_l=psy-ab.12...0.0.0.10697.0.0.0.0.0.0.0.0..0.0....0...1c..64.psy-ab..0.0.0....0.zXMS2kIPdk8#rlfi=hd:;si:6927338998428357192;mv:[[13.0949732,77.8097719],[12.867497799999999,77.5131664]]</t>
  </si>
  <si>
    <t>Universal Skating Academy</t>
  </si>
  <si>
    <t>korum mall , Shahid Mangal Pandey Road, Near Cadbury compound, Eastern Express Highway, Thane ,Maharastra, near Cadbury Junction, Thane, Maharashtra 400606</t>
  </si>
  <si>
    <t>https://www.google.com/maps/place/Universal+Skating+Academy/@19.210192,72.9544128,15z/data=!4m8!1m2!2m1!1sUniversal+Skating+Academy!3m4!1s0x3be7b93f9e12c801:0xf1d1e9507de9c059!8m2!3d19.2025129!4d72.9658455</t>
  </si>
  <si>
    <t>Thane</t>
  </si>
  <si>
    <t>universalskatingacademy@gmail.com</t>
  </si>
  <si>
    <t>Sanket Kashikarj</t>
  </si>
  <si>
    <t>https://universalskating.in/</t>
  </si>
  <si>
    <t>https://www.google.com/search?rlz=1C1CHBF_enIN877IN877&amp;q=skating+center+in+maharashtra&amp;npsic=0&amp;rflfq=1&amp;rlha=0&amp;rllag=18600882,73795128,12788&amp;tbm=lcl&amp;ved=2ahUKEwjXmMLz5ubpAhUq63MBHeYIAigQjGp6BAgLEDo&amp;tbs=lrf:!1m4!1u3!2m2!3m1!1e1!1m4!1u2!2m2!2m1!1e1!2m1!1e2!2m1!1e3!3sIAE,lf:1,lf_ui:2&amp;rldoc=1#rlfi=hd:;si:17424964965192286297,l,Ch1za2F0aW5nIGNlbnRlciBpbiBtYWhhcmFzaHRyYVovCg5za2F0aW5nIGNlbnRlciIdc2thdGluZyBjZW50ZXIgaW4gbWFoYXJhc2h0cmE;mv:[[21.7910158,79.4270552],[15.5093523,72.45574570000001]]</t>
  </si>
  <si>
    <t>Upadhya Skating Rink</t>
  </si>
  <si>
    <t>Mahakali Marg, Ambalpadi, Udupi, K</t>
  </si>
  <si>
    <t>https://www.google.com/maps/place/Upadhya+Skating+Rink/@13.3364362,74.7283495,17z/data=!3m1!4b1!4m5!3m4!1s0x3bbcbb9c4c6fa7e3:0x5aeed8ae6e05f5b4!8m2!3d13.3364362!4d74.7305435</t>
  </si>
  <si>
    <t>094491 66645</t>
  </si>
  <si>
    <t>https://www.google.com/search?client=ubuntu&amp;hs=DHY&amp;channel=fs&amp;tbm=lcl&amp;ei=0-npXqf0D-naz7sPoZWY0AY&amp;q=skating+classes+in+karnataka&amp;oq=skating+classes+in+karnataka&amp;gs_l=psy-ab.3..0i333k1l3.91640.93310.0.95046.9.8.0.1.1.0.230.825.0j4j1.5.0....0...1c.1.64.psy-ab..3.6.827...0j0i22i30k1j33i10i160k1.0.PVDE8XbTrrc#rlfi=hd:;si:6552412751552443828;mv:[[13.398502899999999,77.9776826],[12.239924499999999,74.5467432]];start:40</t>
  </si>
  <si>
    <t>Varshini Apartments Skating Grounds</t>
  </si>
  <si>
    <t>Simhapuri Colony, Simhachalam, Visakhapatnam, Andhra Pradesh 530028</t>
  </si>
  <si>
    <t>https://www.google.co.in/maps/place/Varshini+Apartments+Skating+Grounds/@17.7768732,83.2228484,17z/data=!3m1!4b1!4m5!3m4!1s0x3a3967bcb52d3b43:0x7f32f3658d5295!8m2!3d17.7768681!4d83.2250371</t>
  </si>
  <si>
    <t>https://www.justdial.com/Visakhapatnam/Varshini-Apartments-Skating-Grounds-Visakhapatnam/0891PX891-X891-180413045122-N3L1_BZDET</t>
  </si>
  <si>
    <t>https://www.google.com/search?rlz=1C1CHBF_enIN877IN877&amp;q=skating+center+in+Andhra+Pradesh&amp;npsic=0&amp;rflfq=1&amp;rlha=0&amp;rllag=16408637,80532523,17582&amp;tbm=lcl&amp;ved=2ahUKEwiLk7Li7-fpAhXxmuYKHVCUDnEQjGp6BAgKED0&amp;tbs=lrf:!1m4!1u3!2m2!3m1!1e1!1m4!1u2!2m2!2m1!1e1!2m1!1e2!2m1!1e3!3sIAE,lf:1,lf_ui:2&amp;rldoc=1#rlfi=hd:;si:35803343004455573,l,CiBza2F0aW5nIGNlbnRlciBpbiBBbmRocmEgUHJhZGVzaFoyCg5za2F0aW5nIGNlbnRlciIgc2thdGluZyBjZW50ZXIgaW4gYW5kaHJhIHByYWRlc2g;mv:[[18.026125099999998,83.6866512],[13.3733273,77.2764531]]</t>
  </si>
  <si>
    <t>Viman Nagar Roller Skating Rink</t>
  </si>
  <si>
    <t>Sakore Nagar, Viman Nagar, Pune, Maharashtra 411014</t>
  </si>
  <si>
    <t>https://www.google.com/maps/place/Viman+Nagar+Roller+Skating+Rink/@18.56473,73.9082193,17z/data=!3m1!4b1!4m5!3m4!1s0x3bc2c13f6aaaaaa9:0x5df9a37c4572fac7!8m2!3d18.5647249!4d73.910408</t>
  </si>
  <si>
    <t>9881715467, 9890657955</t>
  </si>
  <si>
    <t>https://www.google.com/search?rlz=1C1CHBF_enIN877IN877&amp;ei=is3XXpP0HMnD3LUPv-2BqAs&amp;q=skating%20center%20in%20maharashtra&amp;oq=skating+center+in+maharashtra&amp;gs_lcp=CgZwc3ktYWIQAzIFCAAQzQIyBQgAEM0CMgUIABDNAjoECAAQR1CNpAFYxasBYIjCAWgAcAF4AIABoAGIAfsFkgEDMC41mAEAoAEBqgEHZ3dzLXdpeg&amp;sclient=psy-ab&amp;ved=2ahUKEwjYw_ishubpAhUlguYKHTRdDEwQvS4wAHoECAsQIA&amp;uact=5&amp;npsic=0&amp;rflfq=1&amp;rlha=0&amp;rllag=18600882,73795128,12788&amp;tbm=lcl&amp;rldimm=6771623268864686791&amp;lqi=Ch1za2F0aW5nIGNlbnRlciBpbiBtYWhhcmFzaHRyYUj9r5uBl6qAgAhaOQoOc2thdGluZyBjZW50ZXIQABABGAAYARgDIh1za2F0aW5nIGNlbnRlciBpbiBtYWhhcmFzaHRyYQ&amp;rldoc=1&amp;tbs=lrf:!1m4!1u3!2m2!3m1!1e1!1m4!1u2!2m2!2m1!1e1!2m1!1e2!2m1!1e3!3sIAE,lf:1,lf_ui:2&amp;rlst=f#rlfi=hd:;si:6771623268864686791,l,Ch1za2F0aW5nIGNlbnRlciBpbiBtYWhhcmFzaHRyYUj9r5uBl6qAgAhaOQoOc2thdGluZyBjZW50ZXIQABABGAAYARgDIh1za2F0aW5nIGNlbnRlciBpbiBtYWhhcmFzaHRyYQ;mv:[[21.7910158,79.4270552],[15.5093523,72.45574570000001]];tbs:lrf:!1m4!1u3!2m2!3m1!1e1!1m4!1u2!2m2!2m1!1e1!2m1!1e2!2m1!1e3!3sIAE,lf:1,lf_ui:2</t>
  </si>
  <si>
    <t>Vishwamithra Roller Skating Club(R) Affiliated to Karnataka Roller Skating Association</t>
  </si>
  <si>
    <t>Siddhartha Layout, Mysuru, Karnataka 570011</t>
  </si>
  <si>
    <t>https://www.google.com/maps/place/Vishwamithra+Roller+Skating+Club(R)+Affiliated+to+Karnataka+Roller+Skating+Association/@12.3019912,76.6865213,17z/data=!3m1!4b1!4m5!3m4!1s0x3baf71d2dcde68ef:0x89d2b0ab99fde486!8m2!3d12.3019912!4d76.6887153</t>
  </si>
  <si>
    <t>vmrscmysore@gmail.com</t>
  </si>
  <si>
    <t>Uma MG and Adithya S Rao</t>
  </si>
  <si>
    <t>Adithya S Rao and MG Uma</t>
  </si>
  <si>
    <t>https://www.facebook.com/pg/vmrsc1/about/?ref=page_internal</t>
  </si>
  <si>
    <t>https://www.google.com/search?client=ubuntu&amp;hs=r8u&amp;channel=fs&amp;tbm=lcl&amp;ei=6GfmXuPuNYLjz7sPgay-kAs&amp;q=skating+classes+in+Mysuru&amp;oq=skating+classes+in+Mysuru&amp;gs_l=psy-ab.3..0i13k1j0i13i30k1j0i8i13i30k1.287786.309131.0.310042.12.10.2.0.0.0.181.1368.0j9.9.0....0...1c.1j2.64.psy-ab..1.11.1375...0j0i22i30k1.0.9xkgsr8_swY#rlfi=hd:;si:9931194379374814342,l,Chlza2F0aW5nIGNsYXNzZXMgaW4gTXlzb3JlSMjkgaCKq4CACFoyCg9za2F0aW5nIGNsYXNzZXMQABABGAAiGXNrYXRpbmcgY2xhc3NlcyBpbiBteXNvcmU;mv:[[12.352054,76.6952274],[12.269887599999999,76.57366859999999]]</t>
  </si>
  <si>
    <t>https://vishwamithrarollerskating-in.webnode.com/</t>
  </si>
  <si>
    <t xml:space="preserve">Vision Sports Club
</t>
  </si>
  <si>
    <t>No:198 , Narayana Nagar 2nd stage ,Rajanna Farm , Doddakalasandra Post BCMC Layout, behind Rahul Dravid Cricket stadium, Bengaluru, Karnataka 560062</t>
  </si>
  <si>
    <t>https://www.google.co.in/maps/place/Vision+Sports+Club/@12.9623669,77.4755082,11z/data=!4m8!1m2!2m1!1sVision+Sports+Club!3m4!1s0x3bae41221909d453:0xd930d72e688b3668!8m2!3d12.87491!4d77.551414</t>
  </si>
  <si>
    <t>077601 22412</t>
  </si>
  <si>
    <t>https://www.justdial.com/Bangalore/Vision-Sports-Club-Behind-Rahul-Dravid-Stadium-Near-KSIT-College-Konanakunte/080PXX80-XX80-180812223502-H7Q1_BZDET</t>
  </si>
  <si>
    <t>https://www.google.com/search?rlz=1C1CHBF_enIN877IN877&amp;tbm=lcl&amp;ei=PkvdXqbPBe6e4-EPhs67oAE&amp;q=skating+classes+in+bangalore&amp;oq=skating+classes+in+bangalore&amp;gs_l=psy-ab.12...0.0.0.2941.0.0.0.0.0.0.0.0..0.0....0...1c..64.psy-ab..0.0.0....0.p7r6nBjCvM8#rlfi=hd:;si:15650245299434894952,l,Chxza2F0aW5nIGNsYXNzZXMgaW4gYmFuZ2Fsb3JlSL_1iO-erYCACFo3Cg9za2F0aW5nIGNsYXNzZXMQABABGAAYAyIcc2thdGluZyBjbGFzc2VzIGluIGJhbmdhbG9yZQ;mv:[[13.1248933,77.7737147],[12.8262375,77.4642975]];start:40</t>
  </si>
  <si>
    <t>https://vision-sports-club.business.site/?utm_source=gmb&amp;utm_medium=referral</t>
  </si>
  <si>
    <t xml:space="preserve">Vivekananda Skating Park Yelahanka
</t>
  </si>
  <si>
    <t>4th Cross Rd, Self Financed Society 407 Colony, Yelahanka New Town, Bengaluru, Karnataka 560064</t>
  </si>
  <si>
    <t>https://www.google.co.in/maps/place/Vivekananda+Skating+Park+Yelahanka/@13.1036372,77.5702737,17z/data=!4m8!1m2!2m1!1sVivekananda+Skating+Park+Yelahanka!3m4!1s0x3bae19377b7f81cb:0x18abe6464b9621b9!8m2!3d13.1039306!4d77.5724247</t>
  </si>
  <si>
    <t>https://www.google.com/search?rlz=1C1CHBF_enIN877IN877&amp;tbm=lcl&amp;ei=bjHdXpv9H9-J4-EPhcqNyAw&amp;q=skating+classes+in+bangalore&amp;oq=skating+classes+in+bangalore&amp;gs_l=psy-ab.12...0.0.0.2118.0.0.0.0.0.0.0.0..0.0....0...1c..64.psy-ab..0.0.0....0.PWqjTLDetAs#rlfi=hd:;si:1777767667518022073,l,Chxza2F0aW5nIGNsYXNzZXMgaW4gYmFuZ2Fsb3JlWi8KD3NrYXRpbmcgY2xhc3NlcyIcc2thdGluZyBjbGFzc2VzIGluIGJhbmdhbG9yZQ;mv:[[13.119667199999999,77.756841],[12.825918,77.4846529]];start:20</t>
  </si>
  <si>
    <t>Vuda Park Skating Rink</t>
  </si>
  <si>
    <t>Jalari Peta, Visakhapatnam, Andhra Pradesh 530017</t>
  </si>
  <si>
    <t>https://www.google.co.in/maps/place/Vuda+Park+Skating+Rink/@17.7247678,83.3388217,17z/data=!4m8!1m2!2m1!1sVuda+Park+Skating+Rink!3m4!1s0x3a3944a3b125836d:0xd4a9525ac452ebe6!8m2!3d17.7254691!4d83.3432477</t>
  </si>
  <si>
    <t>https://www.google.com/search?rlz=1C1CHBF_enIN877IN877&amp;q=skating+center+in+Andhra+Pradesh&amp;npsic=0&amp;rflfq=1&amp;rlha=0&amp;rllag=16408637,80532523,17582&amp;tbm=lcl&amp;ved=2ahUKEwiLk7Li7-fpAhXxmuYKHVCUDnEQjGp6BAgKED0&amp;tbs=lrf:!1m4!1u3!2m2!3m1!1e1!1m4!1u2!2m2!2m1!1e1!2m1!1e2!2m1!1e3!3sIAE,lf:1,lf_ui:2&amp;rldoc=1#rlfi=hd:;si:15323869756899126246,l,CiBza2F0aW5nIGNlbnRlciBpbiBBbmRocmEgUHJhZGVzaFoyCg5za2F0aW5nIGNlbnRlciIgc2thdGluZyBjZW50ZXIgaW4gYW5kaHJhIHByYWRlc2g;mv:[[18.026125099999998,83.6866512],[13.3733273,77.2764531]]</t>
  </si>
  <si>
    <t>Winner Marital Arts Sports Academy</t>
  </si>
  <si>
    <t>Perintalmanna, Kerala 679322</t>
  </si>
  <si>
    <t>https://www.google.com/maps/place/Winner+Martial+Arts+Sports+Academy+,wushu.+Karate./@10.976497,76.2217883,17z/data=!3m1!4b1!4m5!3m4!1s0x3ba7cc54b824fea9:0xc3e75844e2473814!8m2!3d10.976497!4d76.223977</t>
  </si>
  <si>
    <t>Perintalmanna</t>
  </si>
  <si>
    <t>094953 60679</t>
  </si>
  <si>
    <t>https://www.facebook.com/WinnerMartialArtsSportsAcademy/</t>
  </si>
  <si>
    <t>https://www.google.com/search?biw=1366&amp;bih=657&amp;sxsrf=ALeKk02N5py9KGJgq3IYiRV9V9xzeNf8xQ:1595666584864&amp;q=skate+academy+in+kERALA&amp;npsic=0&amp;rflfq=1&amp;rlha=0&amp;rllag=10311204,76452024,43115&amp;tbm=lcl&amp;ved=2ahUKEwiT3-GfgejqAhWk7nMBHVRQD6wQjGp6BAgLEDk&amp;rldoc=1#rldoc=1&amp;rlfi=hd:;si:14116348609893447700,l,Chdza2F0ZSBhY2FkZW15IGluIGtFUkFMQVooCg1za2F0ZSBhY2FkZW15Ihdza2F0ZSBhY2FkZW15IGluIGtlcmFsYQ;mv:[[12.870997812762289,81.63290432500001],[7.335514518334015,71.23983791875001],null,[10.115179616915592,76.43637112187501],7]</t>
  </si>
  <si>
    <t>https://sites.google.com/site/winnermartialartsacademy1/services</t>
  </si>
  <si>
    <t>Karate, Kickboxing</t>
  </si>
  <si>
    <t>Wisdom Roller Skating Academy 2</t>
  </si>
  <si>
    <t>Mahadevpuram, Gajularamaram</t>
  </si>
  <si>
    <t>https://www.google.com/search?client=ubuntu&amp;hs=TGo&amp;channel=fs&amp;tbm=lcl&amp;ei=tcL1XubuI6Ce4-EP74Sh-AM&amp;q=skating+classes+hyderabad+telangana&amp;oq=skating+classes+htelangana&amp;gs_l=psy-ab.3.0.0i7i30k1.2964431.2964431.0.2965688.1.1.0.0.0.0.159.159.0j1.1.0....0...1c.1.64.psy-ab..0.1.158....0.k-cy10_dScM#rlfi=hd:;si:18400576398219248819;mv:[[17.531765,78.6028303],[17.290266799999998,78.27096259999999]];start:20</t>
  </si>
  <si>
    <t>Wisdom Roller Skating Academy 3</t>
  </si>
  <si>
    <t>vyisnavi nagar, vaddepally enclave road, near bhashyam Brooks School, opp. to petrol bunk, Jagathgiri Gutta, Hyderabad, Telangana 500072</t>
  </si>
  <si>
    <t>https://www.google.com/search?client=ubuntu&amp;hs=TGo&amp;channel=fs&amp;tbm=lcl&amp;ei=tcL1XubuI6Ce4-EP74Sh-AM&amp;q=skating+classes+hyderabad+telangana&amp;oq=skating+classes+htelangana&amp;gs_l=psy-ab.3.0.0i7i30k1.2964431.2964431.0.2965688.1.1.0.0.0.0.159.159.0j1.1.0....0...1c.1.64.psy-ab..0.1.158....0.k-cy10_dScM#rlfi=hd:;si:8607641578494236957;mv:[[17.531765,78.6028303],[17.290266799999998,78.27096259999999]];start:20</t>
  </si>
  <si>
    <t>Yama Skating Academy</t>
  </si>
  <si>
    <t>10-2-319 PLOT, NO 201, Rd Number 7, Aswini Colony, West Marredpally, Hyderabad, Telangana 500026</t>
  </si>
  <si>
    <t>https://www.justdial.com/Hyderabad/Yama-Skating-Academy-Near-Heritage-Fresh-Lane-Beside-Swiss-Castle-Bakery-Marredpally/040PXX40-XX40-100515152703-P5H5_BZDET</t>
  </si>
  <si>
    <t>https://www.google.com/search?client=ubuntu&amp;channel=fs&amp;tbm=lcl&amp;ei=TYb0XvrKErPSz7sPsNWqwAI&amp;q=skating+classes+telangana&amp;oq=skating+classes+telangana&amp;gs_l=psy-ab.3..0i7i30k1.15103.15103.0.16722.1.1.0.0.0.0.158.158.0j1.1.0....0...1c..64.psy-ab..0.1.158....0.v1NR1X3h-2U#rlfi=hd:;si:9019373650172320604;mv:[[18.040308,79.6316425],[17.3522085,78.27980509999999]];start:20</t>
  </si>
  <si>
    <t>Cheques, cash , debit cards</t>
  </si>
  <si>
    <t>Rating</t>
  </si>
  <si>
    <t>Pincode</t>
  </si>
  <si>
    <t>Karnataka</t>
  </si>
  <si>
    <t>Maharashtra</t>
  </si>
  <si>
    <t>Kerela</t>
  </si>
  <si>
    <t>Andhra Pradesh</t>
  </si>
  <si>
    <t>Telangana</t>
  </si>
  <si>
    <t>State</t>
  </si>
  <si>
    <t>ALL INDIA BUDO SHOTO KARATE ASSOCIATION Martialarts Self Defence Classes</t>
  </si>
  <si>
    <t>Zakir Hussain nagar, Old Guntur, Guntur, Andhra Pradesh 522001</t>
  </si>
  <si>
    <t>https://www.google.com/maps/place/ALL+INDIA+BUDO+SHOTO+KARATE+ASSOCIATION+Martialarts+Self+Defence+Classes/@16.290915,80.4558213,17z/data=!3m1!4b1!4m5!3m4!1s0x3a4a0bf223c04bdd:0x3eff1dfe996b149d!8m2!3d16.290915!4d80.45801</t>
  </si>
  <si>
    <t>aibskasecretary2015@gmail.com</t>
  </si>
  <si>
    <t>95538 04114</t>
  </si>
  <si>
    <t>Sunday: Closed | Monday: 6–8am | Tuesday: 6–8am | Wednesday: 6–8am | Thursday: 6–8am | Friday: 6–8am | Saturday: 6–8am</t>
  </si>
  <si>
    <t>http://www.aibska.com/</t>
  </si>
  <si>
    <t>Andhra Pradesh Japan Shotokan Karate - Do Kanninjuku Organisation India</t>
  </si>
  <si>
    <t>Near Naresh Creation, Chunduri Vaari Main Bazar, Eluru, Andhra Pradesh 534001</t>
  </si>
  <si>
    <t>https://www.google.com/maps/place/Andhra+Pradesh+Japan+Shotokan+Karate+-+Do+Kanninjuku+Organisation+India/@16.709563,81.1080797,17z/data=!3m1!4b1!4m5!3m4!1s0x3a3614d06df97ce1:0xf3d62e127abc0367!8m2!3d16.709563!4d81.1102684</t>
  </si>
  <si>
    <t>Eluru</t>
  </si>
  <si>
    <t>94405 02225</t>
  </si>
  <si>
    <t>Bhargav Brave karate home</t>
  </si>
  <si>
    <t>Sriharsha Nagar, FCI Nagar, Sai Nagar, Marripalem, Visakhapatnam, Andhra Pradesh 530018</t>
  </si>
  <si>
    <t>https://www.google.com/maps/place/Bhargav+Brave+karate+home/@17.7436582,83.2479,17z/data=!3m1!4b1!4m5!3m4!1s0x3a3967fff2548745:0x64a6e0f51cda5529!8m2!3d17.7436582!4d83.2500887</t>
  </si>
  <si>
    <t>Sunday: Closed | Monday: 6:30am–5pm | Tuesday: 6:30am–5pm | Wednesday: 6:30am–5pm | Thursday: 6:30am–5pm | Friday: 6:30am–5pm | Saturday: 6:30am–5pm</t>
  </si>
  <si>
    <t>Dare N Win</t>
  </si>
  <si>
    <t>Jagadamba Junction, Visakhapatnam, Andhra Pradesh 530001</t>
  </si>
  <si>
    <t>https://www.google.com/maps/place/Dare+N+Win/@17.7102924,83.2994455,17z/data=!3m1!4b1!4m5!3m4!1s0x3a3943e0454d1f87:0x33bf9fd9be143af0!8m2!3d17.7102924!4d83.3016342</t>
  </si>
  <si>
    <t>Gurudeva karate do academy Hikowashi karate do association of India</t>
  </si>
  <si>
    <t>Andhara bank behind, Naidupeta, Andhra Pradesh 524126</t>
  </si>
  <si>
    <t>https://www.google.com/maps/place/Gurudeva+karate+do+academy+Hikowashi+karate+do+association+of+India/@13.907947,79.8964912,17z/data=!3m1!4b1!4m5!3m4!1s0x3a4d1bd638c626e5:0x4d79de348ae386b6!8m2!3d13.907947!4d79.8986799</t>
  </si>
  <si>
    <t>Naidupeta</t>
  </si>
  <si>
    <t>Hikowashi Karate do Association of India</t>
  </si>
  <si>
    <t>Andhara bank behind Mamatha nusing home opp, Naidupeta, Andhra Pradesh 524126</t>
  </si>
  <si>
    <t>https://www.google.com/maps/place/Hikowashi+Karate+do+Association+of+India/@13.9080088,79.8963034,17z/data=!3m1!4b1!4m5!3m4!1s0x3a4d1b5ee12ab89d:0x1afe41d02f9c848e!8m2!3d13.9080088!4d79.8984921</t>
  </si>
  <si>
    <t>Sunday: 5:30–7:30am | Monday: 5:30–7:30am | Tuesday: 5:30–7:30am | Wednesday: 5:30–7:30am | Thursday: 5:30–7:30am | Friday: 5:30–7:30am | Saturday: 5:30–7:30am</t>
  </si>
  <si>
    <t>indian modern martial arts academy</t>
  </si>
  <si>
    <t>ANNAPURAN COMPLEX, SHOP NO-1, 2ND FLOOR, Waltair Main Rd, OPP:RAMALAKSHMI, APPTS, Visakhapatnam, Andhra Pradesh 530017</t>
  </si>
  <si>
    <t>https://www.google.com/maps/place/indian+modern+martial+arts+academy/@17.733183,83.3300313,17z/data=!3m1!4b1!4m5!3m4!1s0x3a39430d9c58af29:0xb7ca6124d151a87b!8m2!3d17.733183!4d83.33222</t>
  </si>
  <si>
    <t>98854 98066</t>
  </si>
  <si>
    <t>Sunday: 5–9am | Monday: 5–9am,5–8pm | Tuesday: 5–9am,5–8pm | Wednesday: 5–9am,5–8pm | Thursday: 5–9am,5–8pm | Friday: 5–9am,5–8pm | Saturday: 5–9am,5–8pm</t>
  </si>
  <si>
    <t>http://indianmodernmartialartsacademyvizag.blogspot.com/</t>
  </si>
  <si>
    <t>Indian Wing Chun Kung-fu Nellore Martial arts Master Prabhakar Reddy</t>
  </si>
  <si>
    <t>Shivalayam, Near, Andhra Pradesh 524001</t>
  </si>
  <si>
    <t>https://www.google.com/maps/place/Indian+Wing+Chun+Kung-fu+Nellore+Martial+arts+Master+Prabhakar+Reddy/@14.4477114,79.975615,17z/data=!3m1!4b1!4m5!3m4!1s0x3a4c8dd823d569af:0x8e88a3924bfb97e5!8m2!3d14.4477114!4d79.9778037</t>
  </si>
  <si>
    <t>Nellore</t>
  </si>
  <si>
    <t>shifuprabhakar@gmail.com</t>
  </si>
  <si>
    <t>Sunday: 6:30am–8:30pm | Monday: 6:30am–8:30pm | Tuesday: 6:30am–9pm | Wednesday: 6:30am–8:30pm | Thursday: 6:30am–8:30pm | Friday: 6:30am–8:30pm | Saturday: 6:30am–12:30pm</t>
  </si>
  <si>
    <t>http://www.shaolinsindia.com/</t>
  </si>
  <si>
    <t>Indina Korian Katare-MVP AC Raja college Grounds 5:30 am</t>
  </si>
  <si>
    <t>2-34-4/2,mvp colony, Sector 7, bank colony, Visakhapatnam, Andhra Pradesh 530017</t>
  </si>
  <si>
    <t>https://www.google.com/maps/place/Indina+Korian+Katare-MVP+AC+Raja+college+Grounds+5:30+am/@17.7443006,83.3372904,17z/data=!3m1!4b1!4m5!3m4!1s0x3a394501be3c7381:0x1a7c2032cc2a2f3f!8m2!3d17.7443006!4d83.3394791</t>
  </si>
  <si>
    <t>https://indian-korian-karate-mvp-as-raja-college.business.site/</t>
  </si>
  <si>
    <t>INVINCIBLE MONKS</t>
  </si>
  <si>
    <t>Rapid Jewel, Main Road, opp. St Anns CBSE School, Bakkannapalem, Pothinamallayya Palem, Visakhapatnam, Andhra Pradesh 530041</t>
  </si>
  <si>
    <t>https://www.google.com/maps/place/INVINCIBLE+MONKS/@17.8123243,83.342201,17z/data=!3m1!4b1!4m5!3m4!1s0x3a395b60ec5c9043:0x1021c7b70bc85a4a!8m2!3d17.8123243!4d83.3443897</t>
  </si>
  <si>
    <t>company@mail.com</t>
  </si>
  <si>
    <t>77998 84448</t>
  </si>
  <si>
    <t>Sunday: 6–10am | Monday: 5:30–7am,5–7:30pm | Tuesday: 5:30–7am,5–7:30pm | Wednesday: 5:30–7am,5–7:30pm | Thursday: 5:30–7am,5–7:30pm | Friday: 5:30–7am,5–7:30pm | Saturday: 5:30–7am,5–7:30pm</t>
  </si>
  <si>
    <t>http://www.invinciblemonks.com/</t>
  </si>
  <si>
    <t>Japan Shotokan Karate School</t>
  </si>
  <si>
    <t>Main Bazar, Paidichintapadu, Eluru, Andhra Pradesh 534001</t>
  </si>
  <si>
    <t>https://www.google.com/maps/place/Japan+Shotokan+Karate+School/@16.7071325,81.1073189,17z/data=!3m1!4b1!4m5!3m4!1s0x3a3614da964af895:0xcba14e806a7f9a74!8m2!3d16.7071325!4d81.1095076</t>
  </si>
  <si>
    <t>Judo Academy</t>
  </si>
  <si>
    <t>Ram Nagar, Anantapur, Andhra Pradesh 515003</t>
  </si>
  <si>
    <t>https://www.google.com/maps/place/Judo+Academy/@14.6367971,77.6173844,17z/data=!4m8!1m2!2m1!1sJudo+Academy+ananthapur!3m4!1s0x3bb14bba008fffff:0xb2de044d05ae1043!8m2!3d14.6353347!4d77.6192895</t>
  </si>
  <si>
    <t>Anantapur</t>
  </si>
  <si>
    <t>Karate Du Academy</t>
  </si>
  <si>
    <t>Ashok Nagar, Guntur, Andhra Pradesh 522006</t>
  </si>
  <si>
    <t>https://www.google.com/maps/place/Karate+Du+Academy/@16.3125958,80.421326,17z/data=!3m1!4b1!4m5!3m4!1s0x3a4a7563125db67f:0x7b4de4fbf4cfdac3!8m2!3d16.3125958!4d80.4235147</t>
  </si>
  <si>
    <t>Karate master puvvadi Rajasekhar guptha</t>
  </si>
  <si>
    <t>North Rajupalem, Andhra Pradesh 524366</t>
  </si>
  <si>
    <t>https://www.google.com/maps/place/Karate+master+puvvadi+Rajasekhar+guptha/@14.5537363,79.9877794,17z/data=!3m1!4b1!4m5!3m4!1s0x3a4c8faed72b1b63:0xccc118dfe12425f6!8m2!3d14.5537363!4d79.9899681</t>
  </si>
  <si>
    <t>North Rajupalem</t>
  </si>
  <si>
    <t>Sunday: 5am–2:30pm | Monday: Closed | Tuesday: Closed | Wednesday: Closed | Thursday: Closed | Friday: Closed | Saturday: Closed</t>
  </si>
  <si>
    <t>https://karate-master-puvvadi-rajasekhar-guptha.business.site/?utm_source=gmb&amp;utm_medium=referral</t>
  </si>
  <si>
    <t>KARATE TRAINING.</t>
  </si>
  <si>
    <t>A Zone, Sujatha Nagar, Pendurthi, Visakhapatnam, Andhra Pradesh 530051</t>
  </si>
  <si>
    <t>https://www.google.com/maps/place/KARATE+TRAINING./@17.7977162,83.2134747,17z/data=!3m1!4b1!4m5!3m4!1s0x3a396704fd3b36d3:0xf52bb5368033c7ec!8m2!3d17.7977162!4d83.2156634</t>
  </si>
  <si>
    <t>Sunday: 5–7am | Monday: 5–7am | Tuesday: 5–7am | Wednesday: 5–7am | Thursday: 5–7am | Friday: 5–7am | Saturday: 5–7am</t>
  </si>
  <si>
    <t>Karate Vineel Nellore Hanish Shaolin Kung-fu Indian Martial arts Academy</t>
  </si>
  <si>
    <t>Beside CPR KalyanaMandapam, Magunta Layout, Nellore, Andhra Pradesh 524003</t>
  </si>
  <si>
    <t>https://www.google.com/maps/place/Karate+Vineel+Nellore+Hanish+Shaolin+Kung-fu+Indian+Martial+arts+Academy/@14.4313993,79.9735805,17z/data=!3m1!4b1!4m5!3m4!1s0x3a4cf38cf8972527:0xd0b2f18521076c8e!8m2!3d14.4313993!4d79.9757692</t>
  </si>
  <si>
    <t>Sunday: 6:30am–8:30pm | Monday: 6:30am–8:30pm | Tuesday: 6am–8:30pm | Wednesday: 6:30am–8pm | Thursday: 6:30am–8:30pm | Friday: 6:30am–8:30pm | Saturday: 7am–12:30pm</t>
  </si>
  <si>
    <t>Kung-fu Master Prabhakar Reddy Nellore Karate Andhra Martial arts Indian Girls Self-Defense Do</t>
  </si>
  <si>
    <t>Shiva Mandir Road, Nellore, Andhra Pradesh 524003</t>
  </si>
  <si>
    <t>https://www.google.com/maps/place/Kung-fu+Master+Prabhakar+Reddy+Nellore+Karate+Andhra+Martial+arts+Indian+Girls+Self-Defense+Do/@14.4108526,79.9954029,17z/data=!3m1!4b1!4m5!3m4!1s0x3a4cf34432c8f349:0xbcd56c78f2c5dee3!8m2!3d14.4108526!4d79.9975916</t>
  </si>
  <si>
    <t>88863 91361</t>
  </si>
  <si>
    <t>Sunday: Open 24 hours | Monday: Open 24 hours | Tuesday: Open 24 hours | Wednesday: Open 24 hours | Thursday: Open 24 hours | Friday: Open 24 hours | Saturday: Open 24 hours</t>
  </si>
  <si>
    <t>Kya Japan shotokan karate do Association India</t>
  </si>
  <si>
    <t>NGO Colony, SV Nagar, Kadiri, Andhra Pradesh 515591</t>
  </si>
  <si>
    <t>https://www.google.com/maps/place/Kya+Japan+shotokan+karate+do+Association+India/@14.1181801,78.1539384,17z/data=!3m1!4b1!4m5!3m4!1s0x3bb3cf588b577b99:0xf4229a35287cd311!8m2!3d14.1181801!4d78.1561271</t>
  </si>
  <si>
    <t>Kadiri</t>
  </si>
  <si>
    <t>Sunday: 6–7:30am,6–7:30pm | Monday: 6–7:30am,6–7:30pm | Tuesday: 6–7:30am,6–7:30pm | Wednesday: 6–7:30am,6–7:30pm | Thursday: 6–7:30am,6–7:30pm | Friday: 6–7:30am,6–7:30pm | Saturday: 6–7:30am,6–7:30pm</t>
  </si>
  <si>
    <t>Madanapalle Karate Club</t>
  </si>
  <si>
    <t>Kammapalle, Madanapalle, Andhra Pradesh 517325</t>
  </si>
  <si>
    <t>https://www.google.com/maps/place/Madanapalle+Karate+Club/@13.5643285,78.5094179,17z/data=!3m1!4b1!4m5!3m4!1s0x3bb2667ae4d84a91:0x7a8cfc7fbc1d6b31!8m2!3d13.5643285!4d78.5116066</t>
  </si>
  <si>
    <t>Madanapalle</t>
  </si>
  <si>
    <t>98669 65457</t>
  </si>
  <si>
    <t>Sunday: 5:30–9am | Monday: 5:30–9am | Tuesday: 5:30–9am | Wednesday: 5:30–9am | Thursday: 5:30–9am | Friday: 5:30–9am | Saturday: 5:30–9am</t>
  </si>
  <si>
    <t>Martial arts Training School Nellore Weight Loss Fitness Gym</t>
  </si>
  <si>
    <t>2 nd floor, Grand Trunk Rd, Brindavan Colony, Nellore, Andhra Pradesh 524001</t>
  </si>
  <si>
    <t>https://www.google.com/maps/place/Martial+arts+Training+School+Nellore+Weight+Loss+Fitness+Gym/@14.446252,79.9737953,17z/data=!3m1!4b1!4m5!3m4!1s0x3a4c8cc81edf7645:0x6389eaf142d85718!8m2!3d14.446252!4d79.975984</t>
  </si>
  <si>
    <t>98494 65401</t>
  </si>
  <si>
    <t>Sunday: 6am–8:30pm | Monday: 6am–8:30pm | Tuesday: 6am–8:30pm | Wednesday: 6am–8:30pm | Thursday: 6am–8:30pm | Friday: 6am–8:30pm | Saturday: 6am–8:30pm</t>
  </si>
  <si>
    <t>Master Prabhakar Reddy Karate Nellore Shaolin Kung-fu India</t>
  </si>
  <si>
    <t>Magunta Layout, Nellore, Andhra Pradesh 524003</t>
  </si>
  <si>
    <t>https://www.google.com/maps/place/Master+Prabhakar+Reddy+Karate+Nellore+Shaolin+Kung-fu+India/@14.4322511,79.9730932,17z/data=!3m1!4b1!4m5!3m4!1s0x3a4cf34d00a48cd5:0x939a4ead7dd1c4c8!8m2!3d14.4322511!4d79.9752819</t>
  </si>
  <si>
    <t>Nellore Karate Indian Martial Arts Andhra Girls Self-Defense Training</t>
  </si>
  <si>
    <t>VRC Centre, Nellore, Andhra Pradesh 524001</t>
  </si>
  <si>
    <t>https://www.google.com/maps/place/Nellore+Karate+Indian+Martial+Arts+Andhra+Girls+Self-Defense+Training/@14.4533977,79.9814221,17z/data=!3m1!4b1!4m5!3m4!1s0x3a4c8d28fa2be111:0x23e0d9ed937836b9!8m2!3d14.4533977!4d79.9836108</t>
  </si>
  <si>
    <t>NISKIN MONK'S KUNG-FU &amp; TAI-CHI UNIVERSE</t>
  </si>
  <si>
    <t>Ph: 9493683648, H.Q: RAILWAY INSTITUTE, Vijayawada, Andhra Pradesh 520003</t>
  </si>
  <si>
    <t>https://www.google.com/maps/place/NISKIN+MONK'S+KUNG-FU+%26+TAI-CHI+UNIVERSE/@16.5195677,80.618665,17z/data=!3m1!4b1!4m5!3m4!1s0x3a35ef70abaafbeb:0x8f99bdab2f23f27e!8m2!3d16.5195677!4d80.6208537</t>
  </si>
  <si>
    <t>90004 30078</t>
  </si>
  <si>
    <t>https://niskin-monks-kung-fu-universe.business.site/</t>
  </si>
  <si>
    <t>Prabhakar Reddy Kung Fu School</t>
  </si>
  <si>
    <t>Near Pichireddy Kalyanamandapam, Magunta Lay Out, beside Venkateshwara Swami Temple, Nellore, Andhra Pradesh 524001</t>
  </si>
  <si>
    <t>https://www.google.com/maps/place/Prabhakar+Reddy+Kung+Fu+School/@14.430582,79.9739123,17z/data=!3m1!4b1!4m5!3m4!1s0x3a4c8cb7eecdd517:0x4f4d2353a1181ba1!8m2!3d14.430582!4d79.976101</t>
  </si>
  <si>
    <t>Sunday: 7am–12pm | Monday: 7am–8pm | Tuesday: 7am–8pm | Wednesday: 7am–8pm | Thursday: 7am–8pm | Friday: 7am–8pm | Saturday: 7am–8pm</t>
  </si>
  <si>
    <t>Punganur Karate academy</t>
  </si>
  <si>
    <t>Krishna Reddy's Sri Chaitanya children's academy, Surya Nagar, Kothapet, Punganur, Andhra Pradesh 517247</t>
  </si>
  <si>
    <t>https://www.google.com/maps/place/Punganur+Karate+academy/@13.3784799,78.5711416,17z/data=!3m1!4b1!4m5!3m4!1s0x3bb27ff16034d7eb:0x625aef14d8deadae!8m2!3d13.3784799!4d78.5733303</t>
  </si>
  <si>
    <t>Punganur</t>
  </si>
  <si>
    <t>77990 02683</t>
  </si>
  <si>
    <t>Sunday: 6:30–9:30am | Monday: Closed | Tuesday: Closed | Wednesday: Closed | Thursday: Closed | Friday: Closed | Saturday: Closed</t>
  </si>
  <si>
    <t>http://punganurkarateacademy.com/</t>
  </si>
  <si>
    <t>Resing Martial Arts Academy</t>
  </si>
  <si>
    <t>12-220/1, 1st Floor, Old Gajuwaka Church, Neelkamal Street, Himachalnagar, Gajuwaka, Visakhapatnam, Andhra Pradesh 530026</t>
  </si>
  <si>
    <t>https://www.google.com/maps/place/Resing+Martial+Arts+Academy/@17.6866498,82.9382882,10z/data=!3m1!4b1!4m5!3m4!1s0x3a3969b1dfffbd55:0xcd667f5e26204e79!8m2!3d17.6868481!4d83.2184972</t>
  </si>
  <si>
    <t>School Of Dynamic Karate</t>
  </si>
  <si>
    <t>D.No.26-2-68, beside jayaram theatre, Gandhi Nagar, Vijayawada, Andhra Pradesh 520003</t>
  </si>
  <si>
    <t>https://www.google.com/maps/place/School+Of+Dynamic+Karate/@16.516991,80.6280183,17z/data=!3m1!4b1!4m5!3m4!1s0x3a35efff21ef72f1:0xea56a94b6cc2b967!8m2!3d16.516991!4d80.630207</t>
  </si>
  <si>
    <t>99498 19912</t>
  </si>
  <si>
    <t>https://www.facebook.com/theschoolofdynamickarate</t>
  </si>
  <si>
    <t>Shakeel's Martial Karate institute</t>
  </si>
  <si>
    <t>R.R.Pet Main Road, Ashok Nagar, Eluru, Andhra Pradesh 534002</t>
  </si>
  <si>
    <t>https://www.google.com/maps/place/Shakeel's+Martial+Karate+institute/@16.714633,81.0947083,17z/data=!3m1!4b1!4m5!3m4!1s0x3a3614b5fad868f1:0xfa5dbe48d82b8371!8m2!3d16.714633!4d81.096897</t>
  </si>
  <si>
    <t>98488 27863</t>
  </si>
  <si>
    <t>SHAOLINSINDIA</t>
  </si>
  <si>
    <t>3rd Floor, Martial arts Building, Beside Pichireddy Kalyana Mandapam, Magunta Layout, Nellore, Andhra Pradesh 524003</t>
  </si>
  <si>
    <t>https://www.google.com/maps/place/SHAOLINSINDIA/@14.455044,79.9842024,17z/data=!3m1!4b1!4m5!3m4!1s0x3a4c8cc81fe09fbd:0x81c2171531c0bc6f!8m2!3d14.455044!4d79.9863911</t>
  </si>
  <si>
    <t>Sunday: Closed | Monday: 6:30am–6pm | Tuesday: 6:30am–6pm | Wednesday: 6:30am–6pm | Thursday: 6:30am–6pm | Friday: 6:30am–6pm | Saturday: 6:30am–6pm</t>
  </si>
  <si>
    <t>Shotokan Sports Karate-Do Organisation,INDIA</t>
  </si>
  <si>
    <t>H.No:7a-2-12/1 karate club takiya street,kannayapark, Main Bazaar Road, Eluru, Andhra Pradesh 534001</t>
  </si>
  <si>
    <t>https://www.google.com/maps/place/Shotokan+Sports+Karate-Do+Organisation,INDIA/@16.7073983,81.1065267,17z/data=!3m1!4b1!4m5!3m4!1s0x3a3615e9b5deb07d:0x9c14b74c92aee597!8m2!3d16.7073983!4d81.1087154</t>
  </si>
  <si>
    <t>ibrahimkarate@karate.com</t>
  </si>
  <si>
    <t>Sunday: 6am–8pm | Monday: 6am–8pm | Tuesday: 6am–8pm | Wednesday: 6am–8pm | Thursday: 6am–8pm | Friday: 6–8pm | Saturday: Open 24 hours</t>
  </si>
  <si>
    <t>http://www.ssk-do.com/</t>
  </si>
  <si>
    <t>Sundaram Martial Arts Academy</t>
  </si>
  <si>
    <t>18-794, Church St, Mittoor, Chittoor, Andhra Pradesh 517001</t>
  </si>
  <si>
    <t>https://www.google.com/maps/place/Sundaram+Martial+Arts+Academy/@13.2168848,79.097507,17z/data=!3m1!4b1!4m5!3m4!1s0x3bad5c02a1b38ccd:0x666ca84997959d31!8m2!3d13.2168848!4d79.0996957</t>
  </si>
  <si>
    <t>Chittoor</t>
  </si>
  <si>
    <t>Taekwondo Coaching - Taekwondo Association of India</t>
  </si>
  <si>
    <t>Modern Super Market, #40-1-93/1, Khanna Nagar, Benz Circle Beside Grand, Benz Circle, Vijayawada, Andhra Pradesh 520010</t>
  </si>
  <si>
    <t>https://www.google.com/maps/place/Taekwondo+Coaching+-+Taekwondo+Association+of+India/@16.4961624,80.6527257,17z/data=!3m1!4b1!4m5!3m4!1s0x3a35fbee620516c3:0x3888a28dfb7b04f2!8m2!3d16.4961624!4d80.6549144</t>
  </si>
  <si>
    <t>Sunday: 6am–7pm | Monday: 6am–7pm | Tuesday: 6am–7pm | Wednesday: 6am–7pm | Thursday: 6am–7pm | Friday: 6am–7pm | Saturday: 6am–7pm</t>
  </si>
  <si>
    <t>taekwondo martial arts training center</t>
  </si>
  <si>
    <t>main road be side the oriental bank, Kavali, Andhra Pradesh 524201</t>
  </si>
  <si>
    <t>https://www.google.com/maps/place/taekwondo+martial+arts+training+center/@14.903569,79.9904853,17z/data=!3m1!4b1!4m5!3m4!1s0x3a4b7bf63f159ad3:0xeb2e2f9ebf30f328!8m2!3d14.903569!4d79.992674</t>
  </si>
  <si>
    <t>Kavali</t>
  </si>
  <si>
    <t>Sunday: 6–8am | Monday: 6–7am | Tuesday: 6–7am | Wednesday: 5:30–7am | Thursday: 5:30–7am | Friday: 5:30–7am | Saturday: 5:30–7am</t>
  </si>
  <si>
    <t>https://taekwondo-martial-arts-training-center.business.site/</t>
  </si>
  <si>
    <t>Taekwondo Master Midhilesh</t>
  </si>
  <si>
    <t>Prakash Nagar, Visakhapatnam, Andhra Pradesh 530011</t>
  </si>
  <si>
    <t>https://www.google.com/maps/place/Taekwondo+Master+Midhilesh/@17.6808887,83.2442631,17z/data=!3m1!4b1!4m5!3m4!1s0x3a3969d998e79917:0xf4c42f0f16d63505!8m2!3d17.6808887!4d83.2464518</t>
  </si>
  <si>
    <t>Sunday: 5:30–7am | Monday: 5:30–7am | Tuesday: 5:30–7am | Wednesday: 5:30–7am | Thursday: 5:30–7am | Friday: 5:30–7am | Saturday: 5:30–7am</t>
  </si>
  <si>
    <t>The Legends Martial Arts</t>
  </si>
  <si>
    <t>https://www.google.com/maps/place/The+Legends+Martial+Arts/@14.4314469,79.973624,17z/data=!3m1!4b1!4m5!3m4!1s0x3a4cf33ac8751e17:0xa447c6223a2d7796!8m2!3d14.4314469!4d79.9758127</t>
  </si>
  <si>
    <t>The Power Kick Boxing And Mixed Martial Arts Academy</t>
  </si>
  <si>
    <t>Brodipet, Guntur, Andhra Pradesh 522002</t>
  </si>
  <si>
    <t>https://www.google.com/maps/place/The+Power+Kick+Boxing+And+Mixed+Martial+Arts+Academy/@16.3048546,80.4343987,17z/data=!3m1!4b1!4m5!3m4!1s0x3a4a754339bbf17b:0xc0a26472f44207ac!8m2!3d16.3048546!4d80.4365874</t>
  </si>
  <si>
    <t>82472 15163</t>
  </si>
  <si>
    <t>The Power Kung Fu And Mixed Martial Arts Acadamy</t>
  </si>
  <si>
    <t>https://www.google.com/maps/place/The+Power+Kung+Fu+And+Mixed+Martial+Arts+Acadamy/@16.3047861,80.4344705,17z/data=!3m1!4b1!4m5!3m4!1s0x3a4a754338ffa4e7:0x35bcbc0536dd7c99!8m2!3d16.3047861!4d80.4366592</t>
  </si>
  <si>
    <t>Sunday: Closed | Monday: 6–7:30am,6–7:30pm | Tuesday: 6–7:30am,6–7:30pm | Wednesday: 6–7:30am,6–7:30pm | Thursday: 6–7:30am,6–7:30pm | Friday: 6–7:30am,6–7:30pm | Saturday: 6–7:30am,6–7:30pm</t>
  </si>
  <si>
    <t>TREDITIONAL GOJU RYU KARATE DO ASSOCIATION</t>
  </si>
  <si>
    <t>Jubilee Hospital St, NAER MADRAS BUS STAND, Somasekara Puram, Nellore, Andhra Pradesh 524001</t>
  </si>
  <si>
    <t>https://www.google.com/maps/place/TREDITIONAL+GOJU+RYU+KARATE+DO+ASSOCIATION/@14.443931,79.9795853,17z/data=!3m1!4b1!4m5!3m4!1s0x3a4cf334a8c6eba9:0xcb27f4cdf3df38a!8m2!3d14.443931!4d79.981774</t>
  </si>
  <si>
    <t>99495 54061</t>
  </si>
  <si>
    <t>http://treditional-goju-ryu-karate-do-association.business.site/</t>
  </si>
  <si>
    <t>Vizag MMA(Mixed Martial Arts ) Training Center</t>
  </si>
  <si>
    <t>YMCA building, Terrace, Kirlampudi Layout, Chinna Waltair, Pedda Waltair, Visakhapatnam, Andhra Pradesh 530017</t>
  </si>
  <si>
    <t>https://www.google.com/maps/place/Vizag+MMA(Mixed+Martial+Arts+)+Training+Center/@17.71937,83.3307021,17z/data=!3m1!4b1!4m5!3m4!1s0x3a394360fab9dd6f:0xa7cca4e85e3b004c!8m2!3d17.71937!4d83.3328908</t>
  </si>
  <si>
    <t>Yodhaa Martial Arts Academy</t>
  </si>
  <si>
    <t>Theaters Rd, Marpuri Street, Madanapalle, Andhra Pradesh 517325</t>
  </si>
  <si>
    <t>https://www.google.com/maps/place/Yodhaa+Martial+Arts+Academy/@13.5585031,78.4985011,17z/data=!3m1!4b1!4m5!3m4!1s0x3bb26674f5fa0a39:0x2b543a166740887e!8m2!3d13.5585031!4d78.5006898</t>
  </si>
  <si>
    <t>93999 12367</t>
  </si>
  <si>
    <t>Sunday: 5am–9pm | Monday: 5am–9pm | Tuesday: 5am–9pm | Wednesday: 5am–9pm | Thursday: 5am–9pm | Friday: 5am–9pm | Saturday: 5am–9pm</t>
  </si>
  <si>
    <t>Academy Of Martial Science (AMS)</t>
  </si>
  <si>
    <t>Main branch:, 3rd Cross Rd, Jayanagar, Krishnamurthy Puram, Mysuru, Karnataka 570009</t>
  </si>
  <si>
    <t>https://www.google.com/maps/place/Academy+Of+Martial+Science+(AMS)/@12.2943375,76.6362738,17z/data=!3m1!4b1!4m5!3m4!1s0x3baf7aaa4cb1127f:0x1c81739e1cd7d795!8m2!3d12.2943375!4d76.6384625</t>
  </si>
  <si>
    <t>94484 13214</t>
  </si>
  <si>
    <t>https://www.google.com/search?q=Academy+Of+Martial+Science+(AMS),+Main+branch:,+3rd+Cross+Rd,+Jayanagar,+Krishnamurthy+Puram,+Mysuru,+Karnataka+570009&amp;ludocid=2054050027983591317#lrd=0x3baf7aaa4cb1127f:0x1c81739e1cd7d795,1</t>
  </si>
  <si>
    <t>http://www.academyofmartialscience.com/</t>
  </si>
  <si>
    <t>Academy Of Self Defense, Mysore</t>
  </si>
  <si>
    <t>Vivekanandana Nagar, Vivekananda Nagar, Mysuru, Karnataka 570023</t>
  </si>
  <si>
    <t>https://www.google.com/maps/place/Academy+Of+Self+Defense,+Mysore/@12.2774528,76.620727,17z/data=!3m1!4b1!4m5!3m4!1s0x3baf654613e3801b:0x69ede839b25a1c85!8m2!3d12.2774528!4d76.6229157</t>
  </si>
  <si>
    <t>94820 56568</t>
  </si>
  <si>
    <t>https://www.google.com/search?q=Academy+Of+Self+Defense,+Mysore,+Vivekanandana+Nagar,+Vivekananda+Nagar,+Mysuru,+Karnataka+570023&amp;ludocid=7633012277965888645#lrd=0x3baf654613e3801b:0x69ede839b25a1c85,1</t>
  </si>
  <si>
    <t>Art of Living</t>
  </si>
  <si>
    <t>2343, Sampige Road, P and T Block, Kuvempu Nagara, Mysuru, Karnataka 570023</t>
  </si>
  <si>
    <t>https://www.google.com/maps/place/Art+of+Living/@12.295004,76.6276323,17z/data=!3m1!4b1!4m5!3m4!1s0x3baf7aadf78839d9:0xea2dafd2f037967f!8m2!3d12.295004!4d76.629821</t>
  </si>
  <si>
    <t>98459 63387</t>
  </si>
  <si>
    <t>https://www.google.com/search?q=Art+of+Living,+2343,+Sampige+Road,+P+and+T+Block,+Kuvempu+Nagara,+Mysuru,+Karnataka+570023&amp;ludocid=16874336699335284351#lrd=0x3baf7aadf78839d9:0xea2dafd2f037967f,1</t>
  </si>
  <si>
    <t>https://www.artofliving.org/in-en/search/course</t>
  </si>
  <si>
    <t>Aryan Martial Arts Bangalore</t>
  </si>
  <si>
    <t>#3994, Gayatrinagar, E block, 2nd Stage, Bengaluru, Karnataka 560021, India</t>
  </si>
  <si>
    <t>https://www.google.com/maps/place/Aryan+Martial+Arts+Bangalore/@13.0012182,77.5573056,17z/data=!3m1!4b1!4m5!3m4!1s0x3bae3d87b145895d:0x290740f00f772f1d!8m2!3d13.0012182!4d77.5594943</t>
  </si>
  <si>
    <t>85534 40100</t>
  </si>
  <si>
    <t>Sunday: 5–8PM | Monday: 5–8PM | Tuesday: 5–8PM | Wednesday: 5–8PM | Thursday: 5–8PM | Friday: 5–8PM | Saturday: 5–8PM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</si>
  <si>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19</t>
  </si>
  <si>
    <t>http://aryanmartialarts.site123.me/</t>
  </si>
  <si>
    <t>ASD Fight Club</t>
  </si>
  <si>
    <t>Opp Teresia College, above Mahalakshmi Sweets, Siddhartha Layout, Mysuru, Karnataka 570011</t>
  </si>
  <si>
    <t>https://www.google.com/maps/place/ASD+Fight+Club/@12.3052971,76.680951,17z/data=!3m1!4b1!4m5!3m4!1s0x3baf71c349341917:0x6ee8fe2273d5c583!8m2!3d12.3052971!4d76.6831397</t>
  </si>
  <si>
    <t>https://www.google.com/search?q=ASD+Fight+Club,+Opp+Teresia+College,+above+Mahalakshmi+Sweets,+Siddhartha+Layout,+Mysuru,+Karnataka+570011&amp;ludocid=7991916962694677891#lrd=0x3baf71c349341917:0x6ee8fe2273d5c583,1</t>
  </si>
  <si>
    <t>Ashoka Martial Arts Academy</t>
  </si>
  <si>
    <t>370, 2nd Block, Govindaraja Nagar Ward, Kalyan Nagar, Vijayanagar, Bengaluru, Karnataka 560072, India</t>
  </si>
  <si>
    <t>https://www.google.com/maps/place/Ashoka+Martial+Arts+Academy/@12.9675353,77.5164071,17z/data=!3m1!4b1!4m5!3m4!1s0x3bae3dd4f477a4b3:0xd86c4cd2660002c7!8m2!3d12.9675353!4d77.5185958</t>
  </si>
  <si>
    <t>Sunday: Closed | Monday: 5AM–9PM | Tuesday: 5AM–9PM | Wednesday: 5AM–9PM | Thursday: 5AM–9PM | Friday: 5AM–9PM | Saturday: 5AM–9PM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</si>
  <si>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13</t>
  </si>
  <si>
    <t>Bangalore Boxing Club</t>
  </si>
  <si>
    <t>Gate # 5 &amp; 6 Rachenahalli main road, Mesthripalya, Nagavara, Bengaluru, Karnataka 560064, India</t>
  </si>
  <si>
    <t>https://www.google.com/maps/place/Bangalore+Boxing+Club/@13.0570491,77.6271917,17z/data=!3m1!4b1!4m5!3m4!1s0x3bae172e832cf20f:0x1c029cf56955f8fa!8m2!3d13.0570491!4d77.6293804</t>
  </si>
  <si>
    <t>95353 77657</t>
  </si>
  <si>
    <t>Sunday: 10AM–6PM | Monday: 6AM–9:30PM | Tuesday: 6AM–9:30PM | Wednesday: 6AM–9:30PM | Thursday: 6AM–9:30PM | Friday: 6AM–9:30PM | Saturday: 6AM–9:30PM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</si>
  <si>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32</t>
  </si>
  <si>
    <t>http://bbcboxing.com/</t>
  </si>
  <si>
    <t>Basavanagudi Taekwondo Centre</t>
  </si>
  <si>
    <t>Mahila Mandali Auditorium, 3rd Cross, N.R.Colony, Basavanagudi, Bengaluru, Karnataka 560019, India</t>
  </si>
  <si>
    <t>https://www.google.com/maps/place/Basavanagudi+Taekwondo+Centre/@12.9396353,77.5650855,17z/data=!3m1!4b1!4m5!3m4!1s0x3bae158b9294f39f:0xe6a7b224ab9ec8f1!8m2!3d12.9396353!4d77.5672742</t>
  </si>
  <si>
    <t>98861 42662</t>
  </si>
  <si>
    <t>Sunday: Closed | Monday: 6:15–7:30AM | Tuesday: 6:15–7:30AM | Wednesday: 6:15–7:30AM | Thursday: 6:15–7:30AM | Friday: 6:15–7:30AM | Saturday: Closed</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</si>
  <si>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52</t>
  </si>
  <si>
    <t>http://www.bguditkd.in/</t>
  </si>
  <si>
    <t>Bengaluru Mixed Martial Arts</t>
  </si>
  <si>
    <t>A-2, HMT Main Rd, Sector 2, Jalahalli Village, Jalahalli, Bengaluru, Karnataka 560013, India</t>
  </si>
  <si>
    <t>https://www.google.com/maps/place/Bengaluru+Mixed+Martial+Arts/@13.0479895,77.5437778,17z/data=!3m1!4b1!4m5!3m4!1s0x3bae3d4ec10f78d9:0x6fb73d5537735042!8m2!3d13.0479895!4d77.5459665</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</si>
  <si>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39</t>
  </si>
  <si>
    <t>https://www.facebook.com/bengalurumma/</t>
  </si>
  <si>
    <t>Bengaluru Shotokan Karate - do Academy Of India</t>
  </si>
  <si>
    <t>#49 3rd floor 2nd cross naralappa layout v nagena Halli Main road near Rose super bazaar guddada Halli R T nagar post, Bengaluru, 560032, India</t>
  </si>
  <si>
    <t>https://www.google.com/maps/place/Bengaluru+Shotokan+Karate+-+do+Academy+Of+India/@13.0386334,77.5970799,17z/data=!3m1!4b1!4m5!3m4!1s0x3bae179907991b37:0xdbad5d962695cea0!8m2!3d13.0386334!4d77.5992686</t>
  </si>
  <si>
    <t>90195 93674</t>
  </si>
  <si>
    <t>Sunday: Closed | Monday: 6:30AM–8:30PM | Tuesday: 6:30AM–8:30PM | Wednesday: 6:30AM–8:30PM | Thursday: 6:30AM–8:30PM | Friday: 6:30AM–8:30PM | Saturday: 6:30AM–8:30PM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</si>
  <si>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67</t>
  </si>
  <si>
    <t>Bengaluru Shotokan Karate - Do Academy Of India Branch 2</t>
  </si>
  <si>
    <t>bhuvagiri play ground, Banaswadi, Bengaluru, Karnataka 560043, India</t>
  </si>
  <si>
    <t>https://www.google.com/maps/place/Bengaluru+Shotokan+Karate+-+Do+Academy+Of+India+Branch+2/@13.0098962,77.6521775,17z/data=!3m1!4b1!4m5!3m4!1s0x3bae112b9d000007:0x13843147e927f32c!8m2!3d13.0098962!4d77.6543662</t>
  </si>
  <si>
    <t>88927 39685</t>
  </si>
  <si>
    <t>Sunday: Closed | Monday: 4:30–6PM | Tuesday: Closed | Wednesday: 4:30–6PM | Thursday: Closed | Friday: 4:30–6PM | Saturday: 4:30–6PM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</si>
  <si>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100</t>
  </si>
  <si>
    <t>Beyond Black Karate &amp; Martial Art School</t>
  </si>
  <si>
    <t>Suvarna Sankranthi Hall and Dormitory (Sankranthi Kalyana Mandir No 4, 27th Cross Road, End of, Next to Excel Care Hospital, K.R.Road, Banashankari Stage II, Banashankari, Bengaluru, Karnataka 560070, India</t>
  </si>
  <si>
    <t>https://www.google.com/maps/place/Beyond+Black+Karate+%26+Martial+Art+School/@12.9209616,77.5708922,17z/data=!3m1!4b1!4m5!3m4!1s0x3bae157031245c75:0x84881facb19e62ae!8m2!3d12.9209616!4d77.5730809</t>
  </si>
  <si>
    <t>Sunday: Closed | Monday: 5–8:30AM,6–8:30PM | Tuesday: 5–8:30AM,6–8:30PM | Wednesday: 5–8:30AM,6–8:30PM | Thursday: 5–8:30AM,6–8:30PM | Friday: 5–8:30AM,6–8:30PM | Saturday: 5–8:30AM,6–8:30PM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</si>
  <si>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70</t>
  </si>
  <si>
    <t>https://www.facebook.com/Beyond-black-314560555815836/</t>
  </si>
  <si>
    <t>Blue Dragon Mixed Martial Arts</t>
  </si>
  <si>
    <t>3rd floor, BTM Layout 2nd stage, Bannerghatta Road, opp to Gopalan Mall, near Jayadeva cardio hospital, 76, Weaver's Colony, above verve fitness, BHBCS Layout, Stage 2, BTM Layoutl, Bengaluru, Karnataka 560076, India</t>
  </si>
  <si>
    <t>https://www.google.com/maps/place/Blue+Dragon+Mixed+Martial+Arts/@12.9148705,77.5980533,17z/data=!3m1!4b1!4m5!3m4!1s0x3bae144392169191:0x5362a7387d747537!8m2!3d12.9148705!4d77.600242</t>
  </si>
  <si>
    <t>jkd_mma@yahoo.com</t>
  </si>
  <si>
    <t>72594 50584</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</si>
  <si>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45</t>
  </si>
  <si>
    <t>http://www.jkdmma.wordpress.com/</t>
  </si>
  <si>
    <t>Blue Umbrella</t>
  </si>
  <si>
    <t>Mannagudda Rd, Kudroli, Kodailbail, Mangalore, Karnataka 575003</t>
  </si>
  <si>
    <t>https://www.google.com/maps/place/Blue+Umbrella/@12.8783095,74.8294124,17z/data=!3m1!4b1!4m5!3m4!1s0x3ba35a59a0412929:0x49001e517a218a34!8m2!3d12.8783043!4d74.8316011</t>
  </si>
  <si>
    <t>96199 43526</t>
  </si>
  <si>
    <t>https://www.google.com/search?q=Blue+Umbrella,+Mannagudda+Rd,+Kudroli,+Kodailbail,+Mangalore,+Karnataka+575003&amp;ludocid=5260237700058942004#lrd=0x3ba35a59a0412929:0x49001e517a218a34,1</t>
  </si>
  <si>
    <t>http://business.google.com/website/blue-umbrella</t>
  </si>
  <si>
    <t>BTM KARATE CLASSES</t>
  </si>
  <si>
    <t>Behind A2B, Aicobo Nagar, 1st Stage, BTM Layout 1, Bengaluru, Karnataka 560029, India</t>
  </si>
  <si>
    <t>https://www.google.com/maps/place/BTM+KARATE+CLASSES/@12.9169691,77.6069401,17z/data=!3m1!4b1!4m5!3m4!1s0x3bae14fe0a9d106b:0xfff082aa8f77661a!8m2!3d12.9169691!4d77.6091288</t>
  </si>
  <si>
    <t>99865 68699</t>
  </si>
  <si>
    <t>Sunday: 8–9:30AM | Monday: 5–6:30PM | Tuesday: Closed | Wednesday: Closed | Thursday: 5–6:30PM | Friday: Closed | Saturday: 5–6:30PM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</si>
  <si>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23</t>
  </si>
  <si>
    <t>http://btmkarateclasses.business.site/</t>
  </si>
  <si>
    <t>BTM MARTIAL ARTS CLASSES</t>
  </si>
  <si>
    <t>cell . 9742971666, 248, 6th main, 7th Cross Rd, below namdhari fresh , Studio Vrindavan, BTM Layout, Bengaluru, Karnataka 560076, India</t>
  </si>
  <si>
    <t>https://www.google.com/maps/place/BTM+MARTIAL+ARTS+CLASSES/@12.9136874,77.6030224,17z/data=!3m1!4b1!4m5!3m4!1s0x3bae1502714905d3:0xd04a0608b8c5fad0!8m2!3d12.9136874!4d77.6052111</t>
  </si>
  <si>
    <t>Sunday: 7AM–9:30PM | Monday: 6:30AM–9:30PM | Tuesday: 6:30AM–9:30PM | Wednesday: 6:30AM–9:30PM | Thursday: 6:30AM–9:30PM | Friday: 6:30AM–9:30PM | Saturday: 7AM–9:30PM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</si>
  <si>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31</t>
  </si>
  <si>
    <t>https://btm-martial-arts-classes.business.site/?utm_source=gmb&amp;utm_medium=referral</t>
  </si>
  <si>
    <t>Budokan Martial Arts</t>
  </si>
  <si>
    <t>Door No, 1203, 8th Cross, Shakti Nagar, 2nd Phase, Sri Balaji Krupa Layout, RK Hegde Nagar, Bengaluru, Karnataka 560077, India</t>
  </si>
  <si>
    <t>https://www.google.com/maps/place/Budokan+Martial+Arts/@12.9142243,77.6699596,17z/data=!3m1!4b1!4m5!3m4!1s0x3bae13180ab07edd:0xe900920e55c0bed8!8m2!3d12.9142243!4d77.6721483</t>
  </si>
  <si>
    <t>98450 48911</t>
  </si>
  <si>
    <t>Sunday: 9–10:30AM | Monday: Closed | Tuesday: Closed | Wednesday: Closed | Thursday: Closed | Friday: 5–6PM | Saturday: 8:30–10AM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</si>
  <si>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36</t>
  </si>
  <si>
    <t>https://www.burtonsacademy.com/</t>
  </si>
  <si>
    <t>Champaka Academy</t>
  </si>
  <si>
    <t>1609, Vishwamanava Double Road, A Cross, 3rd Main, 1st Cross Rd, E &amp; F Block, Ramakrishnanagar, Mysuru, Karnataka 570022</t>
  </si>
  <si>
    <t>https://www.google.com/maps/place/Champaka+Academy/@12.2881635,76.6184092,17z/data=!3m1!4b1!4m5!3m4!1s0x3baf654ae7696419:0xba3bb08a59c2110b!8m2!3d12.2881635!4d76.6205979</t>
  </si>
  <si>
    <t>99801 34090</t>
  </si>
  <si>
    <t>https://www.google.com/search?q=Champaka+Academy,+1609,+Vishwamanava+Double+Road,+A+Cross,+3rd+Main,+1st+Cross+Rd,+E+%26+F+Block,+Ramakrishnanagar,+Mysuru,+Karnataka+570022&amp;ludocid=13419513622938390795#lrd=0x3baf654ae7696419:0xba3bb08a59c2110b,1</t>
  </si>
  <si>
    <t>https://www.champakaacademy.com/</t>
  </si>
  <si>
    <t>Chandraji's Vallabhatta Kalari Sangham</t>
  </si>
  <si>
    <t>22nd Cross Road, 26th Main Rd, Parangi Palaya, Sector 2, HSR Layout, Bengaluru, Karnataka 560102, India</t>
  </si>
  <si>
    <t>https://www.google.com/maps/place/Chandraji's+Vallabhatta+Kalari+Sangham/@12.9087277,77.6492555,17z/data=!3m1!4b1!4m5!3m4!1s0x3bae149dcf71f36b:0x839889f5361f06a!8m2!3d12.9087277!4d77.6514442</t>
  </si>
  <si>
    <t>kaleri2012@gmail.com</t>
  </si>
  <si>
    <t>98865 64310</t>
  </si>
  <si>
    <t>Sunday: 6AM–9PM | Monday: 6AM–9PM | Tuesday: 6AM–9PM | Wednesday: 6AM–9PM | Thursday: 6AM–9PM | Friday: 6AM–9PM | Saturday: 6AM–9PM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</si>
  <si>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74</t>
  </si>
  <si>
    <t>http://chandrajivallabhattakalari.com/</t>
  </si>
  <si>
    <t>Chanki Martial Arts Trust</t>
  </si>
  <si>
    <t>Hesaraghatta main road, bone mile, Sampangi Ramaya extension, Bengaluru, Karnataka 560073, India</t>
  </si>
  <si>
    <t>https://www.google.com/maps/place/CHAN-KI+Martial+arts+trust+(R)/@13.0030696,77.4848438,17z/data=!3m1!4b1!4m5!3m4!1s0x3bae3d065e6222f5:0xc7765f6efabeb0af!8m2!3d13.0030696!4d77.4870325</t>
  </si>
  <si>
    <t>99806 50143</t>
  </si>
  <si>
    <t>Sunday: 9AM–10PM | Monday: 5:45–10PM | Tuesday: Closed | Wednesday: 5:45–10PM | Thursday: Closed | Friday: 5:45–10PM | Saturday: 6AM–10PM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</si>
  <si>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77</t>
  </si>
  <si>
    <t>Chan-Ki Martial Arts Trust(R)</t>
  </si>
  <si>
    <t>Metro Lay Out, Nayanda Halli, Bengaluru, Karnataka 560039, India</t>
  </si>
  <si>
    <t>https://www.google.com/maps/place/Chan-Ki+Martial+Arts+Trust(R)/@12.9478311,77.5212211,17z/data=!3m1!4b1!4m5!3m4!1s0x3bae3f50c1264759:0x1316ac808fab5b8d!8m2!3d12.9478311!4d77.5234098</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</si>
  <si>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106</t>
  </si>
  <si>
    <t>Chinese Styles Kung Fu</t>
  </si>
  <si>
    <t>434A, Dr Rajkumar Rd, 2nd Stage, Rajajinagar, Bengaluru, Karnataka 560010, India</t>
  </si>
  <si>
    <t>https://www.google.com/maps/place/Chinese+Styles+Kung+Fu/@13.0046105,77.551359,17z/data=!3m1!4b1!4m5!3m4!1s0x3bae3d847f03dd73:0xc8bb6a5f9a93800!8m2!3d13.0046105!4d77.5535477</t>
  </si>
  <si>
    <t>chinese.styles@gmail.com</t>
  </si>
  <si>
    <t>99453 72674</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</si>
  <si>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109</t>
  </si>
  <si>
    <t>http://chinesestyleskungfu.webs.com/</t>
  </si>
  <si>
    <t>Egipura, Bengaluru, Karnataka 560047, India</t>
  </si>
  <si>
    <t>https://www.google.com/maps/place/Chinese+Styles+Kung+Fu/@12.949478,77.6224833,17z/data=!3m1!4b1!4m5!3m4!1s0x3bae14423fffffff:0xbb1e7c3d0349878c!8m2!3d12.949478!4d77.624672</t>
  </si>
  <si>
    <t>Sunday: Closed | Monday: 11AM–7PM | Tuesday: 11AM–7PM | Wednesday: 11AM–7PM | Thursday: 11AM–7PM | Friday: 11AM–7PM | Saturday: 11AM–7PM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</si>
  <si>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41</t>
  </si>
  <si>
    <t>http://www.chinesestyleskungfu.webs.com/</t>
  </si>
  <si>
    <t>Open 6:15 to 7:15 am, Bannerghatta Rd Slip Rd, Stage 2, BTM Layout, Bengaluru, Karnataka 560076, India</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</si>
  <si>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78</t>
  </si>
  <si>
    <t>Das Karate Academy</t>
  </si>
  <si>
    <t>Vaastu Placid 402, 5th Main Street, Jarganahalli, JP Nagar Phase 6, J. P. Nagar, Bengaluru, Karnataka 560078, India</t>
  </si>
  <si>
    <t>https://www.google.com/maps/place/Das+Karate+Academy/@12.8950602,77.569643,17z/data=!3m1!4b1!4m5!3m4!1s0x3bae155ce0c9ff3b:0xe8647d1e8d2434e4!8m2!3d12.8950602!4d77.5718317</t>
  </si>
  <si>
    <t>99161 36062</t>
  </si>
  <si>
    <t>Sunday: Open 24 hours | Monday: 9AM–5PM | Tuesday: 9AM–5PM | Wednesday: 9AM–5PM | Thursday: 9AM–5PM | Friday: 9AM–5PM | Saturday: 9AM–5PM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</si>
  <si>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21</t>
  </si>
  <si>
    <t>Dynamic Jujutsu</t>
  </si>
  <si>
    <t>No.20, 9th Main, 13th Cross, Opp Metro Pillar 58 Near Janapriya Hotel, Sarakki Gate, 1st Phase, J. P. Nagar, Bengaluru, Karnataka 560078, India</t>
  </si>
  <si>
    <t>https://www.google.com/maps/place/Dynamic+Jujutsu/@12.9092182,77.5714318,17z/data=!3m1!4b1!4m5!3m4!1s0x3bae156ffb061143:0x90ea269475ae203!8m2!3d12.9092182!4d77.5736205</t>
  </si>
  <si>
    <t>dynamic_aikijujutsu@rediffmail.com</t>
  </si>
  <si>
    <t>98441 76273</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</si>
  <si>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102</t>
  </si>
  <si>
    <t>http://jujutsuindia.com/</t>
  </si>
  <si>
    <t>Elite academy</t>
  </si>
  <si>
    <t>2, Rajiv Nagar 2nd Stage, Rajiv Nagar, Mysuru, Karnataka 570019</t>
  </si>
  <si>
    <t>https://www.google.com/maps/place/Elite+academy/@12.3335186,76.6763065,17z/data=!3m1!4b1!4m5!3m4!1s0x3baf71e1fb8034c5:0xddaf1a2655b2e189!8m2!3d12.3335186!4d76.6784952</t>
  </si>
  <si>
    <t>https://www.google.com/search?q=Elite+academy,+2,+Rajiv+Nagar+2nd+Stage,+Rajiv+Nagar,+Mysuru,+Karnataka+570019&amp;ludocid=15974015155255304585#lrd=0x3baf71e1fb8034c5:0xddaf1a2655b2e189,1</t>
  </si>
  <si>
    <t>Falcon Academy Of Martial Arts</t>
  </si>
  <si>
    <t>behind JSS MEDICAL COLLEGE, MIG HUDCO, Bannimantap A Layout, Bannimantap, Mysuru, Karnataka 570015</t>
  </si>
  <si>
    <t>https://www.google.com/maps/place/Falcon+Academy+Of+Martial+Arts/@12.3444424,76.6505323,17z/data=!3m1!4b1!4m5!3m4!1s0x3baf71dd8797089d:0xe6247e42425c61d3!8m2!3d12.3444424!4d76.652721</t>
  </si>
  <si>
    <t>81237 68100</t>
  </si>
  <si>
    <t>https://www.google.com/search?q=Falcon+Academy+Of+Martial+Arts,+behind+JSS+MEDICAL+COLLEGE,+MIG+HUDCO,+Bannimantap+A+Layout,+Bannimantap,+Mysuru,+Karnataka+570015&amp;ludocid=16583518550931300819#lrd=0x3baf71dd8797089d:0xe6247e42425c61d3,1</t>
  </si>
  <si>
    <t>https://falcon-academy-of-martial-arts-muay-thai-boxing-gym.business.site/?utm_source=gmb&amp;utm_medium=referral</t>
  </si>
  <si>
    <t>Fun Fit Factory</t>
  </si>
  <si>
    <t>The Empire Building M.G Road, Mangalore, Karnataka 575003</t>
  </si>
  <si>
    <t>https://www.google.com/maps/place/Fun+Fit+Factory/@12.8797486,74.8382757,17z/data=!3m1!4b1!4m5!3m4!1s0x3ba35a44c2f9f0eb:0x79f272d5dddb844d!8m2!3d12.8797434!4d74.8404644</t>
  </si>
  <si>
    <t>824 425 8030</t>
  </si>
  <si>
    <t>https://www.google.com/search?q=Fun+Fit+Factory,+The+Empire+Building+M.G+Road,+Mangalore,+Karnataka+575003&amp;ludocid=8787212085829010509#lrd=0x3ba35a44c2f9f0eb:0x79f272d5dddb844d,1</t>
  </si>
  <si>
    <t>GENESIS Mixed Martial Arts</t>
  </si>
  <si>
    <t>H 1, 6th Main Rd, Manchegowdana koppalu, Vijay Nagar 2nd Stage, Vijayanagar, Mysuru, Karnataka 570017</t>
  </si>
  <si>
    <t>https://www.google.com/maps/place/GENESIS+Mixed+Martial+Arts/@12.334437,76.6124783,17z/data=!3m1!4b1!4m5!3m4!1s0x3baf7af36c14f387:0x9a9376c8e51e3ee8!8m2!3d12.334437!4d76.614667</t>
  </si>
  <si>
    <t>78991 65583</t>
  </si>
  <si>
    <t>https://www.google.com/search?q=GENESIS+Mixed+Martial+Arts,+H+1,+6th+Main+Rd,+Manchegowdana+koppalu,+Vijay+Nagar+2nd+Stage,+Vijayanagar,+Mysuru,+Karnataka+570017&amp;ludocid=11138376908626869992#lrd=0x3baf7af36c14f387:0x9a9376c8e51e3ee8,1</t>
  </si>
  <si>
    <t>https://genesis-mixed-martial-arts.business.site/</t>
  </si>
  <si>
    <t>Gold's Gym Jayalakshmipuram</t>
  </si>
  <si>
    <t>1, 1st and 2nd Floor, Gokulam Main Rd, Jayalakshmipuram, Mysuru, Karnataka 570012</t>
  </si>
  <si>
    <t>https://www.google.com/maps/place/Gold's+Gym+Jayalakshmipuram/@12.3205432,76.6188611,17z/data=!3m1!4b1!4m5!3m4!1s0x3baf7a925563ac3f:0xff246cb5f8d3efaf!8m2!3d12.3205432!4d76.6210498</t>
  </si>
  <si>
    <t>821 426 0018</t>
  </si>
  <si>
    <t>https://www.google.com/search?q=Gold's+Gym+Jayalakshmipuram,+1,+1st+and+2nd+Floor,+Gokulam+Main+Rd,+Jayalakshmipuram,+Mysuru,+Karnataka+570012&amp;ludocid=18384939107652726703#lrd=0x3baf7a925563ac3f:0xff246cb5f8d3efaf,1</t>
  </si>
  <si>
    <t>http://goldsgym.in/our-gyms/mysore-jayalaxmipuram/</t>
  </si>
  <si>
    <t>Goshin Ryu Indian Karate</t>
  </si>
  <si>
    <t>Rajarathnapura, Karnataka 574150</t>
  </si>
  <si>
    <t>https://www.google.com/maps/place/Goshin+Ryu+Indian+Karate/@13.058707,74.8475656,17z/data=!3m1!4b1!4m5!3m4!1s0x3ba3531327727663:0xa18a3f27c8d9ca65!8m2!3d13.0587018!4d74.8497543</t>
  </si>
  <si>
    <t>98808 89288</t>
  </si>
  <si>
    <t>https://www.google.com/search?q=Goshin+Ryu+Indian+Karate,+Rajarathnapura,+Karnataka+574150&amp;ludocid=11640185626998458981#lrd=0x3ba3531327727663:0xa18a3f27c8d9ca65,1</t>
  </si>
  <si>
    <t>Ground Sport Fitness</t>
  </si>
  <si>
    <t>1st Floor, Time Square Building, KMC Mercara Trunk Road, Mallikatte, Kadri, Mangalore, Karnataka 575005</t>
  </si>
  <si>
    <t>https://www.google.com/maps/place/Ground+Sport+Fitness/@12.8894689,74.8394546,17z/data=!3m1!4b1!4m5!3m4!1s0x3ba35a684df161cf:0xf8a147412e9589e0!8m2!3d12.8894637!4d74.8416433</t>
  </si>
  <si>
    <t>81054 22007</t>
  </si>
  <si>
    <t>https://www.google.com/search?q=Ground+Sport+Fitness,+1st+Floor,+Time+Square+Building,+KMC+Mercara+Trunk+Road,+Mallikatte,+Kadri,+Mangalore,+Karnataka+575005&amp;ludocid=16516302715857456765#lrd=0x3ba35a3ba9ddad25:0xe535b1d01d80ce7d,1</t>
  </si>
  <si>
    <t>http://www.groundsport.com/</t>
  </si>
  <si>
    <t>No 6, 2nd Floor, Aditi Enclave, Above TVS Centre, Bejai Kapikad Road, Mangalore, Karnataka 575003</t>
  </si>
  <si>
    <t>https://www.google.com/maps/place/Ground+Sport+Fitness/@12.8803633,74.8571572,17z/data=!3m1!4b1!4m5!3m4!1s0x3ba35a3ba9ddad25:0xe535b1d01d80ce7d!8m2!3d12.8803581!4d74.8593459</t>
  </si>
  <si>
    <t>https://www.google.com/search?q=Ground+Sport+Fitness,+No+6,+2nd+Floor,+Aditi+Enclave,+Above+TVS+Centre,+Bejai+Kapikad+Road,+Mangalore,+Karnataka+575003&amp;ludocid=17915679137936542176#lrd=0x3ba35a684df161cf:0xf8a147412e9589e0,1</t>
  </si>
  <si>
    <t>Heal Fitness Zone</t>
  </si>
  <si>
    <t># 3115, Hoysala circle, Hi Tension Double Road, Vijayanagar Stage,Near Krishna Devaraya Circle, Mysuru, Karnataka 570017</t>
  </si>
  <si>
    <t>https://www.google.com/maps/place/Heal+Fitness+Zone/@12.3383348,76.6032069,17z/data=!3m1!4b1!4m5!3m4!1s0x3baf7a590aa7cccd:0xcbb1678f2e47b1f!8m2!3d12.3383348!4d76.6053956</t>
  </si>
  <si>
    <t>821 425 0342</t>
  </si>
  <si>
    <t>https://www.google.com/search?q=Heal+Fitness+Zone,+%23+3115,+Hoysala+circle,+Hi+Tension+Double+Road,+Vijayanagar+Stage,Near+Krishna+Devaraya+Circle,+Mysuru,+Karnataka+570017&amp;ludocid=917351657826974495#lrd=0x3baf7a590aa7cccd:0xcbb1678f2e47b1f,1</t>
  </si>
  <si>
    <t>Home Martial Arts Kung Fu Training</t>
  </si>
  <si>
    <t>Bannerughatta Approach Road Layout, BDA Layout, Tilak Nagar, Jayanagar, Bengaluru, Karnataka 560041, India</t>
  </si>
  <si>
    <t>https://www.google.com/maps/place/Home+Martial+Arts+Kung+Fu+Training+Chee+Fu+Styles/@12.913657,77.6358157,17z/data=!3m1!4b1!4m5!3m4!1s0x3bae148e3d0788a3:0xe3587be50a5a7607!8m2!3d12.913657!4d77.6380044</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</si>
  <si>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69</t>
  </si>
  <si>
    <t>Graphite India Main Rd, Phase 2, Whitefield, Bengaluru, Karnataka 560066, India</t>
  </si>
  <si>
    <t>Sunday: Open 24 hours | Monday: Closed | Tuesday: Closed | Wednesday: Closed | Thursday: Closed | Friday: Closed | Saturday: Open 24 hours</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</si>
  <si>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29</t>
  </si>
  <si>
    <t>Varthur Rd, Subbaiah Reddy Colony, Sanjay Nagar, Marathahalli, Bengaluru, Karnataka 560037, India</t>
  </si>
  <si>
    <t>https://www.google.com/maps/place/Home+Martial+Arts+Kung+Fu+Training,+Marathahalli/@12.9582332,77.6903779,17z/data=!3m1!4b1!4m5!3m4!1s0x3bae13a9f9f1a5e3:0x35bf0156d810a1f6!8m2!3d12.9582332!4d77.6925666</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</si>
  <si>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93</t>
  </si>
  <si>
    <t>Home Martial Arts Kung Fu Training Chee Fu Styles</t>
  </si>
  <si>
    <t>15th Cross Rd, Sector 6, HSR Layout, Bengaluru, Karnataka 560102, India</t>
  </si>
  <si>
    <t>Sunday: 6:30AM–8PM | Monday: 6:30AM–8PM | Tuesday: 6:30AM–8PM | Wednesday: 6:30AM–8PM | Thursday: 6:30AM–8PM | Friday: 6:30AM–8PM | Saturday: 6:30AM–8PM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</si>
  <si>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11</t>
  </si>
  <si>
    <t>Anand Nagar Main Rd, SBM Colony, Anandnagar, Hebbal, Bengaluru, Karnataka 560024, India</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</si>
  <si>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34</t>
  </si>
  <si>
    <t>Bengaluru -Hennur Banaswadi Cosmopolitan Club,, Kalyan Nagar, Bengaluru, Karnataka 560043, India</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</si>
  <si>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16</t>
  </si>
  <si>
    <t>Home Martial Arts Kung Fu Training Chee Fu Styles,Banashankari</t>
  </si>
  <si>
    <t>3rd A Main Road, Hosakerehalli Layout, Banashankari Stage I, Banashankari, Bengaluru, Karnataka 560085, India</t>
  </si>
  <si>
    <t>https://www.google.com/maps/place/Home+Martial+Arts+Kung+Fu+Training+Chee+Fu+Styles,Banashankari/@12.9343851,77.5394497,17z/data=!3m1!4b1!4m5!3m4!1s0x3bae3e38e316c81f:0xa7919a0faf214d3c!8m2!3d12.9343851!4d77.5416384</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</si>
  <si>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46</t>
  </si>
  <si>
    <t>Home Martial Arts Kung-Fu Training Chee Fu Styles</t>
  </si>
  <si>
    <t>Chord Rd, Rajajinagar, Bengaluru, Karnataka 560010, India</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</si>
  <si>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24</t>
  </si>
  <si>
    <t>Yelahanka Rd, 4th Phase, Yelahanka 4th Phase, Yelahanka New Town, Bengaluru, Karnataka 560064, India</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</si>
  <si>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26</t>
  </si>
  <si>
    <t>IMSKA</t>
  </si>
  <si>
    <t>No. 231, Mahadeshwara Layout, Vijayanagar 2nd Stage, Vijay Nagar 2nd Stage, Mysuru, Karnataka 570016</t>
  </si>
  <si>
    <t>https://www.google.com/maps/place/IMSKA/@12.3389472,76.6133177,17z/data=!3m1!4b1!4m5!3m4!1s0x3baf7af46aaaaaab:0xc46b517fe26c8a0d!8m2!3d12.3389472!4d76.6155064</t>
  </si>
  <si>
    <t>https://www.google.com/search?q=IMSKA,+No.+231,+Mahadeshwara+Layout,+Vijayanagar+2nd+Stage,+Vijay+Nagar+2nd+Stage,+Mysuru,+Karnataka+570016&amp;ludocid=14153495863643376141#lrd=0x3baf7af46aaaaaab:0xc46b517fe26c8a0d,1</t>
  </si>
  <si>
    <t>Indian Martial Arts Kung-fu</t>
  </si>
  <si>
    <t>27th Cross, 12th Main, BSK 2nd Stage, Opp to Banashankari Police Station, Bengaluru, Karnataka 560070</t>
  </si>
  <si>
    <t>https://www.google.com/maps/place/Indian+Martial+Arts+Kung-fu/@12.9220238,77.5649687,17z/data=!3m1!4b1!4m5!3m4!1s0x3bae157e756c6543:0xcd5bbf0f7dcdfe10!8m2!3d12.9220238!4d77.5671574</t>
  </si>
  <si>
    <t>77605 69211</t>
  </si>
  <si>
    <t>http://imakungfu.org/</t>
  </si>
  <si>
    <t>27th Cross, 12th Main, BSK 2nd Stage, Opp to Banashankari Police Station, Bengaluru, Karnataka 560070, India</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</si>
  <si>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t>
  </si>
  <si>
    <t>indo japaneese marshal arts karate</t>
  </si>
  <si>
    <t>#108 17thmain jc nagar kurubarahalli, banglore, Karnataka 560086, India</t>
  </si>
  <si>
    <t>https://www.google.com/maps/place/indo+japaneese+marshal+arts+karate/@12.999503,77.5315073,17z/data=!3m1!4b1!4m5!3m4!1s0x3bae3da35de92e8b:0xe6dad1fa663f511!8m2!3d12.999503!4d77.533696</t>
  </si>
  <si>
    <t>banglore</t>
  </si>
  <si>
    <t>84533 36192</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</si>
  <si>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76</t>
  </si>
  <si>
    <t>Institute of Combat Studies</t>
  </si>
  <si>
    <t>7th A Main Rd, HAL 2nd Stage, Indiranagar, Bengaluru, Karnataka 560038, India</t>
  </si>
  <si>
    <t>https://www.google.com/maps/place/Institute+of+Combat+Studies/@12.9729171,77.6418691,17z/data=!3m1!4b1!4m5!3m4!1s0x3bae16a8f6f4ac2d:0x4661c8d0edea5348!8m2!3d12.9729171!4d77.6440578</t>
  </si>
  <si>
    <t>70193 83942</t>
  </si>
  <si>
    <t>Sunday: 9:30AM–4PM | Monday: 7AM–10:30PM | Tuesday: 7AM–10:30PM | Wednesday: 7AM–10:30PM | Thursday: 7AM–10:30PM | Friday: 7AM–10:30PM | Saturday: 9:30AM–4PM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</si>
  <si>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38</t>
  </si>
  <si>
    <t>http://combatstudies.com/</t>
  </si>
  <si>
    <t>Institute of Karate and Allied Arts</t>
  </si>
  <si>
    <t>Pandeshwar, Mangalore, Karnataka 575001</t>
  </si>
  <si>
    <t>https://www.google.com/maps/place/Institute+of+Karate+and+Allied+Arts/@12.8598052,74.8365073,17z/data=!3m1!4b1!4m5!3m4!1s0x3ba35bb2079c8d05:0x16ea627608a2b296!8m2!3d12.8598!4d74.838696</t>
  </si>
  <si>
    <t>98441 87026</t>
  </si>
  <si>
    <t>https://www.google.com/search?q=Institute+of+Karate+and+Allied+Arts,+Pandeshwar,+Mangalore,+Karnataka+575001&amp;ludocid=1651240472475251350#lrd=0x3ba35bb2079c8d05:0x16ea627608a2b296,1</t>
  </si>
  <si>
    <t>http://www.institutekarate.org/</t>
  </si>
  <si>
    <t>Institute Of Karate And Allied Arts - Empire Dojo</t>
  </si>
  <si>
    <t>Kodailbail, Mangalore, Karnataka 575003</t>
  </si>
  <si>
    <t>https://www.google.com/maps/place/Institute+Of+Karate+And+Allied+Arts+-+Empire+Dojo/@12.8797793,74.8383036,17z/data=!3m1!4b1!4m5!3m4!1s0x3ba35a44e828fac3:0x75b2021b99140fb!8m2!3d12.8797741!4d74.8404923</t>
  </si>
  <si>
    <t>73537 28734</t>
  </si>
  <si>
    <t>Institute of karate and Allied Arts Surthkal Dojo</t>
  </si>
  <si>
    <t>3rd floor, Tara Towers, Market Road, Surathkal, Mangalore, Karnataka 575014</t>
  </si>
  <si>
    <t>https://www.google.com/maps/place/Institute+of+karate+and+Allied+Arts+Surthkal+Dojo/@12.9897386,74.7994538,17z/data=!3m1!4b1!4m5!3m4!1s0x3ba351f30d979601:0xdb9614e56bf0c69a!8m2!3d12.9897334!4d74.8016425</t>
  </si>
  <si>
    <t>99013 95380</t>
  </si>
  <si>
    <t>https://www.google.com/search?q=Institute+of+karate+and+Allied+Arts+Surthkal+Dojo,+3rd+floor,+Tara+Towers,+Market+Road,+Surathkal,+Mangalore,+Karnataka+575014&amp;ludocid=15822857316403824282#lrd=0x3ba351f30d979601:0xdb9614e56bf0c69a,1</t>
  </si>
  <si>
    <t>Institute Of Karate and Martial Arts - IKMA</t>
  </si>
  <si>
    <t>Suvarna Sadana near International Airport kenjar, Mangalore, Karnataka 574142</t>
  </si>
  <si>
    <t>https://www.google.com/maps/place/Institute+Of+Karate+and+Martial+Arts+-+IKMA/@12.9570451,74.8687581,17z/data=!3m1!4b1!4m5!3m4!1s0x3ba3514712ed1701:0xef546a99a9a52471!8m2!3d12.9570399!4d74.8709468</t>
  </si>
  <si>
    <t>https://www.google.com/search?q=Institute+Of+Karate+and+Martial+Arts+-+IKMA,+Suvarna+Sadana+near+International+Airport+kenjar,+Mangalore,+Karnataka+574142&amp;ludocid=17245526081317184625#lrd=0x3ba3514712ed1701:0xef546a99a9a52471,1</t>
  </si>
  <si>
    <t>http://www.ikma.in/</t>
  </si>
  <si>
    <t>Institute of Korean Martial Arts</t>
  </si>
  <si>
    <t>6th Cross Road, 419, 6th Main Rd, M S Ramaiah Nagar, Bengaluru, Karnataka 560054, India</t>
  </si>
  <si>
    <t>https://www.google.com/maps/place/Institute+of+Korean+Martial+Arts/@13.033878,77.5618973,17z/data=!3m1!4b1!4m5!3m4!1s0x3bae17e070a86027:0x9c9feafe13b3dc3c!8m2!3d13.033878!4d77.564086</t>
  </si>
  <si>
    <t>96112 39304</t>
  </si>
  <si>
    <t>Sunday: 6:30–11AM | Monday: Closed | Tuesday: Closed | Wednesday: 5–7:30PM | Thursday: 5–8:30PM | Friday: Closed | Saturday: 4–8:30PM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</si>
  <si>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t>
  </si>
  <si>
    <t>http://www.iokma.in/</t>
  </si>
  <si>
    <t>Institute Of Martial Arts Mysore</t>
  </si>
  <si>
    <t>Block Number 23, BEML Nagar, Mysuru, Karnataka 570008</t>
  </si>
  <si>
    <t>https://www.google.com/maps/place/Institute+Of+Martial+Arts+Mysore/@12.2629561,76.6186631,17z/data=!3m1!4b1!4m5!3m4!1s0x3baf656b74dea1a5:0x22707b335c6da3ef!8m2!3d12.2629561!4d76.6208518</t>
  </si>
  <si>
    <t>88926 66451</t>
  </si>
  <si>
    <t>https://www.google.com/search?q=Institute+Of+Martial+Arts+Mysore,+Block+Number+23,+BEML+Nagar,+Mysuru,+Karnataka+570008&amp;ludocid=2481618855205381103#lrd=0x3baf656b74dea1a5:0x22707b335c6da3ef,1</t>
  </si>
  <si>
    <t>International Black Belt Academy Mangalore (Karate &amp; Self-Defense)</t>
  </si>
  <si>
    <t>Association Building, 2nd Floor, Pentland Pets Sports, near Sai Mandir, Chilimbi, Ladyhill, Mangalore, Karnataka 575006</t>
  </si>
  <si>
    <t>https://www.google.com/maps/place/International+Black+Belt+Academy+Mangalore+(Karate+%26+Self-Defense)/@12.8909152,74.8329233,17z/data=!3m1!4b1!4m5!3m4!1s0x3ba35ba1c71b9c67:0x2e0628dee1cffb5b!8m2!3d12.89091!4d74.835112</t>
  </si>
  <si>
    <t>https://www.google.com/search?q=International+Black+Belt+Academy+Mangalore+(Karate+%26+Self-Defense),+Association+Building,+2nd+Floor,+Pentland+Pets+Sports,+near+Sai+Mandir,+Chilimbi,+Ladyhill,+Mangalore,+Karnataka+575006&amp;ludocid=3316383113341303643#lrd=0x3ba35ba1c71b9c67:0x2e0628dee1cffb5b,1</t>
  </si>
  <si>
    <t>International Karate Academy</t>
  </si>
  <si>
    <t>1st Floor, Gokul Market, Hampankatta, Hampankatta, Mangalore, Karnataka 575001</t>
  </si>
  <si>
    <t>https://www.google.com/maps/place/International+Karate+Academy/@12.8687691,74.839532,17z/data=!3m1!4b1!4m5!3m4!1s0x3ba35a4c5aaaaaab:0xc8a2d21d9bd404fa!8m2!3d12.8687639!4d74.8417207</t>
  </si>
  <si>
    <t>824 244 0515</t>
  </si>
  <si>
    <t>International Martial Arts Trust</t>
  </si>
  <si>
    <t>Gayathri Layout,16th Cross, 3rd Stage Main Road, KrishnarajPuram, Bengaluru, Karnataka 560036, India</t>
  </si>
  <si>
    <t>https://www.google.com/maps/place/International+Martial+Arts+Trust/@13.0103013,77.704678,17z/data=!3m1!4b1!4m5!3m4!1s0x3bae11080fe4a111:0xf00fb0c3ceb7adeb!8m2!3d13.0103013!4d77.7068667</t>
  </si>
  <si>
    <t>98450 87679</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</si>
  <si>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95</t>
  </si>
  <si>
    <t>Japan Karate Association of India</t>
  </si>
  <si>
    <t>75A, Dinnur Main Rd, P&amp;T Colony, Ganganagar, Bengaluru, Karnataka 560032, India</t>
  </si>
  <si>
    <t>https://www.google.com/maps/place/Japan+Karate+Association+of+India/@13.0247377,77.5913035,17z/data=!3m1!4b1!4m5!3m4!1s0x3bae17ba8a0390d5:0x5553afea39eb3625!8m2!3d13.0247377!4d77.5934922</t>
  </si>
  <si>
    <t>sridharagayithri@gmail.com</t>
  </si>
  <si>
    <t>Sunday: 6:30–9AM | Monday: 6:30AM–8:30PM | Tuesday: 6:30AM–8:30PM | Wednesday: 6:30AM–8:30PM | Thursday: 6:30AM–8:30PM | Friday: 6:30AM–8:30PM | Saturday: 6:30AM–8:30PM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</si>
  <si>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57</t>
  </si>
  <si>
    <t>http://www.jkaikarnataka.com/</t>
  </si>
  <si>
    <t>Jstarc Bengaluru</t>
  </si>
  <si>
    <t>10th Main Road, 4th Block, Maruthi Layout, Hennur Cross, Opp. Indian Academy,, Pre-University College Road, Bengaluru, Karnataka 560043, India</t>
  </si>
  <si>
    <t>https://www.google.com/maps/place/Jstarc+Bengaluru/@13.0324694,77.6327235,17z/data=!3m1!4b1!4m5!3m4!1s0x3bae173e95957135:0xac1bc5cc9c59fdf0!8m2!3d13.0324694!4d77.6349122</t>
  </si>
  <si>
    <t>info@jalnawala.com</t>
  </si>
  <si>
    <t>93223 52507</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</si>
  <si>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98</t>
  </si>
  <si>
    <t>http://jalnawala.com/</t>
  </si>
  <si>
    <t>K Pattabhi Jois Ashtanga Yoga Institute</t>
  </si>
  <si>
    <t>#235, 8th Cross Rd, 3rd Stage, Gokulam, Mysuru, Karnataka 570002</t>
  </si>
  <si>
    <t>https://www.google.com/maps/place/K+Pattabhi+Jois+Ashtanga+Yoga+Institute/@12.3323768,76.6265783,17z/data=!3m1!4b1!4m5!3m4!1s0x3baf7a8864779bff:0x8f7504d57f210151!8m2!3d12.3323768!4d76.628767</t>
  </si>
  <si>
    <t>98801 85500</t>
  </si>
  <si>
    <t>https://www.google.com/search?q=K+Pattabhi+Jois+Ashtanga+Yoga+Institute,+%23235,+8th+Cross+Rd,+3rd+Stage,+Gokulam,+Mysuru,+Karnataka+570002&amp;ludocid=10337173834706256209#lrd=0x3baf7a8864779bff:0x8f7504d57f210151,1</t>
  </si>
  <si>
    <t>http://www.kpjayshala.com/</t>
  </si>
  <si>
    <t>Kadihai Martial Academy</t>
  </si>
  <si>
    <t>22/2A, Bogadi Road, MK Halli, Jayapura, Hobli, Mysuru, Karnataka 570018</t>
  </si>
  <si>
    <t>https://www.google.com/maps/place/Kadihai+Martial+Academy/@12.3437713,76.5813104,17z/data=!3m1!4b1!4m5!3m4!1s0x3baf7bb000000005:0x78288915b539afa!8m2!3d12.3437713!4d76.5834991</t>
  </si>
  <si>
    <t>98800 11107</t>
  </si>
  <si>
    <t>http://kadihai.com/</t>
  </si>
  <si>
    <t>Kalari Gurukulam</t>
  </si>
  <si>
    <t>102, Maple Meadow, Gurukulam Road, Chikkagubbi Village, Bengaluru, Karnataka 562149, India</t>
  </si>
  <si>
    <t>https://www.google.com/maps/place/Kalari+Gurukulam/@13.085338,77.6662713,17z/data=!3m1!4b1!4m5!3m4!1s0x3bae1a3d9f5227f1:0xd6b7d6ef8eb2e420!8m2!3d13.085338!4d77.66846</t>
  </si>
  <si>
    <t>99451 55995</t>
  </si>
  <si>
    <t>Sunday: Closed | Monday: 8AM–6PM | Tuesday: 8AM–6PM | Wednesday: 8AM–6PM | Thursday: 8AM–6PM | Friday: 8AM–6PM | Saturday: 8AM–6PM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</si>
  <si>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56</t>
  </si>
  <si>
    <t>https://kalaripayattu.business.site/</t>
  </si>
  <si>
    <t>Kalaripayattu Class Nagarbhavi</t>
  </si>
  <si>
    <t>358, 8th Cross Rd, RHCS Layout, Annapoorneshwari Nagar, Sunkadakatte, Bengaluru, Karnataka 560091, India</t>
  </si>
  <si>
    <t>https://www.google.com/maps/place/Kalaripayattu+Class+Nagarbhavi/@12.978486,77.5049623,17z/data=!3m1!4b1!4m5!3m4!1s0x3bae3d56d7fc6ebb:0x41d1e48ecb3a2e6a!8m2!3d12.978486!4d77.507151</t>
  </si>
  <si>
    <t>kalarimaster@gmail.com</t>
  </si>
  <si>
    <t>94484 82643</t>
  </si>
  <si>
    <t>Sunday: 5AM–12AM | Monday: Open 24 hours | Tuesday: Open 24 hours | Wednesday: Open 24 hours | Thursday: Open 24 hours | Friday: Open 24 hours | Saturday: Open 24 hours</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</si>
  <si>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104</t>
  </si>
  <si>
    <t>http://www.kalaripayattubangalore.com/</t>
  </si>
  <si>
    <t>Karate Class</t>
  </si>
  <si>
    <t>251, 3rd Main Rd, Mahalakshmipuram Layout, Mahalakshmi Layout, Bengaluru, Karnataka 560086, India</t>
  </si>
  <si>
    <t>https://www.google.com/maps/place/KARATE+classes+near+Indira+Nagar+-+Rithika+Academy/@12.9762982,77.6637925,17z/data=!3m1!4b1!4m5!3m4!1s0x3bae11cf96c91ce7:0x9d28a8cc31ab0121!8m2!3d12.9762982!4d77.6659812</t>
  </si>
  <si>
    <t>63611 00254</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</si>
  <si>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44</t>
  </si>
  <si>
    <t>KARATE classes near Indira Nagar - Rithika Academy</t>
  </si>
  <si>
    <t>Cauveri Colony, GM Palya, C V Raman Nagar, Bengaluru, Karnataka 560075, India</t>
  </si>
  <si>
    <t>99019 52610</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</si>
  <si>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105</t>
  </si>
  <si>
    <t>http://www.alokbadatia.com/</t>
  </si>
  <si>
    <t>Karate Instructor</t>
  </si>
  <si>
    <t>230, 2nd Cross Rd, Kundalahalli Colony, Brookefield, Bengaluru, Karnataka 560037, India</t>
  </si>
  <si>
    <t>https://www.google.com/maps/place/Karate+Instructor/@12.9691091,77.7094687,17z/data=!3m1!4b1!4m5!3m4!1s0x3bae12263ade9fb5:0x9f8cad8ffcf6f0b3!8m2!3d12.9691091!4d77.7116574</t>
  </si>
  <si>
    <t>96322 50796</t>
  </si>
  <si>
    <t>Sunday: Closed | Monday: 5–8PM | Tuesday: 5–8PM | Wednesday: 5–8PM | Thursday: 5AM–8PM | Friday: 5–8PM | Saturday: 5–8PM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</si>
  <si>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91</t>
  </si>
  <si>
    <t>http://business.google.com/website/karate-instructor</t>
  </si>
  <si>
    <t>Karate Shorin Kan</t>
  </si>
  <si>
    <t>#2,1st main,SR COMPLEX near aradhana school Arakere mico layout, Kothanur road, Bengaluru, Karnataka 560076</t>
  </si>
  <si>
    <t>https://www.google.com/maps/place/Karate+Shorin+Kan/@12.8858914,77.5895288,17z/data=!3m1!4b1!4m5!3m4!1s0x3bae1535cb63e855:0xbb17645feb62d1c2!8m2!3d12.8858914!4d77.5917175</t>
  </si>
  <si>
    <t>93412 36192</t>
  </si>
  <si>
    <t>https://www.google.com/search?q=Karate+Shorin+Kan,+%232,1st+main,SR+COMPLEX+near+aradhana+school+Arakere+mico+layout,+Kothanur+road,+Bengaluru,+Karnataka+560076&amp;ludocid=13481354372690661826#lrd=0x3bae1535cb63e855:0xbb17645feb62d1c2,1</t>
  </si>
  <si>
    <t>http://www.karateshorinkan.in/</t>
  </si>
  <si>
    <t>#2,1st main,SR COMPLEX near aradhana school Arakere mico layout, Kothanur road, Bengaluru, Karnataka 560076, India</t>
  </si>
  <si>
    <t>info@karateshorinkan.in</t>
  </si>
  <si>
    <t>Sunday: 6AM–8:30PM | Monday: 6AM–10:30PM | Tuesday: 6AM–8:30PM | Wednesday: 6AM–10PM | Thursday: 6AM–10PM | Friday: 6AM–10:30PM | Saturday: 6AM–10PM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</si>
  <si>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25</t>
  </si>
  <si>
    <t>Karnataka Taekwondo Association</t>
  </si>
  <si>
    <t>Bus Stop, Kanteerava Stadium, Near-Corporation, MG Road, Bengaluru, Karnataka 560001, India</t>
  </si>
  <si>
    <t>https://www.google.com/maps/place/Karnataka+Taekwondo+Association/@12.968433,77.5912613,17z/data=!3m1!4b1!4m5!3m4!1s0x3bae16763533a6cd:0x485b9d118072ba8a!8m2!3d12.968433!4d77.59345</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</si>
  <si>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t>
  </si>
  <si>
    <t>Kia Kaha MMA Koramangala</t>
  </si>
  <si>
    <t>No-474, second floor, 1st Cross Rd, KHB Colony, 5th Block, Koramangala, Bengaluru, Karnataka 560095, India</t>
  </si>
  <si>
    <t>https://www.google.com/maps/place/Kia+Kaha+MMA+Koramangala/@12.9338385,77.6173155,17z/data=!3m1!4b1!4m5!3m4!1s0x3bae144545fac74b:0x11876d95df575c1a!8m2!3d12.9338385!4d77.6195042</t>
  </si>
  <si>
    <t>74068 99355</t>
  </si>
  <si>
    <t>Sunday: Closed | Monday: 6–10AM,4–10PM | Tuesday: 6–10AM,4–10PM | Wednesday: 6–10AM,4–10PM | Thursday: 6–10AM,4–10PM | Friday: 6–10AM,4–10PM | Saturday: 8–10AM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</si>
  <si>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103</t>
  </si>
  <si>
    <t>http://www.kiakaha.in/</t>
  </si>
  <si>
    <t>KIMURA Martial Arts And Fitness</t>
  </si>
  <si>
    <t>High Tension Double Rd, Kumbarakoppal, Gokulam 3rd Stage, Mahadeshwara Badavane Layout, Mysuru, Karnataka 570017</t>
  </si>
  <si>
    <t>https://www.google.com/maps/place/KIMURA+Martial+Arts+And+Fitness/@12.3382367,76.6166735,17z/data=!3m1!4b1!4m5!3m4!1s0x3baf7a609702e0bb:0xbdb4c73e3e8274d!8m2!3d12.3382367!4d76.6188622</t>
  </si>
  <si>
    <t>80950 11113</t>
  </si>
  <si>
    <t>https://www.google.com/search?q=KIMURA+Martial+Arts+And+Fitness,+High+Tension+Double+Rd,+Kumbarakoppal,+Gokulam+3rd+Stage,+Mahadeshwara+Badavane+Layout,+Mysuru,+Karnataka+570017&amp;ludocid=854360614945433421#lrd=0x3baf7a609702e0bb:0xbdb4c73e3e8274d,1</t>
  </si>
  <si>
    <t>Kung Fu Home Training Childrens,</t>
  </si>
  <si>
    <t>103, 2nd Cross Rd, Parvathipuram, Vishweshwarapura, Shankarapura, Bengaluru, Karnataka 560004, India</t>
  </si>
  <si>
    <t>https://www.google.com/maps/place/Kung+Fu+Home+Training+Childrens,/@12.9552182,77.572989,17z/data=!3m1!4b1!4m5!3m4!1s0x3bae15e56160becf:0x318240da909c21ef!8m2!3d12.9552182!4d77.5751777</t>
  </si>
  <si>
    <t>Sunday: 6AM–7PM | Monday: 4:30–5:30PM | Tuesday: 4:30–5:30PM | Wednesday: 6AM–7PM | Thursday: 6AM–7PM | Friday: 6AM–7PM | Saturday: 6AM–7PM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</si>
  <si>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59</t>
  </si>
  <si>
    <t>Kung Fu Kids Home Martial Arts Training</t>
  </si>
  <si>
    <t>Mahadevapura Layout, RHB Colony, Mahadevapura, Bengaluru, Karnataka 560048, India</t>
  </si>
  <si>
    <t>https://www.google.com/maps/place/Kung+Fu+Kids+Home+Martial+Arts+Training/@12.9942035,77.695536,17z/data=!3m1!4b1!4m5!3m4!1s0x3bae110be2207b85:0x760a05e826fdce08!8m2!3d12.9942035!4d77.6977247</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</si>
  <si>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60</t>
  </si>
  <si>
    <t>Kung Fu Online Martial Arts Training School</t>
  </si>
  <si>
    <t>Hosur Rd, AK Colony, Adugodi, Bengaluru, Karnataka 560030, India</t>
  </si>
  <si>
    <t>https://www.google.com/maps/place/Kung+Fu+Online+Martial+Arts+Training+School/@12.9437183,77.605519,17z/data=!3m1!4b1!4m5!3m4!1s0x3bae15361e155cef:0x69d5174640045b07!8m2!3d12.9437183!4d77.6077077</t>
  </si>
  <si>
    <t>Sunday: Open 24 hours | Monday: Open 24 hours | Tuesday: Closed | Wednesday: Closed | Thursday: Closed | Friday: Closed | Saturday: Open 24 hours</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</si>
  <si>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71</t>
  </si>
  <si>
    <t>Kungfu Gymnastics Martial arts NunchakuTraining</t>
  </si>
  <si>
    <t>Marathahalli Bridge Bus Stop,, Marathalli Bridge, Marathahalli, Bengaluru, Karnataka 560037, India</t>
  </si>
  <si>
    <t>https://www.google.com/maps/place/Kungfu+Gymnastics+Martial+arts+NunchakuTraining/@12.9568792,77.6984453,17z/data=!3m1!4b1!4m5!3m4!1s0x3bae12333f04975b:0x81812a6e465562c2!8m2!3d12.9568792!4d77.700634</t>
  </si>
  <si>
    <t>72597 61368</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</si>
  <si>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84</t>
  </si>
  <si>
    <t>KUNG-FU HOME TRAINING</t>
  </si>
  <si>
    <t>Cox Town, Bengaluru, Karnataka 560084, India</t>
  </si>
  <si>
    <t>https://www.google.com/maps/place/KUNG-FU+HOME+TRAINING/@12.9966743,77.6202039,17z/data=!3m1!4b1!4m5!3m4!1s0x3bae16dc86dcf1eb:0x3e2ce00916e69f9f!8m2!3d12.9966743!4d77.6223926</t>
  </si>
  <si>
    <t>92069 62279</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</si>
  <si>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61</t>
  </si>
  <si>
    <t>KUNG-FU TRAINING SCHOOL</t>
  </si>
  <si>
    <t>Sodepur, Appareddipalya, Indiranagar, Bengaluru, Karnataka 560008, India</t>
  </si>
  <si>
    <t>https://www.google.com/maps/place/KUNG-FU+TRAINING+SCHOOL/@12.9718915,77.6389658,17z/data=!3m1!4b1!4m5!3m4!1s0x3bae17a71d3804af:0x850b836319b0d240!8m2!3d12.9718915!4d77.6411545</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</si>
  <si>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85</t>
  </si>
  <si>
    <t>Kyokushin Kan International</t>
  </si>
  <si>
    <t>Near, Lake, # 5, Asseye Road, next to Bodycraft Spa &amp; Salon, Halasuru, Bengaluru, Karnataka 560042, India</t>
  </si>
  <si>
    <t>https://www.google.com/maps/place/Kyokushin+Kan+International/@12.9902392,77.6170743,17z/data=!3m1!4b1!4m5!3m4!1s0x3bae168d5f5203a1:0xc95356ac0e6f90c6!8m2!3d12.9902392!4d77.619263</t>
  </si>
  <si>
    <t>ravi.kyokushinbangalore@gmail.com</t>
  </si>
  <si>
    <t>99807 94484</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</si>
  <si>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47</t>
  </si>
  <si>
    <t>http://www.kyokushinbangalore.com/</t>
  </si>
  <si>
    <t>Kyokushin Kan Karate Bangalore</t>
  </si>
  <si>
    <t>Shanthala Nagar, Ashok Nagar, Bengaluru, Karnataka 560001, India</t>
  </si>
  <si>
    <t>https://www.google.com/maps/place/Kyokushin+Kan+Karate+Bangalore/@12.9696962,77.5972449,17z/data=!3m1!4b1!4m5!3m4!1s0x3bae1728216bc85d:0x7efa62eb6222918f!8m2!3d12.9696962!4d77.5994336</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</si>
  <si>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80</t>
  </si>
  <si>
    <t>kyokushin karate</t>
  </si>
  <si>
    <t>Police Station, M M ROAD Near Frazer Town, Cox Town, Bengaluru, Karnataka 560005, India</t>
  </si>
  <si>
    <t>https://www.google.com/maps/place/KYOKUSHIN+KARATE+BANGALORE/@12.9364374,77.6141903,17z/data=!3m1!4b1!4m5!3m4!1s0x3bae15375c70af81:0x73475ac848fd1d20!8m2!3d12.9364374!4d77.616379</t>
  </si>
  <si>
    <t>kyokushinkarnataka@gmail.com</t>
  </si>
  <si>
    <t>85530 00640</t>
  </si>
  <si>
    <t>Sunday: 8–9AM | Monday: 6:30–7:30AM | Tuesday: 6:30–7:30AM | Wednesday: 6:30–7:30AM,5–6PM | Thursday: 6–7:30AM | Friday: 6:30–7:30AM,5–6PM | Saturday: 6:30–7:30AM,5–6PM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</si>
  <si>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72</t>
  </si>
  <si>
    <t>http://www.wkokarnataka.com/</t>
  </si>
  <si>
    <t>kyokushin Martial Art school</t>
  </si>
  <si>
    <t>6th Block, Koramangala, Bengaluru, Karnataka 560095, India</t>
  </si>
  <si>
    <t>https://www.google.com/maps/place/kyokushin+Martial+Art+school/@12.9390043,77.6230924,17z/data=!3m1!4b1!4m5!3m4!1s0x3bae1443f4b2c7ff:0x1f9183e499bb65e5!8m2!3d12.9390043!4d77.6252811</t>
  </si>
  <si>
    <t>94484 20082</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</si>
  <si>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12</t>
  </si>
  <si>
    <t>http://kyokushinbangalore.com/</t>
  </si>
  <si>
    <t>Lana Trading School</t>
  </si>
  <si>
    <t>Shop No. 108, 2nd Floor, Mallya's Empire, Panchamantra Rd, Kuvempu Nagara, Mysuru, Karnataka 570023</t>
  </si>
  <si>
    <t>https://www.google.com/maps/place/Lana+Trading+School/@12.2944452,76.6261433,17z/data=!3m1!4b1!4m5!3m4!1s0x3baf7ab2159233c3:0xde043ea44313184e!8m2!3d12.2944452!4d76.628332</t>
  </si>
  <si>
    <t>95384 98638</t>
  </si>
  <si>
    <t>http://www.lanatradingschool.com/</t>
  </si>
  <si>
    <t>Leo Martial arts (Indian karate and kungfu)</t>
  </si>
  <si>
    <t>43, Pipeline Rd, Brindavan Nagar, Dhobi Ghat, Srinagar, Banashankari, Bengaluru, Karnataka 560050, India</t>
  </si>
  <si>
    <t>https://www.google.com/maps/place/Leo+Martial+arts+(Indian+karate+and+kungfu)/@12.94603,77.5539463,17z/data=!3m1!4b1!4m5!3m4!1s0x3bae3f35c57b4a77:0x8d79fe3c5a67c847!8m2!3d12.94603!4d77.556135</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</si>
  <si>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108</t>
  </si>
  <si>
    <t>M S Gurukkal's Kadathanadan Kalari Academy</t>
  </si>
  <si>
    <t>36, 2nd Cross Rd, Raghavendra Layout, Gandhi Nagar, Munnekollal, Bengaluru, Karnataka 560037, India</t>
  </si>
  <si>
    <t>https://www.google.com/maps/place/M+S+Gurukkal's+Kadathanadan+Kalari+Academy/@12.954737,77.7079081,17z/data=!3m1!4b1!4m5!3m4!1s0x3bae12375b3e7f67:0xacb8e086332d5666!8m2!3d12.954737!4d77.7100968</t>
  </si>
  <si>
    <t>info@kalaribangalore.com</t>
  </si>
  <si>
    <t>96202 14034</t>
  </si>
  <si>
    <t>Sunday: 7:30–8:30AM,9:30–10:30AM | Monday: Closed | Tuesday: Closed | Wednesday: 5:30–6:30PM | Thursday: Closed | Friday: 5:30–6:30PM | Saturday: 7:30–8:30AM,9:30–10:30AM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</si>
  <si>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94</t>
  </si>
  <si>
    <t>http://www.kalaribangalore.com/</t>
  </si>
  <si>
    <t>Vibhutipura Extension, Doddanekundi, Kartik Nagar, Bengaluru, Karnataka 560037, India</t>
  </si>
  <si>
    <t>81234 17900</t>
  </si>
  <si>
    <t>Sunday: 7–8:30AM | Monday: 5:30–6:30PM | Tuesday: 7–8:30AM | Wednesday: 7–8:30AM,5:30–6:30PM | Thursday: 7–8:30AM | Friday: 7–8:30AM,5:30–6:30PM | Saturday: 7–8:30AM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</si>
  <si>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t>
  </si>
  <si>
    <t>Mahatma Martial Arts Academy</t>
  </si>
  <si>
    <t>15, 24th Main Rd, above RBL Bank, TMC Layout, 1st Phase, J. P. Nagar, Bengaluru, Karnataka 560078, India</t>
  </si>
  <si>
    <t>https://www.google.com/maps/place/Mahatma+Martial+Arts+Academy/@12.913694,77.5833813,17z/data=!3m1!4b1!4m5!3m4!1s0x3bae150cd0744e97:0xc392b0f576d0fd1c!8m2!3d12.913694!4d77.58557</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</si>
  <si>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35</t>
  </si>
  <si>
    <t>Martial Arts Classes In Mysore Karate Classes In Mysore Prajwal Karate Dojo</t>
  </si>
  <si>
    <t>120/B, 1st Main Rd, Medar Block, Yadavagiri, Mysuru, Karnataka 570020</t>
  </si>
  <si>
    <t>https://www.google.com/maps/place/Martial+Arts+Classes+In+Mysore+Karate+Classes+In+Mysore+Prajwal+Karate+Dojo/@12.3285859,76.6391994,17z/data=!3m1!4b1!4m5!3m4!1s0x3baf7078a05b9a25:0xa7ed53e403c5859c!8m2!3d12.3285859!4d76.6413881</t>
  </si>
  <si>
    <t>93439 05316</t>
  </si>
  <si>
    <t>https://www.google.com/search?q=Martial+Arts+Classes+In+Mysore+Karate+Classes+In+Mysore+Prajwal+Karate+Dojo,+120/B,+1st+Main+Rd,+Medar+Block,+Yadavagiri,+Mysuru,+Karnataka+570020&amp;ludocid=12100420012595316124#lrd=0x3baf7078a05b9a25:0xa7ed53e403c5859c,1</t>
  </si>
  <si>
    <t>https://www.instagram.com/p/BWHTqF5gwaA/</t>
  </si>
  <si>
    <t>Martial arts school (karate)</t>
  </si>
  <si>
    <t>Hombegowda sports ground, Wilson Garden, Bengaluru, Karnataka 560027, India</t>
  </si>
  <si>
    <t>https://www.google.com/maps/place/Martial+arts+school+(karate)/@12.9469716,77.5936316,17z/data=!3m1!4b1!4m5!3m4!1s0x3bae157d0140de3b:0x86189891622c18a0!8m2!3d12.9469716!4d77.5958203</t>
  </si>
  <si>
    <t>Sunday: 6AM–8PM | Monday: 6AM–8PM | Tuesday: 6AM–8PM | Wednesday: 6AM–8PM | Thursday: 6AM–8PM | Friday: 6AM–8PM | Saturday: 6AM–8PM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</si>
  <si>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49</t>
  </si>
  <si>
    <t>Monkey Mayhem Fight Club</t>
  </si>
  <si>
    <t>3rd Floor, Karunadham Building, Opp. Mischief Mall, KSR Road, Hampankatta, Mangalore, Karnataka 575001</t>
  </si>
  <si>
    <t>https://www.google.com/maps/place/Monkey+Mayhem+Fight+Club/@12.8696762,74.8399533,17z/data=!3m1!4b1!4m5!3m4!1s0x3ba35a34a7438a45:0x619628efb9691cd9!8m2!3d12.869671!4d74.842142</t>
  </si>
  <si>
    <t>97425 03202</t>
  </si>
  <si>
    <t>https://www.google.com/search?q=Monkey+Mayhem+Fight+Club,+3rd+Floor,+Karunadham+Building,+Opp.+Mischief+Mall,+KSR+Road,+Hampankatta,+Mangalore,+Karnataka+575001&amp;ludocid=7031852878258576601#lrd=0x3ba35a34a7438a45:0x619628efb9691cd9,1</t>
  </si>
  <si>
    <t>http://www.monkeymayhem.club/</t>
  </si>
  <si>
    <t>MultiFit Mysuru</t>
  </si>
  <si>
    <t>BM Habitat Mall, 2nd floor, Gokulam Main Rd, Jayalakshmipuram, Mysuru, Karnataka 570012</t>
  </si>
  <si>
    <t>https://www.google.com/maps/place/MultiFit+Mysuru/@12.321381,76.6185943,17z/data=!3m1!4b1!4m5!3m4!1s0x3baf7a92f6c00001:0x57462a31b1206da9!8m2!3d12.321381!4d76.620783</t>
  </si>
  <si>
    <t>63607 54714</t>
  </si>
  <si>
    <t>https://www.google.com/search?q=MultiFit+Mysuru,+BM+Habitat+Mall,+2nd+floor,+Gokulam+Main+Rd,+Jayalakshmipuram,+Mysuru,+Karnataka+570012&amp;ludocid=6288760322582932905#lrd=0x3baf7a92f6c00001:0x57462a31b1206da9,1</t>
  </si>
  <si>
    <t>http://www.multifit.in/</t>
  </si>
  <si>
    <t>My Taekwondo Club</t>
  </si>
  <si>
    <t>Kurubarahalli Main Road, 6th Cross Road, Kurubarahalli, KHBS Layout, Basaveshwara Nagar, Bengaluru, Karnataka 560086, India</t>
  </si>
  <si>
    <t>https://www.google.com/maps/place/My+Taekwondo+Club/@13.0003509,77.5342931,17z/data=!3m1!4b1!4m5!3m4!1s0x3bae3da302f07f4d:0x1894cbfac003f1bc!8m2!3d13.0003509!4d77.5364818</t>
  </si>
  <si>
    <t>91418 23202</t>
  </si>
  <si>
    <t>Sunday: 6–8AM,4–8PM | Monday: 6–8AM,4–8PM | Tuesday: 6–8AM,4–8PM | Wednesday: 6–8AM,4–8PM | Thursday: 6–8AM,4–8PM | Friday: 6–8AM,4–8PM | Saturday: 6–8AM,4–8PM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</si>
  <si>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64</t>
  </si>
  <si>
    <t>Mysore Hatha Yoga Kendra</t>
  </si>
  <si>
    <t>953/1, Ganesha Krupa, Kantharaja Urs Rd, Opposite Friendly Motors, Lakshmipuram, Mysuru, Karnataka 570004</t>
  </si>
  <si>
    <t>https://www.google.com/maps/place/Mysore+Hatha+Yoga+Kendra/@12.295015,76.6434143,17z/data=!3m1!4b1!4m5!3m4!1s0x3baf700115533321:0x7d5050431f1f614e!8m2!3d12.295015!4d76.645603</t>
  </si>
  <si>
    <t>821 233 1505</t>
  </si>
  <si>
    <t>https://www.google.com/search?q=Mysore+Hatha+Yoga+Kendra,+953/1,+Ganesha+Krupa,+Kantharaja+Urs+Rd,+Opposite+Friendly+Motors,+Lakshmipuram,+Mysuru,+Karnataka+570004&amp;ludocid=9029805502093025614#lrd=0x3baf700115533321:0x7d5050431f1f614e,1</t>
  </si>
  <si>
    <t>http://www.mysorehathayoga.com/</t>
  </si>
  <si>
    <t>NATIONAL HEALTH &amp; FITNESS ACADEMY OF INDIA</t>
  </si>
  <si>
    <t>Subbarayanakere, Chamrajpura, Mysuru, Karnataka 570024</t>
  </si>
  <si>
    <t>https://www.google.com/maps/place/NATIONAL+HEALTH+%26+FITNESS+ACADEMY+OF+INDIA/@12.3041142,76.6449048,17z/data=!3m1!4b1!4m5!3m4!1s0x3baf700f32c61f53:0xd9b930068e8c0376!8m2!3d12.3041142!4d76.6470935</t>
  </si>
  <si>
    <t>https://www.google.com/search?q=NATIONAL+HEALTH+%26+FITNESS+ACADEMY+OF+INDIA,+Subbarayanakere,+Chamrajpura,+Mysuru,+Karnataka+570024&amp;ludocid=15688623581641311094#lrd=0x3baf700f32c61f53:0xd9b930068e8c0376,1</t>
  </si>
  <si>
    <t>National Martial Arts Fitness Academy</t>
  </si>
  <si>
    <t>Bus Stand, #58/A9 2rd Floor, Lakshmi Complex Malleshpalya Main Road, OPP: Vignana Nagar Malleshpalya Main Road, OPP: Vignana Nagar, Bengaluru, Karnataka 560075, India</t>
  </si>
  <si>
    <t>https://www.google.com/maps/place/National+Martial+Arts+Fitness+Academy/@12.972813,77.6757633,17z/data=!3m1!4b1!4m5!3m4!1s0x3bae11606c0729ef:0x62b514279042db81!8m2!3d12.972813!4d77.677952</t>
  </si>
  <si>
    <t>88616 49191</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</si>
  <si>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t>
  </si>
  <si>
    <t>NRITHYABHARATHI INDIAN PERFORMING DANCE &amp; MUSIC SCHOOL</t>
  </si>
  <si>
    <t>Kadri Temple Rd, Kadri, Mangalore, Karnataka 575002</t>
  </si>
  <si>
    <t>https://www.google.com/maps/place/NRITHYABHARATHI+INDIAN+PERFORMING+DANCE+%26+MUSIC+SCHOOL/@12.8823353,74.853848,17z/data=!3m1!4b1!4m5!3m4!1s0x3ba35a394b81a33f:0xfb5da4c67a69a4f4!8m2!3d12.8823301!4d74.8560367</t>
  </si>
  <si>
    <t>94484 82457</t>
  </si>
  <si>
    <t>https://www.google.com/search?q=NRITHYABHARATHI+INDIAN+PERFORMING+DANCE+%26+MUSIC+SCHOOL,+Kadri+Temple+Rd,+Kadri,+Mangalore,+Karnataka+575002&amp;ludocid=18112814448718226676#lrd=0x3ba35a394b81a33f:0xfb5da4c67a69a4f4,1</t>
  </si>
  <si>
    <t>Nuclear Fitness</t>
  </si>
  <si>
    <t>1108, Udayaravi Rd, Block K, Kuvempu Nagar 2nd Stage, Kuvempu Nagara, Mysuru, Karnataka 570023</t>
  </si>
  <si>
    <t>google.com/maps/place/Nuclear+Fitness/@12.28596,76.6287878,17z/data=!3m1!4b1!4m5!3m4!1s0x3baf65526b286aa3:0xbf2de73e55cf9186!8m2!3d12.28596!4d76.6309765</t>
  </si>
  <si>
    <t>821 256 5786</t>
  </si>
  <si>
    <t>https://www.google.com/search?q=Nuclear+Fitness,+1108,+Udayaravi+Rd,+Block+K,+Kuvempu+Nagar+2nd+Stage,+Kuvempu+Nagara,+Mysuru,+Karnataka+570023&amp;ludocid=13775921090109870470#lrd=0x3baf65526b286aa3:0xbf2de73e55cf9186,1</t>
  </si>
  <si>
    <t>https://nuclear-fitness.business.site/</t>
  </si>
  <si>
    <t>Nunchaku Martial Arts All Age Group Training</t>
  </si>
  <si>
    <t>Home Class, Eswara Layout, Phase 7, J. P. Nagar, Bengaluru, Karnataka 560078, India</t>
  </si>
  <si>
    <t>https://www.google.com/maps/place/Nunchaku+Martial+Arts+All+Age+Group+Training/@12.8929987,77.5733504,17z/data=!3m1!4b1!4m5!3m4!1s0x3bae15cd07f743e9:0x9ac263fd381ef530!8m2!3d12.8929987!4d77.5755391</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</si>
  <si>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14</t>
  </si>
  <si>
    <t>Nunchaku Martial Arts Kung Fu Training</t>
  </si>
  <si>
    <t>J P Nagar Neyar, Jayadeva Flyover, Bengaluru, Karnataka 560078, India</t>
  </si>
  <si>
    <t>https://www.google.com/maps/place/Nunchaku+Martial+Arts+Kung+Fu+Training/@12.9161641,77.5963748,17z/data=!3m1!4b1!4m5!3m4!1s0x3bae178c01812487:0x3b43d9cbf1fed0aa!8m2!3d12.9161641!4d77.5985635</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</si>
  <si>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65</t>
  </si>
  <si>
    <t>Okinava School of Karate</t>
  </si>
  <si>
    <t>K.R. Mohalla, K.R. Mohalla, K.R. Mohalla, near Gayatri Theater, Mysuru, Karnataka 570024</t>
  </si>
  <si>
    <t>https://www.google.com/maps/place/Okinava+School+of+Karate/@12.301467,76.6502113,17z/data=!3m1!4b1!4m5!3m4!1s0x3baf70054e8e406f:0x2acdca2511665761!8m2!3d12.301467!4d76.6524</t>
  </si>
  <si>
    <t>84314 74966</t>
  </si>
  <si>
    <t>Okinawa Karate Arts Association</t>
  </si>
  <si>
    <t>Unnamed Road, Vivekanandana Nagar, Kuvempu Nagara, Mysuru, Karnataka 570023</t>
  </si>
  <si>
    <t>https://www.google.com/maps/place/Okinawa+Karate+Arts+Association/@12.2790938,76.6194711,17z/data=!3m1!4b1!4m5!3m4!1s0x3baf65ca0047797d:0x7bbc65f377f302c2!8m2!3d12.2790938!4d76.6216598</t>
  </si>
  <si>
    <t>77955 84180</t>
  </si>
  <si>
    <t>OKINAWA KARATE DO SHORINRYU SHORIN KAI INDIA</t>
  </si>
  <si>
    <t>#21, SHIN GI TAI DOJO, Sri Shastha Nivasa, Bhogeshwara Layout Near ICAI Bhavan (Bank Layout, Mysuru, Karnataka 570026</t>
  </si>
  <si>
    <t>https://www.google.com/maps/place/OKINAWA+KARATE+DO+SHORINRYU+SHORIN+KAI+INDIA/@12.2981576,76.5989317,17z/data=!3m1!4b1!4m5!3m4!1s0x3baf7b2946e84f81:0x91f88636481e7fdb!8m2!3d12.2981576!4d76.6011204</t>
  </si>
  <si>
    <t>94481 63388</t>
  </si>
  <si>
    <t>https://www.google.com/search?q=OKINAWA+KARATE+DO+SHORINRYU+SHORIN+KAI+INDIA,+%2321,+SHIN+GI+TAI+DOJO,+Sri+Shastha+Nivasa,+Bhogeshwara+Layout+Near+ICAI+Bhavan+(Bank+Layout,+Mysuru,+Karnataka+570026&amp;ludocid=10518304497420107739#lrd=0x3baf7b2946e84f81:0x91f88636481e7fdb,1</t>
  </si>
  <si>
    <t>Okinawa Martial Arts</t>
  </si>
  <si>
    <t>399/A, R.T.T.C. Road, 4th Stage, T.K. Layout, R.T.T.C. Road, Near Danalaxmi Plaza, Thonachi Koppal, Mysuru, Karnataka 570023</t>
  </si>
  <si>
    <t>https://www.google.com/maps/place/Okinawa+Martial+Arts/@12.2962,76.6184783,17z/data=!3m1!4b1!4m5!3m4!1s0x3baf7ab6640eb9b1:0x5317b1ba2ec8fb38!8m2!3d12.2962!4d76.620667</t>
  </si>
  <si>
    <t>Okinawa ShorinRyu Shorin Kai Karate Association India</t>
  </si>
  <si>
    <t>#64, sri Shastha Bhavan,Telecom Layout, Bogadi 2nd Stage Main Road, Mysuru, Karnataka 570017</t>
  </si>
  <si>
    <t>https://www.google.com/maps/place/Okinawa+ShorinRyu+Shorin+Kai+Karate+Association+India/@12.3064973,76.6053191,17z/data=!3m1!4b1!4m5!3m4!1s0x3baf7ac345286aa1:0xe1b8ab3bdfb04e81!8m2!3d12.3064973!4d76.6075078</t>
  </si>
  <si>
    <t>88847 97911</t>
  </si>
  <si>
    <t>Old Indian wrestling school( Nazarbad gardi)</t>
  </si>
  <si>
    <t>Nazarbad, Mysuru, Karnataka 570010</t>
  </si>
  <si>
    <t>google.com/maps/place/Old+Indian+wrestling+school(+Nazarbad+gardi)/@12.3088054,76.6651176,17z/data=!3m1!4b1!4m5!3m4!1s0x3baf703e806d545f:0xdd87cc469bec9351!8m2!3d12.3088054!4d76.6673063</t>
  </si>
  <si>
    <t>Osho kai martial arts academy international</t>
  </si>
  <si>
    <t>1689, 100 Feet Rd, Vidya Nagar, Mandya, Karnataka 571401</t>
  </si>
  <si>
    <t>https://www.google.com/maps/place/Osho+kai+martial+arts+academy+international/@12.5216261,76.8896581,17z/data=!3m1!4b1!4m5!3m4!1s0x3bafa1a5ddb58aed:0x2a69759ec875d21!8m2!3d12.5216261!4d76.8918468</t>
  </si>
  <si>
    <t>93792 96182</t>
  </si>
  <si>
    <t>https://www.google.com/search?q=Osho+kai+martial+arts+academy+international,+1689,+100+Feet+Rd,+Vidya+Nagar,+Mandya,+Karnataka+571401&amp;ludocid=191006446686002465#lrd=0x3bafa1a5ddb58aed:0x2a69759ec875d21,1</t>
  </si>
  <si>
    <t>oshokai fitness</t>
  </si>
  <si>
    <t>#646/A 5th Cross, Vishwamanava Double Road, Saraswathipuram, Mysuru, Karnataka 570009</t>
  </si>
  <si>
    <t>https://www.google.com/maps/place/oshokai+fitness/@12.3016146,76.6243622,17z/data=!3m1!4b1!4m5!3m4!1s0x3baf7b4f633dc37f:0xbc0222d22ba8c2b!8m2!3d12.3016146!4d76.6265509</t>
  </si>
  <si>
    <t>https://www.google.com/search?q=oshokai+fitness,+%23646/A+5th+Cross,+Vishwamanava+Double+Road,+Saraswathipuram,+Mysuru,+Karnataka+570009&amp;ludocid=846714307197176875#lrd=0x3baf7b4f633dc37f:0xbc0222d22ba8c2b,1</t>
  </si>
  <si>
    <t>Parashurama Vallabhatta Kalari Academy</t>
  </si>
  <si>
    <t>police station, Indian Heritage Academy, Room no: 2, Vivekananda Hall, near Koramangala, 6th Block, Koramangala, Bengaluru, Karnataka 560095, India</t>
  </si>
  <si>
    <t>https://www.google.com/maps/search/parashurama+vallabhatta+kalari+academy+bengaluru/@12.91365,77.6029845,13z/data=!3m1!4b1</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</si>
  <si>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27</t>
  </si>
  <si>
    <t>Prajnabharathi Vidyalaya School, Dodda kallasandra - Narayana Nagar Rd, Doddakallasandra, Bengaluru, Karnataka 560062, India</t>
  </si>
  <si>
    <t>https://www.google.com/maps/search/parashurama+vallabhatta+kalari+academy+bengaluru/@12.9142243,77.6699596,17z</t>
  </si>
  <si>
    <t>Sunday: 7–8:45AM | Monday: Closed | Tuesday: 5–6:45PM | Wednesday: 5–6:45PM | Thursday: Closed | Friday: Closed | Saturday: 7–8:45AM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</si>
  <si>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37</t>
  </si>
  <si>
    <t>Parashurama Vallabhatta Kalari Academy Belandur,</t>
  </si>
  <si>
    <t>Sobha Lake View Club House, 95/2, Green Glen Layout, Sarjapur Outer Ring Road, Bellandur Village,, Bengaluru, Karnataka 560103, India</t>
  </si>
  <si>
    <t>https://www.google.com/maps/place/Parashurama+Vallabhatta+Kalari+Academy+Belandur,/@12.9292205,77.6701094,17z/data=!3m1!4b1!4m5!3m4!1s0x3bae139ef3373991:0xbf43f174e7a63029!8m2!3d12.9292205!4d77.6722981</t>
  </si>
  <si>
    <t>Sunday: 8–9:30AM | Monday: Closed | Tuesday: Closed | Wednesday: Closed | Thursday: Closed | Friday: Closed | Saturday: 8–9:30AM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</si>
  <si>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68</t>
  </si>
  <si>
    <t>https://parashurama-vallabhatta-kalari-academy-belandur.business.site/</t>
  </si>
  <si>
    <t>Power House Gym</t>
  </si>
  <si>
    <t>4524/1, Shivaji Road, N R Mohalla, Rajendra Nagar, Mysuru, Karnataka 570007</t>
  </si>
  <si>
    <t>https://www.google.com/maps/place/Power+House+Gym/@12.3268485,76.659269,17z/data=!3m1!4b1!4m5!3m4!1s0x3baf70664b2e6719:0x5cc9cb709a27bf08!8m2!3d12.3268433!4d76.6614577</t>
  </si>
  <si>
    <t>https://www.google.com/search?q=Power+House+Gym,+4524/1,+Shivaji+Road,+N+R+Mohalla,+Rajendra+Nagar,+Mysuru,+Karnataka+570007&amp;ludocid=6686098806291283720#lrd=0x3baf70664b2e6719:0x5cc9cb709a27bf08,1</t>
  </si>
  <si>
    <t>https://powerhousegym.com/</t>
  </si>
  <si>
    <t>Royal Kickboxing Academy</t>
  </si>
  <si>
    <t>18/1, Fourth Floor, Sarjapur Main Rd, Jakkasandra, 1st Block Koramangala, Koramangala, Bengaluru, Karnataka 560034, India</t>
  </si>
  <si>
    <t>https://www.google.com/maps/search/parashurama+vallabhatta+kalari+academy+bengaluru/@12.9136453,77.6029844,13z/data=!3m1!4b1</t>
  </si>
  <si>
    <t>hello@royalkickboxingacademy.in</t>
  </si>
  <si>
    <t>99168 04742</t>
  </si>
  <si>
    <t>Sunday: Closed | Monday: 6–9:30AM,6–9:30PM | Tuesday: 6–9:30AM,6–9:30PM | Wednesday: 6–9:30AM,6–9:30PM | Thursday: 6–9:30AM,6–9:30PM | Friday: 6–9:30AM,6–9:30PM | Saturday: 6–9:30AM,6–9:30PM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</si>
  <si>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28</t>
  </si>
  <si>
    <t>https://www.royalkickboxingacademy.in/</t>
  </si>
  <si>
    <t>S.I. Taekwondo Training Centre</t>
  </si>
  <si>
    <t>Pipeline Road, Shamanna Graden, opp. to Malnad Medical, Near By Bilal masjid, Bengaluru, Karnataka 560026, India</t>
  </si>
  <si>
    <t>https://www.google.com/maps/place/S.I.+Taekwondo+Training+Centre/@12.960415,77.541869,17z/data=!3m1!4b1!4m5!3m4!1s0x3bae3e0a2c5e00c9:0x65355554b9034eb9!8m2!3d12.960415!4d77.5440577</t>
  </si>
  <si>
    <t>97426 10452</t>
  </si>
  <si>
    <t>Sunday: Closed | Monday: 7:30–8:45PM | Tuesday: 7:30–8:45PM | Wednesday: 7:30–8:45PM | Thursday: 7:30–8:45PM | Friday: 7:30–8:45PM | Saturday: 7:30–8:45PM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</si>
  <si>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96</t>
  </si>
  <si>
    <t>SAILUM MARTIAL ARTS ACADEMY OF INDIA</t>
  </si>
  <si>
    <t>22, M S RAMAIAH GYM, Singapura, Bengaluru, Karnataka 560097</t>
  </si>
  <si>
    <t>https://www.google.com/maps/place/SAILUM+MARTIAL+ARTS+ACADEMY+OF+INDIA/@13.0764574,77.5354562,17z/data=!3m1!4b1!4m5!3m4!1s0x3bae22c0139fb389:0x5381f910d45c1606!8m2!3d13.0764574!4d77.5376449</t>
  </si>
  <si>
    <t>98457 41660</t>
  </si>
  <si>
    <t>https://www.google.com/search?q=SAILUM+MARTIAL+ARTS+ACADEMY+OF+INDIA,+22,+M+S+RAMAIAH+GYM,+Singapura,+Bengaluru,+Karnataka+560097&amp;ludocid=6017364427821291014#lrd=0x3bae22c0139fb389:0x5381f910d45c1606,1</t>
  </si>
  <si>
    <t>http://sailum.in/</t>
  </si>
  <si>
    <t>22, M S RAMAIAH GYM, Singapura, Bengaluru, Karnataka 560097, India</t>
  </si>
  <si>
    <t>Sunday: 4AM–8:30PM | Monday: 4AM–8:30PM | Tuesday: 4AM–8:30PM | Wednesday: 4AM–8:30PM | Thursday: 4AM–8:30PM | Friday: 4AM–8:30PM | Saturday: 4AM–8:30PM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</si>
  <si>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t>
  </si>
  <si>
    <t>School of Indian Karate</t>
  </si>
  <si>
    <t>4th Block, Jayanagar, Bengaluru, Karnataka 560011</t>
  </si>
  <si>
    <t>https://www.google.com/maps/place/School+of+Indian+Karate/@12.9235334,77.582463,17z/data=!3m1!4b1!4m5!3m4!1s0x3bae15ef563d508b:0x9df9a415a35f99df!8m2!3d12.9235334!4d77.5846517</t>
  </si>
  <si>
    <t>http://www.schoolofindiankarate.org/</t>
  </si>
  <si>
    <t>4th Block, Jayanagar, Bengaluru, Karnataka 560011, India</t>
  </si>
  <si>
    <t>Sunday: Closed | Monday: 4:30–7:30PM | Tuesday: Closed | Wednesday: 4:30–7:30PM | Thursday: Closed | Friday: 4:30–7:30PM | Saturday: Closed</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</si>
  <si>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20</t>
  </si>
  <si>
    <t>School Of Karate-Do (The Way Of Self Defence) Karate class/Training mangaluru,barebail,karnataka</t>
  </si>
  <si>
    <t>Yeyyadi, Mangalore, Karnataka 575008</t>
  </si>
  <si>
    <t>https://www.google.com/maps/place/School+Of+Karate-Do+(The+Way+Of+Self+Defence)+Karate+class%2FTraining+mangaluru,barebail,karnataka/@12.8969963,74.8505928,17z/data=!3m1!4b1!4m5!3m4!1s0x3ba35a12e51b9ccd:0x84d7d6a460448e73!8m2!3d12.8969911!4d74.8527815</t>
  </si>
  <si>
    <t>99643 99851</t>
  </si>
  <si>
    <t>https://www.google.com/search?q=School+Of+Karate-Do+(The+Way+Of+Self+Defence)+Karate+class/Training+mangaluru,barebail,karnataka,+Yeyyadi,+Mangalore,+Karnataka+575008&amp;ludocid=9572355534477364851#lrd=0x3ba35a12e51b9ccd:0x84d7d6a460448e73,1</t>
  </si>
  <si>
    <t>School of martial art trust</t>
  </si>
  <si>
    <t>Amara Jyothi English school, Hale Devasandra, Krishnarajapura, Bengaluru, Karnataka 560036, India</t>
  </si>
  <si>
    <t>https://www.google.com/maps/place/School+Of+Martial+Art+Trust+(SOMAT)/@12.9948219,77.6986439,17z/data=!3m1!4b1!4m5!3m4!1s0x3bae119ff535c5cf:0x26bdf234031f0677!8m2!3d12.9948219!4d77.7008326</t>
  </si>
  <si>
    <t>94496 73400</t>
  </si>
  <si>
    <t>Sunday: Closed | Monday: 7:30AM–9PM | Tuesday: 7:30AM–7:30PM | Wednesday: 7:30AM–7:30PM | Thursday: 7:30AM–7:30PM | Friday: 7:30AM–7:30PM | Saturday: 7:30AM–7:30PM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</si>
  <si>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17</t>
  </si>
  <si>
    <t>School Of Martial Art Trust (SOMAT)</t>
  </si>
  <si>
    <t>2/E, 4th Cross Rd, 1st Block, Vigneshwar Nagar, Devasandra Industrial Estate, Mahadevapura, Bengaluru, Karnataka 560048, India</t>
  </si>
  <si>
    <t>99646 46060</t>
  </si>
  <si>
    <t>Sunday: Closed | Monday: Closed | Tuesday: Closed | Wednesday: 6–7:30PM | Thursday: Closed | Friday: Closed | Saturday: 6–7:30PM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</si>
  <si>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101</t>
  </si>
  <si>
    <t>School of Martial Arts Trust (SOMAT)- Decathlon Whitefield</t>
  </si>
  <si>
    <t>2/E1, Devasandra Near Phoenix Market City Whitefield, ITPL Main Rd, KEB Colony, Industrial Area, Hoodi, Bengaluru, Karnataka 560048, India</t>
  </si>
  <si>
    <t>https://www.google.com/maps/place/School+of+Martial+Arts+Trust+(SOMAT)-+Decathlon+Whitefield/@12.9949354,77.6984938,17z/data=!3m1!4b1!4m5!3m4!1s0x3bae119ff52b111d:0x16538c62ba8dbf64!8m2!3d12.9949354!4d77.7006825</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</si>
  <si>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22</t>
  </si>
  <si>
    <t>Seibudo Kai Karate-Do Training School</t>
  </si>
  <si>
    <t>Yediyuru Mahila Mandali, BBMP, K. R. Road, Basavanagudi, Tata Silk Farm, Shastri Nagar, near Atma Shree School, Bengaluru, Karnataka, India</t>
  </si>
  <si>
    <t>https://www.google.com/maps/place/Seibudo+Kai+Karate-Do+Training+School/@12.9325157,77.5706729,17z/data=!3m1!4b1!4m5!3m4!1s0x3bae158ffbc8858b:0xebeb94f282199548!8m2!3d12.9325157!4d77.5728616</t>
  </si>
  <si>
    <t>98450 65859</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</si>
  <si>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66</t>
  </si>
  <si>
    <t>self defence school of Indian karate</t>
  </si>
  <si>
    <t>#13, 1st C Main Rd, 4 Block, Teachers Colony, Naagarabhaavi, Bengaluru, Karnataka 560072, India</t>
  </si>
  <si>
    <t>https://www.google.com/maps/place/self+defence+school+of+Indian+karate/@12.9579961,77.5148837,17z/data=!3m1!4b1!4m5!3m4!1s0x3bae3fc33511f701:0x7705c3bc55cbd86b!8m2!3d12.9579961!4d77.5170724</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</si>
  <si>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89</t>
  </si>
  <si>
    <t>https://selfdefenceschoolofindiankarate.business.site/?utm_source=gmb&amp;utm_medium=referral</t>
  </si>
  <si>
    <t>Shaolin Chu Kung Fu School</t>
  </si>
  <si>
    <t>IISc Gymnasium, Malleshwaram, Bengaluru, Karnataka 560012, India</t>
  </si>
  <si>
    <t>https://www.google.com/maps/place/Shaolin+Chu+Kung+Fu+School/@13.0150886,77.5603256,17z/data=!3m1!4b1!4m5!3m4!1s0x3bae17d58cf9e62b:0x59eb03c492a22562!8m2!3d13.0150886!4d77.5625143</t>
  </si>
  <si>
    <t>77606 85394</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</si>
  <si>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86</t>
  </si>
  <si>
    <t>Shaolin Kung Fu Gymnastics Training, Of Bangalore</t>
  </si>
  <si>
    <t>297, 8th A Main Rd, Koramangala 4th Block, Koramangala, Bengaluru, Karnataka 560095, India</t>
  </si>
  <si>
    <t>https://www.google.com/maps/place/Shaolin+Kung+Fu+Gymnastics+Training,+Of+Bangalore/@12.9309801,77.6288904,17z/data=!3m1!4b1!4m5!3m4!1s0x3bae14675e3a93bf:0x60cc15608eeb4643!8m2!3d12.9309801!4d77.6310791</t>
  </si>
  <si>
    <t>97401 18649</t>
  </si>
  <si>
    <t>Sunday: 6AM–5PM | Monday: 6AM–5PM | Tuesday: 6AM–5PM | Wednesday: 6AM–5PM | Thursday: 6AM–5PM | Friday: 6AM–5PM | Saturday: 6AM–5PM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</si>
  <si>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33</t>
  </si>
  <si>
    <t>Shaolin Self Defense Kungfu</t>
  </si>
  <si>
    <t>Nagavarapalya, C V Raman Nagar, Bengaluru, Karnataka 560093, India</t>
  </si>
  <si>
    <t>https://www.google.com/maps/place/SHAOLIN+SELF+DEFENSE+KUNG-FU/@12.9669317,77.5891039,17z/data=!3m1!4b1!4m5!3m4!1s0x3bae15d8a874709f:0xc2c69f1e46d326ca!8m2!3d12.9669317!4d77.5912926</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</si>
  <si>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82</t>
  </si>
  <si>
    <t>Shaolin Wushu Cultural Center</t>
  </si>
  <si>
    <t>Plot.No.44/45, Ground Floor, 5th Main Rd, Gaurav Nagar, JP Nagar 7th Phase, Bengaluru, Karnataka 560078, India</t>
  </si>
  <si>
    <t>https://www.google.com/maps/place/Shaolin+Wushu+Cultural+Center/@12.8858846,77.578007,17z/data=!3m1!4b1!4m5!3m4!1s0x3bae15466ae76ff9:0xde1a624c7c9b0bd2!8m2!3d12.8858846!4d77.5801957</t>
  </si>
  <si>
    <t>88840 06840</t>
  </si>
  <si>
    <t>Sunday: 7–11:30AM | Monday: 7–9AM,5–9PM | Tuesday: Closed | Wednesday: 7–9AM,5–9PM | Thursday: Closed | Friday: 7–9AM,5–9PM | Saturday: 7–11:30AM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</si>
  <si>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63</t>
  </si>
  <si>
    <t>Shaolin-Chu-Kung-Fu</t>
  </si>
  <si>
    <t>St.johns high school.9th cross, 2nd Main Rd, Vijayanagar 2nd stage, Hampi Nagar, RPC Layout, Bengaluru, Karnataka 560014, India</t>
  </si>
  <si>
    <t>81972 28140</t>
  </si>
  <si>
    <t>Sunday: Closed | Monday: 6:15–7:30AM,6–7PM | Tuesday: Closed | Wednesday: 6:15–7:30AM,6–7PM | Thursday: Closed | Friday: 6:15–7:30AM,6–7PM | Saturday: Closed</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</si>
  <si>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58</t>
  </si>
  <si>
    <t>http://shaolinchukungfu.org/</t>
  </si>
  <si>
    <t>Shaping Kids Martial Arts Classes for Children</t>
  </si>
  <si>
    <t>Garden Layout, Sector 2, HSR Layout, Bengaluru, Karnataka 560102, India</t>
  </si>
  <si>
    <t>https://www.google.com/maps/place/Shaping+Kids+Martial+Arts+Classes+for+Children/@12.9069234,77.6462623,17z/data=!3m1!4b1!4m5!3m4!1s0x3bae149eafd63e8f:0x1c4e452e13c228cc!8m2!3d12.9069234!4d77.648451</t>
  </si>
  <si>
    <t>89712 13900</t>
  </si>
  <si>
    <t>Sunday: 10AM–12PM | Monday: 6–8PM | Tuesday: Closed | Wednesday: 6–8PM | Thursday: Closed | Friday: Closed | Saturday: 10AM–12PM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</si>
  <si>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18</t>
  </si>
  <si>
    <t>Shorin Ryu Karate School (Shogen Ryu)</t>
  </si>
  <si>
    <t>815-C, 8th A Cross, Roopa Nagar, Bhogadi, Karnataka 570026</t>
  </si>
  <si>
    <t>https://www.google.com/maps/place/Shorin+Ryu+Karate+School+(Shogen+Ryu)/@12.2994307,76.5845532,17z/data=!3m1!4b1!4m5!3m4!1s0x3baf7b2586aa888b:0x6a482ea31cafd2af!8m2!3d12.2994307!4d76.5867419</t>
  </si>
  <si>
    <t>96634 56023</t>
  </si>
  <si>
    <t>https://www.google.com/search?q=Shorin+Ryu+Karate+School+(Shogen+Ryu),+815-C,+8th+A+Cross,+Roopa+Nagar,+Bhogadi,+Karnataka+570026&amp;ludocid=7658422444439360175#lrd=0x3baf7b2586aa888b:0x6a482ea31cafd2af,1</t>
  </si>
  <si>
    <t>http://www.karate-shogenryu.com/</t>
  </si>
  <si>
    <t>SHREE Taekwondo Academy</t>
  </si>
  <si>
    <t>#49 3rd floor bosappa building 4th cross agara near tirumala theater, 24th Main Road, 1st Sector, HSR Layout, Bengaluru, Karnataka 560102, India</t>
  </si>
  <si>
    <t>https://www.google.com/maps/place/Shaolin+Self+Defense+Kungfu/@12.9904645,77.6610231,17z/data=!3m1!4b1!4m5!3m4!1s0x3bae11485926af75:0xc36f246e4d1e13a7!8m2!3d12.9904645!4d77.6632118</t>
  </si>
  <si>
    <t>99163 38327</t>
  </si>
  <si>
    <t>Sunday: 5:15AM–10PM | Monday: 5:15AM–10PM | Tuesday: 5:15AM–10PM | Wednesday: 5:15AM–10PM | Thursday: 5:15AM–10PM | Friday: 5:15AM–10PM | Saturday: 5:15AM–10PM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</si>
  <si>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83</t>
  </si>
  <si>
    <t>siri shikshana school</t>
  </si>
  <si>
    <t>#239,1st Stage, 2nd Main, Nivedtha nagar, Near Balamuri Ganesha Temple, Mysuru, Karnataka 570006</t>
  </si>
  <si>
    <t>https://www.google.com/maps/place/siri+shikshana+school/@12.2957237,76.6066224,17z/data=!3m1!4b1!4m5!3m4!1s0x3baf7ace68a1776f:0x37c8811686a8d111!8m2!3d12.2957237!4d76.6088111</t>
  </si>
  <si>
    <t>97314 73376</t>
  </si>
  <si>
    <t>SK FITNESS STUDIO</t>
  </si>
  <si>
    <t>4679/A 1st floor,3rd cross, Shivaji Road Rajput Block, N R Mohalla, Mysuru, Karnataka 570007</t>
  </si>
  <si>
    <t>https://www.google.com/maps/place/SK+FITNESS+STUDIO/@12.3302769,76.6610389,17z/data=!3m1!4b1!4m5!3m4!1s0x3baf71f798a4991d:0xad15307f61ddaf7a!8m2!3d12.3302769!4d76.6632276</t>
  </si>
  <si>
    <t>https://www.google.com/search?q=SK+FITNESS+STUDIO,+4679/A+1st+floor,3rd+cross,+Shivaji+Road+Rajput+Block,+N+R+Mohalla,+Mysuru,+Karnataka+570007&amp;ludocid=12471928066733354874#lrd=0x3baf71f798a4991d:0xad15307f61ddaf7a,1</t>
  </si>
  <si>
    <t>SPARTAN MARTIAL ARTS ACADEMY</t>
  </si>
  <si>
    <t>8, Thambu Chetty Palya Main Rd, Sri Sai Garden Layout, Naipunya Layout, Muneshwara Nagar, Ramamurthy Nagar, Bengaluru, Karnataka 560016, India</t>
  </si>
  <si>
    <t>https://www.google.com/maps/place/SPARTAN+MARTIAL+ARTS+ACADEMY/@13.0219954,77.6864703,17z/data=!3m1!4b1!4m5!3m4!1s0x3bae10fcaf8f19bd:0xdecfc8afef0f756c!8m2!3d13.0219954!4d77.688659</t>
  </si>
  <si>
    <t>80738 02708</t>
  </si>
  <si>
    <t>Sunday: 8AM–1PM | Monday: 8AM–8PM | Tuesday: 8AM–8PM | Wednesday: 8AM–8PM | Thursday: 8AM–8PM | Friday: 8AM–8PM | Saturday: 8AM–8PM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</si>
  <si>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97</t>
  </si>
  <si>
    <t>Hoysala Nagar, Horamavu, Bengaluru, Karnataka 560016, India</t>
  </si>
  <si>
    <t>https://www.google.com/maps/place/SPARTAN+MARTIAL+ARTS+ACADEMY/@13.0156717,77.6649673,17z/data=!3m1!4b1!4m5!3m4!1s0x3bae11278891c9fd:0x7c8795962ff63786!8m2!3d13.0156717!4d77.667156</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</si>
  <si>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75</t>
  </si>
  <si>
    <t>Thandavam Dance &amp; Wushu Classes</t>
  </si>
  <si>
    <t>Bogadi 2nd Stage, Bhogadi, Karnataka 570009</t>
  </si>
  <si>
    <t>https://www.google.com/maps/place/Thandavam+Dance+%26+Wushu+Classes/@12.3052834,76.6139307,17z/data=!3m1!4b1!4m5!3m4!1s0x3baf7ac73b1a4b47:0x922b60c17054d781!8m2!3d12.3052834!4d76.6161194</t>
  </si>
  <si>
    <t>72040 32444</t>
  </si>
  <si>
    <t>https://www.google.com/search?q=Thandavam+Dance+%26+Wushu+Classes,+Bogadi+2nd+Stage,+Bhogadi,+Karnataka+570009&amp;ludocid=10532618537465599873#lrd=0x3baf7ac73b1a4b47:0x922b60c17054d781,1</t>
  </si>
  <si>
    <t>The Hobby Place</t>
  </si>
  <si>
    <t>Shop No:#34,Next to Vikram Jeev Hospital, Akashvani Circle, Vivekananda Rd, Medar Block, Yadavagiri, Mysuru, Karnataka 570020</t>
  </si>
  <si>
    <t>https://www.google.com/maps/place/The+Hobby+Place/@12.322922,76.6352273,17z/data=!3m1!4b1!4m5!3m4!1s0x3baf7a9cc39697cf:0x6ea4bbf5e84e937a!8m2!3d12.322922!4d76.637416</t>
  </si>
  <si>
    <t>96208 47069</t>
  </si>
  <si>
    <t>https://www.google.com/search?q=The+Hobby+Place,+Shop+No:%2334,Next+to+Vikram+Jeev+Hospital,+Akashvani+Circle,+Vivekananda+Rd,+Medar+Block,+Yadavagiri,+Mysuru,+Karnataka+570020&amp;ludocid=7972703905191465850#lrd=0x3baf7a9cc39697cf:0x6ea4bbf5e84e937a,1</t>
  </si>
  <si>
    <t>The School of Martial Arts</t>
  </si>
  <si>
    <t>Plot No-175, 3rd Block, In St.Francis High School, Koramangala, Bengaluru, Karnataka 560034, India</t>
  </si>
  <si>
    <t>https://www.google.com/maps/place/The+School+of+Martial+Arts/@12.9244858,77.6272675,17z/data=!3m1!4b1!4m5!3m4!1s0x3bae145ff1f61319:0xeb519a184647c7c8!8m2!3d12.9244858!4d77.6294562</t>
  </si>
  <si>
    <t>theschoolofmartialartsblr@gmail.com</t>
  </si>
  <si>
    <t xml:space="preserve"> 83109 65034</t>
  </si>
  <si>
    <t>Sunday: 6:30–9:30AM | Monday: Closed | Tuesday: 6–7:30AM | Wednesday: Closed | Thursday: 6–7:30AM | Friday: Closed | Saturday: 6–7:30AM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</si>
  <si>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2</t>
  </si>
  <si>
    <t>https://www.theschoolofmartialarts.in/</t>
  </si>
  <si>
    <t>TOPS KARATE ACADEMY</t>
  </si>
  <si>
    <t>Swami Vivekananda Rd, Block A, I'block, Ramakrishnanagar, Mysuru, Karnataka 570022</t>
  </si>
  <si>
    <t>https://www.google.com/maps/place/TOPS+KARATE+ACADEMY/@12.2910573,76.6095987,17z/data=!3m1!4b1!4m5!3m4!1s0x3baf7b1afd7508f7:0xc6ebc4abc1e67b7!8m2!3d12.2910573!4d76.6117874</t>
  </si>
  <si>
    <t>https://www.google.com/search?q=TOPS+KARATE+ACADEMY,+Swami+Vivekananda+Rd,+Block+A,+I'block,+Ramakrishnanagar,+Mysuru,+Karnataka+570022&amp;ludocid=895860405063018423#lrd=0x3baf7b1afd7508f7:0xc6ebc4abc1e67b7,1</t>
  </si>
  <si>
    <t>Universal Academy School of Martial Arts</t>
  </si>
  <si>
    <t>10, 1st Main, 1st Cross, Uttarahalli Main Road, Vallabhanagar, Behind-Canara Bank, Uttarahalli, Bengaluru, Karnataka 560061, India</t>
  </si>
  <si>
    <t>https://www.google.com/maps/place/Universal+Academy+School+of+Martial+Arts/@12.9069563,77.5441834,17z/data=!3m1!4b1!4m5!3m4!1s0x3bae3fc5957fa775:0x6b13b0cafab2728d!8m2!3d12.9069563!4d77.5463721</t>
  </si>
  <si>
    <t>92414 99661</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</si>
  <si>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48</t>
  </si>
  <si>
    <t>Varun Academy of Martial Arts affiliated to International Shorin-Ryu Karate Education Trust (R)</t>
  </si>
  <si>
    <t>Shirke Layout, Kengeri Satellite Town, Bengaluru, Karnataka 560060, India</t>
  </si>
  <si>
    <t>https://www.google.com/maps/place/Varun+Academy+of+Martial+Arts+affiliated+to+International+Shorin-Ryu+Karate+Education+Trust+(R)/@12.9289195,77.486756,17z/data=!3m1!4b1!4m5!3m4!1s0x3bae3f0d885bac2d:0x61bf4f13bcac447!8m2!3d12.9289195!4d77.4889447</t>
  </si>
  <si>
    <t>96866 74084</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</si>
  <si>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79</t>
  </si>
  <si>
    <t>https://varunmartialarts.business.site/</t>
  </si>
  <si>
    <t>Victors Taekwondo Academy &amp; Fitness Center</t>
  </si>
  <si>
    <t>Post, Bangalore, #536,Spoorthi Sagarika Building, Kalkere PWD Road, Banjara Layout, Horamavu, Bengaluru, Karnataka 560043, India</t>
  </si>
  <si>
    <t>https://www.google.com/maps/place/Victors+Taekwondo+Academy+%26+Fitness+Center/@13.0379677,77.6638132,17z/data=!3m1!4b1!4m5!3m4!1s0x3bae10d189564c19:0x899109e9504785fc!8m2!3d13.0379677!4d77.6660019</t>
  </si>
  <si>
    <t>96201 93779</t>
  </si>
  <si>
    <t>Sunday: 6:30–9:30AM | Monday: 5:30AM–9:30PM | Tuesday: 5:30AM–9:30PM | Wednesday: 5:30AM–9:30PM | Thursday: 5:30AM–9:30PM | Friday: 5:30AM–9:30PM | Saturday: 5:30AM–9:30PM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</si>
  <si>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53</t>
  </si>
  <si>
    <t>Vo2Max Performance Academy &amp; Fitness Studio</t>
  </si>
  <si>
    <t>H-1, 2nd Stage, Vijayanagar, opposite Learners PU College, Mysuru, Karnataka</t>
  </si>
  <si>
    <t>google.com/maps/place/Vo2Max+Performance+Academy+%26+Fitness+Studio/@12.3343179,76.6123948,17z/data=!3m1!4b1!4m5!3m4!1s0x3baf7af36d763c69:0x599bd385fa731ed0!8m2!3d12.3343127!4d76.6145835</t>
  </si>
  <si>
    <t>https://www.google.com/search?q=Vo2Max+Performance+Academy+%26+Fitness+Studio,+H-1,+2nd+Stage,+Vijayanagar,+opposite+Learners+PU+College,+Mysuru,+Karnataka&amp;ludocid=6456987063151697616#lrd=0x3baf7af36d763c69:0x599bd385fa731ed0,1</t>
  </si>
  <si>
    <t>Wakayama Karate Do India(WKDI) Martial Arts</t>
  </si>
  <si>
    <t>5th Main Rd, Chamrajpet, Bengaluru, Karnataka 560002, India</t>
  </si>
  <si>
    <t>https://www.google.com/maps/place/Wakayama+Karate+Do+India(WKDI)+Martial+Arts/@12.9578333,77.5702625,17z/data=!3m1!4b1!4m5!3m4!1s0x3bae15fb2749c421:0xf6f4b4f669ff6de!8m2!3d12.9578333!4d77.5724512</t>
  </si>
  <si>
    <t>99866 85698</t>
  </si>
  <si>
    <t>Sunday: 6–8AM | Monday: 6–7:30PM | Tuesday: 6–7:30PM | Wednesday: 6–7:30PM | Thursday: 6–7:30PM | Friday: 6–7:30PM | Saturday: Closed</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</si>
  <si>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42</t>
  </si>
  <si>
    <t>http://business.google.com/website/wakayama-karate-do-indiawkdi-martial-arts</t>
  </si>
  <si>
    <t>Whitefield Martial Arts</t>
  </si>
  <si>
    <t>Sobha Rose, Whitefield Main Road, Bengaluru, Karnataka, India</t>
  </si>
  <si>
    <t>https://www.google.com/maps/place/Whitefield+Martial+Arts+Bangalore/@12.9562404,77.7406853,17z/data=!3m1!4b1!4m5!3m4!1s0x3bae0dfea261287f:0x3aa2f199c1131ed7!8m2!3d12.9562404!4d77.742874</t>
  </si>
  <si>
    <t>senseinkumar6161@gmail.com</t>
  </si>
  <si>
    <t>98442 32681</t>
  </si>
  <si>
    <t>Sunday: 7AM–6PM | Monday: 7AM–6PM | Tuesday: 7AM–6PM | Wednesday: 7AM–6PM | Thursday: 7AM–6PM | Friday: 7AM–6PM | Saturday: 7AM–6PM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</si>
  <si>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30</t>
  </si>
  <si>
    <t>http://www.whitefieldmartialarts.in/</t>
  </si>
  <si>
    <t>Whitefield, Bengaluru, Karnataka 560066, India</t>
  </si>
  <si>
    <t>Sunday: Open 24 hours | Monday: Open 24 hours | Tuesday: Open 24 hours | Wednesday: Closed | Thursday: Open 24 hours | Friday: Open 24 hours | Saturday: Open 24 hours</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</si>
  <si>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43</t>
  </si>
  <si>
    <t>WHITEFIELD MARTIAL ARTS - KATRATE / SELF-DEFENCE / FITNESS</t>
  </si>
  <si>
    <t>Kadugodi Colony, Kadugodi, Bengaluru, Karnataka 560066, India</t>
  </si>
  <si>
    <t>https://www.google.com/maps/place/WHITEFIELD+MARTIAL+ARTS+-+KATRATE+%2F+SELF-DEFENCE+%2F+FITNESS/@12.9856392,77.7502163,17z/data=!3m1!4b1!4m5!3m4!1s0x3bae0e04c9e56185:0x817c1add4659498b!8m2!3d12.9856392!4d77.752405</t>
  </si>
  <si>
    <t>99860 56161</t>
  </si>
  <si>
    <t>Sunday: Closed | Monday: 9AM–7:30PM | Tuesday: 9AM–7:30PM | Wednesday: 9AM–7:30PM | Thursday: 9AM–7:30PM | Friday: 9AM–7:30PM | Saturday: 9AM–7:30PM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</si>
  <si>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40</t>
  </si>
  <si>
    <t>Whitefield Martial Arts Bangalore</t>
  </si>
  <si>
    <t>No.35, AKFC, Near Water Villa, 5b, near Sigma Tech Park, Ramagondanahalli, Whitefield, Bengaluru, Karnataka 560066, India</t>
  </si>
  <si>
    <t>98862 56161</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</si>
  <si>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10</t>
  </si>
  <si>
    <t>Wing Chun Kung Fu</t>
  </si>
  <si>
    <t>Building no: 1, 4th Floor, 1st Cross. 1st Main Road, Ashwini Layout, Behind Mark &amp; Spencer (MTR Building), Ejipura, Bengaluru, Karnataka 560047, India</t>
  </si>
  <si>
    <t>https://www.google.com/maps/place/Wing+Chun+Kung+Fu/@12.9393131,77.6261705,17z/data=!3m1!4b1!4m5!3m4!1s0x3bae144255555555:0x3689b116547ea550!8m2!3d12.9393131!4d77.6283592</t>
  </si>
  <si>
    <t>contact@wingchunfight.com</t>
  </si>
  <si>
    <t>97310 57867</t>
  </si>
  <si>
    <t>Sunday: 7–9AM,7–9PM | Monday: 4–6PM | Tuesday: 7–9AM | Wednesday: 8PM–12AM | Thursday: 12AM–6PM,8:30–10PM | Friday: 4–6PM | Saturday: 7–9AM,7–9PM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</si>
  <si>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62</t>
  </si>
  <si>
    <t>https://www.wingchunfight.com/</t>
  </si>
  <si>
    <t>Yodha Martial Arts Acedamy</t>
  </si>
  <si>
    <t>#9, 4th floor Subramanyapura main road , uttarahalli hobli, Chikkalasandra, Bengaluru, Karnataka 560061, India</t>
  </si>
  <si>
    <t>https://www.google.com/maps/place/Yodha+Martial+Arts+Acedamy/@12.9102414,77.5488483,17z/data=!3m1!4b1!4m5!3m4!1s0x3bae3fdf687f0e61:0xfa15e41b6f32c8da!8m2!3d12.9102414!4d77.551037</t>
  </si>
  <si>
    <t>99864 80301</t>
  </si>
  <si>
    <t>Sunday: 7AM–2PM | Monday: 6AM–10PM | Tuesday: 6AM–10PM | Wednesday: 6AM–10PM | Thursday: 6AM–10PM | Friday: 6AM–10PM | Saturday: 6AM–10PM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</si>
  <si>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t>
  </si>
  <si>
    <t>https://youtu.be/2YTyWCy2m-0</t>
  </si>
  <si>
    <t>Yoga Gita, Yoga as it is</t>
  </si>
  <si>
    <t>2981/1, 4th Main Rd, Gokulam 2nd Stage, Vani Vilas Mohalla, Mysuru, Karnataka 570002</t>
  </si>
  <si>
    <t>https://www.google.com/maps/place/Yoga+Gita,+Yoga+as+it+is/@12.327818,76.6253363,17z/data=!3m1!4b1!4m5!3m4!1s0x3baf7a8f3d34ae21:0xb25eaa0dcac738b2!8m2!3d12.327818!4d76.627525</t>
  </si>
  <si>
    <t>94823 00820</t>
  </si>
  <si>
    <t>https://www.google.com/search?q=Yoga+Gita,+Yoga+as+it+is,+2981/1,+4th+Main+Rd,+Gokulam+2nd+Stage,+Vani+Vilas+Mohalla,+Mysuru,+Karnataka+570002&amp;ludocid=12852897362775324850#lrd=0x3baf7a8f3d34ae21:0xb25eaa0dcac738b2,1</t>
  </si>
  <si>
    <t>http://www.yogagita.org/</t>
  </si>
  <si>
    <t>Youth Martial Arts Club</t>
  </si>
  <si>
    <t>Rose Garden, JP Nagar Phase 6, J. P. Nagar, Bengaluru, Karnataka 560078, India</t>
  </si>
  <si>
    <t>https://www.google.com/maps/place/Youth+Martial+Arts+Club+India+(R)/@12.9330968,77.6067124,17z/data=!3m1!4b1!4m5!3m4!1s0x3bae1452bce14c95:0xed3546cd108c3fc1!8m2!3d12.9330968!4d77.6089011</t>
  </si>
  <si>
    <t>97401 20913</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</si>
  <si>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73</t>
  </si>
  <si>
    <t>Youth Martial Arts Club INDIA</t>
  </si>
  <si>
    <t>#378, 1st Floor, 80 Feet Road, Royal Park Residency Layout, 9th Phase, J P Nagar Avalahalli, Anjanapura, Post, Bengaluru, Karnataka 560062</t>
  </si>
  <si>
    <t>https://www.google.com/maps/place/Youth+Martial+Arts+Club+INDIA/@12.8675254,77.5595242,17z/data=!3m1!4b1!4m5!3m4!1s0x3bae400272c113bf:0x8f51f11e2297bd5b!8m2!3d12.8675254!4d77.5617129</t>
  </si>
  <si>
    <t>95350 02837</t>
  </si>
  <si>
    <t>https://www.google.com/search?q=Youth+Martial+Arts+Club+INDIA,+%23378,+1st+Floor,+80+Feet+Road,+Royal+Park+Residency+Layout,+9th+Phase,+J+P+Nagar+Avalahalli,+Anjanapura,+Post,+Bengaluru,+Karnataka+560062&amp;ludocid=10327300532268940635#lrd=0x3bae400272c113bf:0x8f51f11e2297bd5b,1</t>
  </si>
  <si>
    <t>https://www.facebook.com/youthmartialartsclub/</t>
  </si>
  <si>
    <t>#378, 1st Floor, 80 Feet Road, Royal Park Residency Layout, 9th Phase, J P Nagar Avalahalli, Anjanapura, Post, Bengaluru, Karnataka 560062, India</t>
  </si>
  <si>
    <t>Sunday: 9AM–3PM | Monday: 9AM–9PM | Tuesday: 9AM–9PM | Wednesday: 9AM–9PM | Thursday: 9AM–9PM | Friday: 9AM–9PM | Saturday: 9AM–9PM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</si>
  <si>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15</t>
  </si>
  <si>
    <t>5T Block, Marenahalli, Jayanagar, Bengaluru, Karnataka 560041</t>
  </si>
  <si>
    <t>https://www.google.com/maps/place/Youth+Martial+Arts+Club+INDIA/@12.9183746,77.5867031,17z/data=!3m1!4b1!4m5!3m4!1s0x3bae150bb6dfc211:0x273d6362c5b8b16a!8m2!3d12.9183746!4d77.5888918</t>
  </si>
  <si>
    <t>88675 74993</t>
  </si>
  <si>
    <t>https://www.google.com/search?q=Youth+Martial+Arts+Club+INDIA,+5T+Block,+Marenahalli,+Jayanagar,+Bengaluru,+Karnataka+560041&amp;ludocid=2827525416933699946#lrd=0x3bae150bb6dfc211:0x273d6362c5b8b16a,1</t>
  </si>
  <si>
    <t>http://www.youthmartialartsclub.in/</t>
  </si>
  <si>
    <t>5T Block, Marenahalli, Jayanagar, Bengaluru, Karnataka 560041, India</t>
  </si>
  <si>
    <t>youthmartialartsclub@gmail.com</t>
  </si>
  <si>
    <t>Sunday: 10AM–6PM | Monday: 10AM–6PM | Tuesday: 10AM–6PM | Wednesday: 10AM–6PM | Thursday: 10AM–6PM | Friday: 10AM–6PM | Saturday: 10AM–6PM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</si>
  <si>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87</t>
  </si>
  <si>
    <t>9/51 medplus building 3rd D Main 9th cross 80 feet, 10th Main Rd, 1st Phase, J. P. Nagar, Bengaluru, Karnataka 560078, India</t>
  </si>
  <si>
    <t>90082 37002</t>
  </si>
  <si>
    <t>Sunday: Closed | Monday: 7AM–7PM | Tuesday: 7AM–7PM | Wednesday: 7AM–7PM | Thursday: 7AM–7PM | Friday: 7AM–7PM | Saturday: 7AM–7:30PM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</si>
  <si>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54</t>
  </si>
  <si>
    <t>Youth Martial Arts Club India (R)</t>
  </si>
  <si>
    <t>3rd Cross Rd, Tavarekere, Venkateshwara Layout, S.G. Palya, Bengaluru, Karnataka 560029, India</t>
  </si>
  <si>
    <t>90080 05977</t>
  </si>
  <si>
    <t>Sunday: 6–9AM | Monday: 5–7:30PM | Tuesday: 5–7:30PM | Wednesday: 5–7:30PM | Thursday: 5–7:30PM | Friday: 5–7:30PM | Saturday: 5–7:30PM</t>
  </si>
  <si>
    <t>https://www.google.com/search?rlz=1C1CHBF_enIN803IN803&amp;tbm=lcl&amp;sxsrf=ALeKk02eBdzIKe_XIkVmmC7IxXby6aFBMA%3A1591601894907&amp;ei=5urdXrLrNrTG4-EP57eMUA&amp;q=martial+arts+classes+in+bangalore&amp;oq=martial+arts+classes+in+ba&amp;gs_l=psy-ab.1.0.35i39k1j0l3j0i22i30k1l6.2448875.2455135.0.2457286.24.15.4.0.0.0.283.2128.0j9j3.12.0....0...1c.1.64.psy-ab..11.13.1537...0i20i263k1j33i22i29i30k1.0.muVazjA2w5I#rlfi=hd:;si:;mv:[[13.0878914,77.75542469999999],[12.8744574,77.5211453]];tbs:lrf:!1m4!1u3!2m2!3m1!1e1!1m4!1u2!2m2!2m1!1e1!2m1!1e2!2m1!1e3!3sIAE,lf:1,lf_ui:88</t>
  </si>
  <si>
    <t>Maharastra</t>
  </si>
  <si>
    <t>ACADEMY OF COMBINED MARTIAL ARTS</t>
  </si>
  <si>
    <t>Islam Gymkhana, 75-A, Netaji Subhash Road, Marine Lines, Mumbai, Maharashtra 400002</t>
  </si>
  <si>
    <t>https://www.google.com/maps/place/ACADEMY+OF+COMBINED+MARTIAL+ARTS/@18.943252599999997,72.8256785,14z/data=!4m8!1m2!2m1!1sACADEMY+OF+COMBINED+MARTIAL+ARTS!3m4!1s0x3be7ce159c69a24d:0x3d387eac8a54189f!8m2!3d18.943252599999997!4d72.8256785</t>
  </si>
  <si>
    <t>Thursday: 7–8:30pm | Friday: Closed | Saturday: 7am–8:30pm | Sunday: Closed | Monday: Closed | Tuesday: 7–8:30pm | Wednesday: Closed</t>
  </si>
  <si>
    <t>https://lh5.googleusercontent.com/p/AF1QipPm2aUJtly4-s0PM5krfkmbYLq1zsUA13U6kdyg</t>
  </si>
  <si>
    <t>https://www.google.com/search?q=ACADEMY+OF+COMBINED+MARTIAL+ARTS,+Islam+Gymkhana,+75-A,+Netaji+Subhash+Road,+Marine+Lines,+Mumbai,+Maharashtra+400002&amp;ludocid=4411415114529642655#lrd=0x3be7ce159c69a24d:0x3d387eac8a54189f,1</t>
  </si>
  <si>
    <t>https://academy-of-combined-martial-arts.business.site/</t>
  </si>
  <si>
    <t>Academy of Combined Martial Arts (ACMA)</t>
  </si>
  <si>
    <t>Taekwondo Hall, Millat Nagar Rd, next to Fairyland School, Oshiwara, Andheri (W, Mumbai, Maharashtra 400053</t>
  </si>
  <si>
    <t>https://www.google.com/maps/place/Academy+of+Combined+Martial+Arts+%28ACMA%29/@19.1498395,72.8275252,14z/data=!4m8!1m2!2m1!1sAcademy+of+Combined+Martial+Arts+%28ACMA%29!3m4!1s0x3be7b66aa8ec0fad:0xb71507d24228cdb8!8m2!3d19.1498395!4d72.8275252</t>
  </si>
  <si>
    <t>Thursday: 7:30–8:30am | Friday: 7–8:30pm | Saturday: 9–10:30am | Sunday: 9–10:30am | Monday: 7–8:30pm | Tuesday: Closed | Wednesday: 7–8:30pm</t>
  </si>
  <si>
    <t>https://lh5.googleusercontent.com/p/AF1QipM6uQCRbLDUkKJonNpfyV6tB2_lwWDvaNNc_CdM</t>
  </si>
  <si>
    <t>https://www.google.com/search?q=Academy+of+Combined+Martial+Arts+(ACMA),+Taekwondo+Hall,+Millat+Nagar+Rd,+next+to+Fairyland+School,+Oshiwara,+Andheri+(W,+Mumbai,+Maharashtra+400053&amp;ludocid=13192459283086233016#lrd=0x3be7b66aa8ec0fad:0xb71507d24228cdb8,1</t>
  </si>
  <si>
    <t>Academy of Kangleicha Martial Arts Head Branch</t>
  </si>
  <si>
    <t>Tilak ayurvedic college hostel campus, Rasta Peth, Pune, Maharashtra 411011</t>
  </si>
  <si>
    <t>https://www.google.com/maps/place/Academy+of+Kangleicha+Martial+Arts+Head+Branch/@18.518707,73.87250499999999,14z/data=!4m8!1m2!2m1!1sAcademy+of+Kangleicha+Martial+Arts+Head+Branch!3m4!1s0x3bc2c0475eaf5c5d:0x60a8e9faa2f3901c!8m2!3d18.518707!4d73.87250499999999</t>
  </si>
  <si>
    <t>federation.kma@gmail.com</t>
  </si>
  <si>
    <t>Thursday: 7am–8:30pm | Friday: 7am–8:30pm | Saturday: 7am–8:30pm | Sunday: Closed | Monday: 7am–8:30pm | Tuesday: 7am–8:30pm | Wednesday: 7am–8:30pm</t>
  </si>
  <si>
    <t>https://lh5.googleusercontent.com/p/AF1QipNUNoV7DU0jXIUE5JQgDbOnh5r0jSl8JwjSoSDh</t>
  </si>
  <si>
    <t>https://www.google.com/search?q=Academy+of+Kangleicha+Martial+Arts+Head+Branch,+Tilak+ayurvedic+college+hostel+campus,+Rasta+Peth,+Pune,+Maharashtra+411011&amp;ludocid=6965074086413439004#lrd=0x3bc2c0475eaf5c5d:0x60a8e9faa2f3901c,1</t>
  </si>
  <si>
    <t>http://kungfukarate-pune.blogspot.com/</t>
  </si>
  <si>
    <t>Academy of MMA</t>
  </si>
  <si>
    <t>New, New Link Rd, Mitha Nagar, Goregaon, Mumbai, Maharashtra 400104</t>
  </si>
  <si>
    <t>https://www.google.com/maps/place/Academy+of+MMA/@19.1598482,72.8354621,14z/data=!4m8!1m2!2m1!1sAcademy+of+MMA!3m4!1s0x3be7b620b2e19dc5:0x5bb545317622c6c0!8m2!3d19.1598482!4d72.8354621</t>
  </si>
  <si>
    <t>Thursday: 7–11am,7–9pm | Friday: Closed | Saturday: 7–8am,7–9pm | Sunday: 7–8am,7–9pm | Monday: 7–11am,7–9pm | Tuesday: Closed | Wednesday: Closed</t>
  </si>
  <si>
    <t>https://lh5.googleusercontent.com/p/AF1QipNQ8Hlh9YGL-yNkZwkyMH0jz_d38Bc6jg-odb9c</t>
  </si>
  <si>
    <t>https://www.google.com/search?q=Academy+of+MMA,+New,+New+Link+Rd,+Mitha+Nagar,+Goregaon,+Mumbai,+Maharashtra+400104&amp;ludocid=6608264106973775552#lrd=0x3be7b620b2e19dc5:0x5bb545317622c6c0,1</t>
  </si>
  <si>
    <t>Akshay Kumar Kudo tournament</t>
  </si>
  <si>
    <t>A/3, Dena Jyoti Soc, Vera Desai Rd, Andheri West, Mumbai, Maharashtra 400053</t>
  </si>
  <si>
    <t>https://www.google.com/maps/place/Akshay+Kumar+Kudo+tournament/@19.1289846,72.8374987,14z/data=!4m8!1m2!2m1!1sAkshay+Kumar+Kudo+tournament!3m4!1s0x3be7b627a3678499:0xa12b515a10abb29b!8m2!3d19.1289846!4d72.8374987</t>
  </si>
  <si>
    <t>renshi7@rediffmail.com</t>
  </si>
  <si>
    <t>Thursday: 9am–9pm | Friday: 9am–9pm | Saturday: 9am–9pm | Sunday: Closed | Monday: 9am–9pm | Tuesday: 9am–9pm | Wednesday: 9am–9pm</t>
  </si>
  <si>
    <t>https://lh5.googleusercontent.com/p/AF1QipPJDaT44VRk0zFfXCrZ8E-eHtQdDN1kg5f3pwUm</t>
  </si>
  <si>
    <t>https://www.google.com/search?q=Akshay+Kumar+Kudo+tournament,+A/3,+Dena+Jyoti+Soc,+Vera+Desai+Rd,+Andheri+West,+Mumbai,+Maharashtra+400053&amp;ludocid=11613465511373550235#lrd=0x3be7b627a3678499:0xa12b515a10abb29b,1</t>
  </si>
  <si>
    <t>http://akshaykumarkudotournament.com/</t>
  </si>
  <si>
    <t>Alkarjun School Of Martial Art India</t>
  </si>
  <si>
    <t>Behind lokmat Press, Vadgaon Khurd, Lagad mala,in Front of Sai Srushti Apartment, Rajyog Rd, near Miyamit Society, Nanded, Pune, Maharashtra 411041</t>
  </si>
  <si>
    <t>https://www.google.com/maps/place/Alkarjun+School+Of+Martial+Art+India/@18.460753999999998,73.8075017,14z/data=!4m8!1m2!2m1!1sAlkarjun+School+Of+Martial+Art+India!3m4!1s0x3bc2956de552cd7f:0x4509742b6e5dc23e!8m2!3d18.460753999999998!4d73.8075017</t>
  </si>
  <si>
    <t>Thursday: Closed | Friday: 5:30–8:30pm | Saturday: Closed | Sunday: Closed | Monday: 5:30–8:30pm | Tuesday: Closed | Wednesday: 5:30–8:30pm</t>
  </si>
  <si>
    <t>https://lh5.googleusercontent.com/p/AF1QipNGuauU1MjZBr7zk5zNHIDu386-405h4okK1ERb</t>
  </si>
  <si>
    <t>https://www.google.com/search?q=Alkarjun+School+Of+Martial+Art+India,+Behind+lokmat+Press,+Vadgaon+Khurd,+Lagad+mala,in+Front+of+Sai+Srushti+Apartment,+Rajyog+Rd,+near+Miyamit+Society,+Nanded,+Pune,+Maharashtra+411041&amp;ludocid=4974634993291477566#lrd=0x3bc2956de552cd7f:0x4509742b6e5dc23e,1</t>
  </si>
  <si>
    <t>Sanyukta Stree Sanstha, Near Sachin Tendulkar Park, Rajendra Nagar, Pune, Maharashtra 411030</t>
  </si>
  <si>
    <t>https://www.google.com/maps/place/Alkarjun+School+Of+Martial+Art+India/@18.5044336,73.8410446,14z/data=!4m8!1m2!2m1!1sAlkarjun+School+Of+Martial+Art+India!3m4!1s0x3bc2bff544351a6b:0xd757f9088200c740!8m2!3d18.5044336!4d73.8410446</t>
  </si>
  <si>
    <t>Thursday: 6–9pm | Friday: Closed | Saturday: 7–9pm | Sunday: Closed | Monday: 6–9pm | Tuesday: 6–9pm | Wednesday: 6–9pm</t>
  </si>
  <si>
    <t>https://lh5.googleusercontent.com/p/AF1QipN14ohLDCXkfZuAHAOyacrBc3JfKxVGjeim_hyM</t>
  </si>
  <si>
    <t>https://www.google.com/search?q=Alkarjun+School+Of+Martial+Art+India,+Sanyukta+Stree+Sanstha,+Near+Sachin+Tendulkar+Park,+Rajendra+Nagar,+Pune,+Maharashtra+411030&amp;ludocid=15517144856064476992#lrd=0x3bc2bff544351a6b:0xd757f9088200c740,1</t>
  </si>
  <si>
    <t>https://alkarjun-school-of-martial-art-india.business.site/</t>
  </si>
  <si>
    <t>Shanti Niketan School, Kirkatwadi Village Rd, near samarth, Nana Nagar, Kirkatwadi, Pune, Maharashtra 411024</t>
  </si>
  <si>
    <t>https://www.google.com/maps/place/ALKARJUN+SCHOOL+OF+MARTIAL+ART+INDIA/@18.4420084,73.7903494,14z/data=!4m8!1m2!2m1!1sALKARJUN+SCHOOL+OF+MARTIAL+ART+INDIA!3m4!1s0x3bc29539f830a60b:0xb3fdb9c645f1c67d!8m2!3d18.4420084!4d73.7903494</t>
  </si>
  <si>
    <t>Shanti Niketan School,Near Samarth angan Society, Nana Nagar, Kirkatwadi, Pune, Maharashtra 411024</t>
  </si>
  <si>
    <t>https://www.google.com/maps/place/Alkarjun+School+of+Martial+Art+India/@18.4425477,73.79352279999999,14z/data=!4m8!1m2!2m1!1sAlkarjun+School+of+Martial+Art+India!3m4!1s0x3bc2959102dc06c1:0xe9a657fd5714d733!8m2!3d18.4425477!4d73.79352279999999</t>
  </si>
  <si>
    <t>Thursday: 6–8pm | Friday: 6–8pm | Saturday: Closed | Sunday: Closed | Monday: Closed | Tuesday: 6–8pm | Wednesday: Closed</t>
  </si>
  <si>
    <t>https://lh5.googleusercontent.com/p/AF1QipPBolZmWKq_RNA5SwI0_2RWT60ZVZ5GNiVsg91p</t>
  </si>
  <si>
    <t>https://www.google.com/search?q=Alkarjun+School+of+Martial+Art+India,+Shanti+Niketan+School,Near+Samarth+angan+Society,+Nana+Nagar,+Kirkatwadi,+Pune,+Maharashtra+411024&amp;ludocid=16836241002570503987#lrd=0x3bc2959102dc06c1:0xe9a657fd5714d733,1</t>
  </si>
  <si>
    <t>All India Gojukai Karate-do</t>
  </si>
  <si>
    <t>4th floor, Navroze Mansion , Opp. Bhatia Hospital, Bai Motibai Street, Tardeo, Mumbai, Maharashtra 400007</t>
  </si>
  <si>
    <t>https://www.google.com/maps/place/All+India+Gojukai+Karate-do/@18.9753634,72.8243619,14z/data=!4m8!1m2!2m1!1sAll+India+Gojukai+Karate-do!3m4!1s0x3be7ce688db00b79:0x35cb53b122dd206f!8m2!3d18.9753634!4d72.8243619</t>
  </si>
  <si>
    <t>22 2386 1594</t>
  </si>
  <si>
    <t>ALL India Kung Fu Fedration of India (Traditional Chaines Shaolin Kung fu Worriors Combat System / Shaolin chuan /Wudang Chuan /Tai-chi Chuan Fist Methdos With Bare hand and Weapon) Self Defense and Sports Methods</t>
  </si>
  <si>
    <t>https://www.google.com/maps/place/ALL+India+Kung+Fu+Fedration+of+India+%28Traditional+Chaines+Shaolin+Kung+fu+Worriors+Combat+System+%2F+Shaolin+chuan+%2FWudang+Chuan+%2FTai-chi+Chuan+Fist+Methdos+With+Bare+hand+and+Weapon%29+Self+Defense+and+Sports+Methods/@19.0304789,73.09886019999999,14z/data=!4m8!1m2!2m1!1sALL+India+Kung+Fu+Fedration+of+India+%28Traditional+Chaines+Shaolin+Kung+fu+Worriors+Combat+System+%2F+Shaolin+chuan+%2FWudang+Chuan+%2FTai-chi+Chuan+Fist+Methdos+With+Bare+hand+and+Weapon%29+Self+Defense+and+Sports+Methods!3m4!1s0x3be7e95374fa7157:0xfcfea5b09bbc8099!8m2!3d19.0304789!4d73.09886019999999</t>
  </si>
  <si>
    <t>Thursday: 10:30am–10am | Friday: 10:30am–10am | Saturday: 10:30am–10am | Sunday: Closed | Monday: 10:30am–10am | Tuesday: 10:30am–10am | Wednesday: 10:30am–10am</t>
  </si>
  <si>
    <t>https://lh5.googleusercontent.com/p/AF1QipM2ec9R5WGZFEVe9uQVM_mX1NQfG60stbV6Wj3u</t>
  </si>
  <si>
    <t>https://www.google.com/search?q=ALL+India+Kung+Fu+Fedration+of+India+(Traditional+Chaines+Shaolin+Kung+fu+Worriors+Combat+System+/+Shaolin+chuan+/Wudang+Chuan+/Tai-chi+Chuan+Fist+Methdos+With+Bare+hand+and+Weapon)+Self+Defense+and+Sports+Methods,+Sector+5E,+Kalamboli,+Panvel,+Navi+Mumbai,+Maharashtra&amp;ludocid=18230190519587995801#lrd=0x3be7e95374fa7157:0xfcfea5b09bbc8099,1</t>
  </si>
  <si>
    <t>https://all-india-kung-fu-federation.business.site/?utm_source=gmb&amp;utm_medium=referral</t>
  </si>
  <si>
    <t>All India Kung-Fu Wu Shu Association</t>
  </si>
  <si>
    <t>A-401,GANRAJ, C.H.S.PLOT.NO:100.SECTOR.14.KOPAR, KHAIRANE, Navi Mumbai, Maharashtra 400701</t>
  </si>
  <si>
    <t>https://www.google.com/maps/place/All+India+Kung-Fu+Wu+Shu+Association/@19.1435112,72.9961242,14z/data=!4m8!1m2!2m1!1sAll+India+Kung-Fu+Wu+Shu+Association!3m4!1s0x3be7bf5575b97331:0x9e7ed2c8c7dd41ab!8m2!3d19.1435112!4d72.9961242</t>
  </si>
  <si>
    <t>Navi Mumbai</t>
  </si>
  <si>
    <t>shibufrancis.aikfwsa@gmail.com</t>
  </si>
  <si>
    <t>Thursday: 9am–7:15pm | Friday: 9am–7:15pm | Saturday: 9am–7:15pm | Sunday: Closed | Monday: 9am–7:15pm | Tuesday: 9am–7:15pm | Wednesday: 9am–7:15pm</t>
  </si>
  <si>
    <t>https://lh5.googleusercontent.com/p/AF1QipOLPb2yFviyxq2--9sIU1hoqqKRFxG7x7g9eXGb</t>
  </si>
  <si>
    <t>https://www.google.com/search?q=All+India+Kung-Fu+Wu+Shu+Association,+A-401,GANRAJ,+C.H.S.PLOT.NO:100.SECTOR.14.KOPAR,+KHAIRANE,+Navi+Mumbai,+Maharashtra+400701&amp;ludocid=11420797464846614955#lrd=0x3be7bf5575b97331:0x9e7ed2c8c7dd41ab,1</t>
  </si>
  <si>
    <t>http://aikfwsa.com/</t>
  </si>
  <si>
    <t>All India Shotokan Karate - Do - Fedration (Sensei Amit Khatri) - virar</t>
  </si>
  <si>
    <t>Kharodi Naka, Bolinj, Virar West, Virar, Maharashtra 401303</t>
  </si>
  <si>
    <t>https://www.google.com/maps/place/All+India+Shotokan+Karate+-+Do+-+Fedration+%28Sensei+Amit+Khatri%29+-+virar/@19.4462334,72.7976534,14z/data=!4m8!1m2!2m1!1sAll+India+Shotokan+Karate+-+Do+-+Fedration+%28Sensei+Amit+Khatri%29+-+virar!3m4!1s0x3be7aa1f6ad1027f:0xce5d2ff82019d941!8m2!3d19.4462334!4d72.7976534</t>
  </si>
  <si>
    <t>Virar</t>
  </si>
  <si>
    <t>https://lh5.googleusercontent.com/p/AF1QipPr3_9VM2fQ5bquxIlo5vRmg4cMlBvZBsKYDNHm</t>
  </si>
  <si>
    <t>https://www.google.com/search?q=All+India+Shotokan+Karate+-+Do+-+Fedration+(Sensei+Amit+Khatri)+-+virar,+Kharodi+Naka,+Bolinj,+Virar+West,+Virar,+Maharashtra+401303&amp;ludocid=14870094287384205633#lrd=0x3be7aa1f6ad1027f:0xce5d2ff82019d941,1</t>
  </si>
  <si>
    <t>ALL INDIA SHOTOKAN KARATE DO FEDERATION</t>
  </si>
  <si>
    <t>Evershine City, Vasai East, Vasai-Virar, Maharashtra 401209</t>
  </si>
  <si>
    <t>https://www.google.com/maps/place/ALL+INDIA+SHOTOKAN+KARATE+DO+FEDERATION/@19.404045,72.83760699999999,14z/data=!4m8!1m2!2m1!1sALL+INDIA+SHOTOKAN+KARATE+DO+FEDERATION!3m4!1s0x3be7a9621cc71521:0xf604eafdf5434ee4!8m2!3d19.404045!4d72.83760699999999</t>
  </si>
  <si>
    <t>Vasai-Virar</t>
  </si>
  <si>
    <t>Thursday: Closed | Friday: 6–10pm | Saturday: Closed | Sunday: Closed | Monday: 6–10pm | Tuesday: Closed | Wednesday: 6–10pm</t>
  </si>
  <si>
    <t>https://lh5.googleusercontent.com/p/AF1QipNsvCTjJPe7EfE554GU47OM3wk5ZbzJ7SaQxmyq</t>
  </si>
  <si>
    <t>AM - Arshiyan Memon's Martial Arts Academy</t>
  </si>
  <si>
    <t>Al - Hira, Coustum office, Reti bandar Muhammadiya School, near Don Bhai's Hotel, Kalyan, Maharashtra 421301</t>
  </si>
  <si>
    <t>https://www.google.com/maps/place/AM+-+Arshiyan+Memon%27s+Martial+Arts+Academy/@19.24166,73.11742079999999,14z/data=!4m8!1m2!2m1!1sAM+-+Arshiyan+Memon%27s+Martial+Arts+Academy!3m4!1s0x3be79505220e453f:0xe44ffe063c55f529!8m2!3d19.24166!4d73.11742079999999</t>
  </si>
  <si>
    <t>Kalyan</t>
  </si>
  <si>
    <t>Thursday: 12–10pm | Friday: 12–9pm | Saturday: 12–9pm | Sunday: Open 24 hours | Monday: Open 24 hours | Tuesday: 12–10pm | Wednesday: 12–10pm</t>
  </si>
  <si>
    <t>https://lh5.googleusercontent.com/p/AF1QipMwxPYupPsnLc55hJdN7tOfucVg5nQIB3p3VrQm</t>
  </si>
  <si>
    <t>https://www.google.com/search?q=AM+-+Arshiyan+Memon's+Martial+Arts+Academy,+Al+-+Hira,+Coustum+office,+Reti+bandar+Muhammadiya+School,+near+Don+Bhai's+Hotel,+Kalyan,+Maharashtra+421301&amp;ludocid=16451647266543236393#lrd=0x3be79505220e453f:0xe44ffe063c55f529,1</t>
  </si>
  <si>
    <t>https://arshiyanmemon-academy-martial-arts-school.business.site/?utm_source=gmb&amp;utm_medium=referral</t>
  </si>
  <si>
    <t>Amaze Academy Of Martial Arts</t>
  </si>
  <si>
    <t>Row House A/31, Opposite to Sai Baba Mandir, near Indian Oil Petrol Pump, Sector 12, Kharghar, Navi Mumbai, Maharashtra 410210</t>
  </si>
  <si>
    <t>https://www.google.com/maps/place/Amaze+Academy+Of+Martial+Arts/@19.0450105,73.0656345,14z/data=!4m8!1m2!2m1!1sAmaze+Academy+Of+Martial+Arts!3m4!1s0x3be7c3613167b9ad:0xae6fc4d7a0792ed4!8m2!3d19.0450105!4d73.0656345</t>
  </si>
  <si>
    <t>Thursday: 6–10pm | Friday: 6–10pm | Saturday: 6–10pm | Sunday: 8am–1pm | Monday: 6–10pm | Tuesday: 6–10pm | Wednesday: 6–10pm</t>
  </si>
  <si>
    <t>https://lh5.googleusercontent.com/p/AF1QipNnuyCcQURAfIZ1wB_p4lvDy5set62jt-vo6NK1</t>
  </si>
  <si>
    <t>https://www.google.com/search?q=Amaze+Academy+Of+Martial+Arts,+Row+House+A/31,+Opposite+to+Sai+Baba+Mandir,+near+Indian+Oil+Petrol+Pump,+Sector+12,+Kharghar,+Navi+Mumbai,+Maharashtra+410210&amp;ludocid=12569481515403652820#lrd=0x3be7c3613167b9ad:0xae6fc4d7a0792ed4,1</t>
  </si>
  <si>
    <t>AUTHENTIC KUNG-FU TRAINING CENTRE IN INDIA</t>
  </si>
  <si>
    <t>Authentic Kung-Fu Training Centre in India, Sai Nagar, Mamurdi, Dehu Road, Maharashtra 412101</t>
  </si>
  <si>
    <t>https://www.google.com/maps/place/AUTHENTIC+KUNG-FU+TRAINING+CENTRE+IN+INDIA/@18.6796786,73.71084669999999,14z/data=!4m8!1m2!2m1!1sAUTHENTIC+KUNG-FU+TRAINING+CENTRE+IN+INDIA!3m4!1s0x3bc2b1d9b93d05a7:0xb5e07fa864b5b68b!8m2!3d18.6796786!4d73.71084669999999</t>
  </si>
  <si>
    <t>Dehu Road</t>
  </si>
  <si>
    <t>Thursday: Open 24 hours | Friday: Open 24 hours | Saturday: Open 24 hours | Sunday: Open 24 hours | Monday: Open 24 hours | Tuesday: Open 24 hours | Wednesday: Open 24 hours</t>
  </si>
  <si>
    <t>https://lh5.googleusercontent.com/p/AF1QipM81P4CbL_wmsgU2B5v02fhFDAbT6u4EQ6inCMs</t>
  </si>
  <si>
    <t>https://www.google.com/search?q=AUTHENTIC+KUNG-FU+TRAINING+CENTRE+IN+INDIA,+Authentic+Kung-Fu+Training+Centre+in+India,+Sai+Nagar,+Mamurdi,+Dehu+Road,+Maharashtra+412101&amp;ludocid=13105615276869006987#lrd=0x3bc2b1d9b93d05a7:0xb5e07fa864b5b68b,1</t>
  </si>
  <si>
    <t>https://authentic-kung-fu-training-centre-india.business.site/</t>
  </si>
  <si>
    <t>Belraj Kalari</t>
  </si>
  <si>
    <t>Somaiya, Vidyanagar, Vidya Vihar East, Vidyavihar, Mumbai, Maharashtra 400077</t>
  </si>
  <si>
    <t>https://www.google.com/maps/place/Belraj+Kalari/@19.0730847,72.8998221,14z/data=!4m8!1m2!2m1!1sBelraj+Kalari!3m4!1s0x3be7c6279c6aaaab:0xc3b080dcf5861673!8m2!3d19.0730847!4d72.8998221</t>
  </si>
  <si>
    <t>https://lh5.googleusercontent.com/p/AF1QipOvka1xHNPNZ2sGr0FDi6iIJpGnv6wK5I8AVMfn</t>
  </si>
  <si>
    <t>https://www.google.com/search?q=Belraj+Kalari,+Somaiya,+Vidyanagar,+Vidya+Vihar+East,+Vidyavihar,+Mumbai,+Maharashtra+400077&amp;ludocid=14100912119797388915#lrd=0x3be7c6279c6aaaab:0xc3b080dcf5861673,1</t>
  </si>
  <si>
    <t>http://www.kalari-belraj.com/</t>
  </si>
  <si>
    <t>BHOLA PAWAR KARATE CLASS (Ts* Shotokan Karate Association of India)</t>
  </si>
  <si>
    <t>Ayodhya Colony, Prashant Nagar, Pathardi Phata, Nashik, Maharashtra 422009</t>
  </si>
  <si>
    <t>https://www.google.com/maps/place/BHOLA+PAWAR+KARATE+CLASS+%28Ts%2A+Shotokan+Karate+Association+of+India%29/@19.9541324,73.7636533,14z/data=!4m8!1m2!2m1!1sBHOLA+PAWAR+KARATE+CLASS+%28Ts%2A+Shotokan+Karate+Association+of+India%29!3m4!1s0x3bddeb201c888ef9:0xceb957bfe22311ec!8m2!3d19.9541324!4d73.7636533</t>
  </si>
  <si>
    <t>Nashik</t>
  </si>
  <si>
    <t>Thursday: 6:30–8pm | Friday: Closed | Saturday: 6:30–8pm | Sunday: Closed | Monday: Closed | Tuesday: 6:30–8pm | Wednesday: Closed</t>
  </si>
  <si>
    <t>https://lh5.googleusercontent.com/p/AF1QipMzTb9qKBZIZs-02eSlg4Z41EoX9sbfpGwBCbtJ</t>
  </si>
  <si>
    <t>https://www.google.com/search?q=BHOLA+PAWAR+KARATE+CLASS+(Ts*+Shotokan+Karate+Association+of+India),+Ayodhya+Colony,+Prashant+Nagar,+Pathardi+Phata,+Nashik,+Maharashtra+422009&amp;ludocid=14896033724148945388#lrd=0x3bddeb201c888ef9:0xceb957bfe22311ec,1</t>
  </si>
  <si>
    <t>Black Pantherkan Academy Of Sports and Martial Arts</t>
  </si>
  <si>
    <t>Premangur Hall, Above Kuldeep Rest, Vijay Park, Naigaon(west), Maharashtra 401207</t>
  </si>
  <si>
    <t>https://www.google.com/maps/place/Black+Pantherkan+Academy+Of+Sports+and+Martial+Arts/@19.345201,72.8460932,14z/data=!4m8!1m2!2m1!1sBlack+Pantherkan+Academy+Of+Sports+and+Martial+Arts!3m4!1s0x3be7ae6455555555:0x5e96e887393abc6e!8m2!3d19.345201!4d72.8460932</t>
  </si>
  <si>
    <t>Naigaon(west)</t>
  </si>
  <si>
    <t>info@templatemo.com</t>
  </si>
  <si>
    <t>Thursday: 9:30am–9:30pm | Friday: 9:30am–9:30pm | Saturday: 9:30am–9:30pm | Sunday: 9:30am–9:30pm | Monday: 9:30am–9:30pm | Tuesday: 9:30am–9:30pm | Wednesday: 9:30am–9:30pm</t>
  </si>
  <si>
    <t>https://lh5.googleusercontent.com/p/AF1QipP4-AdWYId6bJNBAAcTD2qd1S-UDyQ08zH5SLoj</t>
  </si>
  <si>
    <t>https://www.google.com/search?q=Black+Pantherkan+Academy+Of+Sports+and+Martial+Arts,+Premangur+Hall,+Above+Kuldeep+Rest,+Vijay+Park,+Naigaon(west),+Maharashtra+401207&amp;ludocid=6815890753550204014#lrd=0x3be7ae6455555555:0x5e96e887393abc6e,1</t>
  </si>
  <si>
    <t>http://blackpantherkan.com/</t>
  </si>
  <si>
    <t>Centre For Capoeira India</t>
  </si>
  <si>
    <t>A1/110, Datta Jagdamba Mandir Marg, Satya Darshan Society, Satya Darshan Colony, Aghadi Nagar, Andheri East, Mumbai, Maharashtra 400093</t>
  </si>
  <si>
    <t>https://www.google.com/maps/place/Centre+For+Capoeira+India/@19.1228193,72.8600999,14z/data=!4m8!1m2!2m1!1sCentre+For+Capoeira+India!3m4!1s0x3be7c82ed993aebf:0xbfd410d30a0ce912!8m2!3d19.1228193!4d72.8600999</t>
  </si>
  <si>
    <t>you@something.com</t>
  </si>
  <si>
    <t>http://www.capoeiraindia.in/</t>
  </si>
  <si>
    <t>Chaitanya Martial Arts-Thane</t>
  </si>
  <si>
    <t>Dnyanpeeth Vidyalaya, Manorama Nagar, Azad Nagar, Thane, Maharashtra 400607</t>
  </si>
  <si>
    <t>https://www.google.com/maps/place/Chaitanya+Martial+Arts-Thane/@19.2349762,72.9828862,14z/data=!4m8!1m2!2m1!1sChaitanya+Martial+Arts-Thane!3m4!1s0x3be7b95f40000013:0xad34dd432e07c456!8m2!3d19.2349762!4d72.9828862</t>
  </si>
  <si>
    <t>Thursday: 9am–9pm | Friday: 9am–9pm | Saturday: 9am–9pm | Sunday: 9:30am–9pm | Monday: 9am–9pm | Tuesday: 9am–9pm | Wednesday: 9am–9pm</t>
  </si>
  <si>
    <t>https://lh5.googleusercontent.com/p/AF1QipMOz3Xsk3eBLz-TiwvnTkHxIzoSgJq729L3qoN8</t>
  </si>
  <si>
    <t>https://www.google.com/search?q=Chaitanya+Martial+Arts-Thane,+Dnyanpeeth+Vidyalaya,+Manorama+Nagar,+Azad+Nagar,+Thane,+Maharashtra+400607&amp;ludocid=12480843747955295318#lrd=0x3be7b95f40000013:0xad34dd432e07c456,1</t>
  </si>
  <si>
    <t>https://chaitanyamartialarts.business.site/</t>
  </si>
  <si>
    <t>Cobra Martial Arts India</t>
  </si>
  <si>
    <t>Kalewadi Main Road, Rahatni Kalewadi Link Road, Tapkir Chowk, behind Kunal Hotel, Pimpri-Chinchwad, Maharashtra 411017</t>
  </si>
  <si>
    <t>https://www.google.com/maps/place/Cobra+Martial+Arts+India/@18.610678699999998,73.78387359999999,14z/data=!4m8!1m2!2m1!1sCobra+Martial+Arts+India!3m4!1s0x3bc2b9060a2862ff:0xb7bc4b58d56f5750!8m2!3d18.610678699999998!4d73.78387359999999</t>
  </si>
  <si>
    <t>Thursday: 7am–10pm | Friday: 7am–10pm | Saturday: 7am–10pm | Sunday: 7am–10pm | Monday: 7am–10pm | Tuesday: 7am–10pm | Wednesday: 7am–10pm</t>
  </si>
  <si>
    <t>https://lh5.googleusercontent.com/p/AF1QipOWv2gzzHaEKjPWYVnoDGnWaOHJUay543mJyw9o</t>
  </si>
  <si>
    <t>https://www.google.com/search?q=Cobra+Martial+Arts+India,+Kalewadi+Main+Road,+Rahatni+Kalewadi+Link+Road,+Tapkir+Chowk,+behind+Kunal+Hotel,+Pimpri-Chinchwad,+Maharashtra+411017&amp;ludocid=13239539849472464720#lrd=0x3bc2b9060a2862ff:0xb7bc4b58d56f5750,1</t>
  </si>
  <si>
    <t>Combative School of Martial Arts</t>
  </si>
  <si>
    <t>Shop No. 8, C1 Building, Navajbai Contractor Baug, Mori Road, Mahim (West), Mumbai, Maharashtra 400016</t>
  </si>
  <si>
    <t>https://www.google.com/maps/place/Combative+School+of+Martial+Arts/@19.0389455,72.8420546,14z/data=!4m8!1m2!2m1!1sCombative+School+of+Martial+Arts!3m4!1s0x3be7c92daf34cfaf:0xd8ed99a221bd1728!8m2!3d19.0389455!4d72.8420546</t>
  </si>
  <si>
    <t>Thursday: 11am–6:30pm | Friday: 11am–6:30pm | Saturday: 11am–6:30pm | Sunday: Closed | Monday: 11am–6:30pm | Tuesday: 11am–6:30pm | Wednesday: 11am–6:30pm</t>
  </si>
  <si>
    <t>https://lh5.googleusercontent.com/p/AF1QipO1z-L2mYM51ymc28vU1IPAJYvNAZhxsnIi5vOY</t>
  </si>
  <si>
    <t>https://www.google.com/search?q=Combative+School+of+Martial+Arts,+Shop+No.+8,+C1+Building,+Navajbai+Contractor+Baug,+Mori+Road,+Mahim+(West),+Mumbai,+Maharashtra+400016&amp;ludocid=15631318803302651688#lrd=0x3be7c92daf34cfaf:0xd8ed99a221bd1728,1</t>
  </si>
  <si>
    <t>DAI ICHI MARTIAL ARTS ACADEMY INDIA</t>
  </si>
  <si>
    <t>Sr. No. 47, Lane Number 6, Datta Prasad Housing Society, Ganesh Nagar, Wadgaon Sheri, Pune, Maharashtra 411014</t>
  </si>
  <si>
    <t>https://www.google.com/maps/place/DAI+ICHI+MARTIAL+ARTS+ACADEMY+INDIA/@18.5590329,73.9250381,14z/data=!4m8!1m2!2m1!1sDAI+ICHI+MARTIAL+ARTS+ACADEMY+INDIA!3m4!1s0x3bc2c1fb25021f3f:0x4f79276f73983c27!8m2!3d18.5590329!4d73.9250381</t>
  </si>
  <si>
    <t>Thursday: 7:30am–8:30pm | Friday: 7:30am–8:30pm | Saturday: Closed | Sunday: Closed | Monday: 7:30am–8:30pm | Tuesday: 7:30am–8:30pm | Wednesday: 7:30am–8:30pm</t>
  </si>
  <si>
    <t>https://lh5.googleusercontent.com/p/AF1QipOdn7JjgvOGnmd0iGUTdbCZ4yEfhRFF5Vsa2BXl</t>
  </si>
  <si>
    <t>https://www.google.com/search?q=DAI+ICHI+MARTIAL+ARTS+ACADEMY+INDIA,+Sr.+No.+47,+Lane+Number+6,+Datta+Prasad+Housing+Society,+Ganesh+Nagar,+Wadgaon+Sheri,+Pune,+Maharashtra+411014&amp;ludocid=5726651760812506151#lrd=0x3bc2c1fb25021f3f:0x4f79276f73983c27,1</t>
  </si>
  <si>
    <t>https://daiichimartialartsacademy.com/</t>
  </si>
  <si>
    <t>Dynamic Martial Arts and Sports federation of india</t>
  </si>
  <si>
    <t>Just kiddin international preschool, ayyapa temple Road, opposite raj grandeur, walkway, behind hiranandani hospital, Hiranandani Gardens, Powai, Mumbai, Maharashtra 400076</t>
  </si>
  <si>
    <t>https://www.google.com/maps/place/Dynamic+Martial+Arts+and+Sports+federation+of+india/@19.120361499999998,72.91767039999999,14z/data=!4m8!1m2!2m1!1sDynamic+Martial+Arts+and+Sports+federation+of+india!3m4!1s0x3be7c7ca679f4e73:0xe6158a9b319ad24f!8m2!3d19.120361499999998!4d72.91767039999999</t>
  </si>
  <si>
    <t>https://lh5.googleusercontent.com/p/AF1QipMwI80_ocGwOytYIpXicG4K-suDo5sFjt5BMUwX</t>
  </si>
  <si>
    <t>https://www.google.com/search?q=Dynamic+Martial+Arts+and+Sports+federation+of+india,+Just+kiddin+international+preschool,+ayyapa+temple+Road,+opposite+raj+grandeur,+walkway,+behind+hiranandani+hospital,+Hiranandani+Gardens,+Powai,+Mumbai,+Maharashtra+400076&amp;ludocid=16579310002391142991#lrd=0x3be7c7ca679f4e73:0xe6158a9b319ad24f,1</t>
  </si>
  <si>
    <t>https://dynamic-martial-arts.business.site/?utm_source=gmb&amp;utm_medium=referral</t>
  </si>
  <si>
    <t>Fight club of IDEAL India</t>
  </si>
  <si>
    <t>Talegoan road,below ankur hospital, Pune, Maharashtra 412208</t>
  </si>
  <si>
    <t>https://www.google.com/maps/place/Fight+club+of+IDEAL+India/@18.688599,74.137011,14z/data=!4m8!1m2!2m1!1sFight+club+of+IDEAL+India!3m4!1s0x3bc2d9e33c327aad:0xe80e1c961cb9b021!8m2!3d18.688599!4d74.137011</t>
  </si>
  <si>
    <t>Thursday: 5–8pm | Friday: Closed | Saturday: 5–8pm | Sunday: 5–8pm | Monday: 5–8pm | Tuesday: 5–8pm | Wednesday: 5–8pm</t>
  </si>
  <si>
    <t>https://lh5.googleusercontent.com/p/AF1QipM6cDIplPXa6gKQqALZ1y2noSGPgwK5dQnX8lP6</t>
  </si>
  <si>
    <t>https://www.google.com/search?q=Fight+club+of+IDEAL+India,+Talegoan+road,below+ankur+hospital,+Pune,+Maharashtra+412208&amp;ludocid=16721333897525833761#lrd=0x3bc2d9e33c327aad:0xe80e1c961cb9b021,1</t>
  </si>
  <si>
    <t>Fighting Fit India</t>
  </si>
  <si>
    <t>Bandra Hindu Association School , Ground Floor, Off Linking Road, Bandra West, Mumbai, Maharashtra 400050</t>
  </si>
  <si>
    <t>https://www.google.com/maps/place/Fighting+Fit+India/@19.0622412,72.8351588,14z/data=!4m8!1m2!2m1!1sFighting+Fit+India!3m4!1s0x3be7c916c013ea83:0x34607f2424c70ad!8m2!3d19.0622412!4d72.8351588</t>
  </si>
  <si>
    <t>info@fightingfitindia.com</t>
  </si>
  <si>
    <t>Thursday: Closed | Friday: 6:15–9:15pm | Saturday: Closed | Sunday: Closed | Monday: 6:15–9:15pm | Tuesday: Closed | Wednesday: 6:15–9:15pm</t>
  </si>
  <si>
    <t>https://lh5.googleusercontent.com/p/AF1QipOWPjiVv7nmQrvpDzc5ip271s5QGSrMgaVc3zs9</t>
  </si>
  <si>
    <t>https://www.google.com/search?q=Fighting+Fit+India,+Bandra+Hindu+Association+School+,+Ground+Floor,+Off+Linking+Road,+Bandra+West,+Mumbai,+Maharashtra+400050&amp;ludocid=235884767559315629#lrd=0x3be7c916c013ea83:0x34607f2424c70ad,1</t>
  </si>
  <si>
    <t>http://www.fightingfitindia.com/</t>
  </si>
  <si>
    <t>GENSEIRYU KARATE DO INDIA</t>
  </si>
  <si>
    <t>A/3, Makani Manision, S.B. Road, Mumbai, Maharashtra 400005</t>
  </si>
  <si>
    <t>https://www.google.com/maps/place/GENSEIRYU+KARATE+DO+INDIA/@18.9176055,72.8275187,14z/data=!4m8!1m2!2m1!1sGENSEIRYU+KARATE+DO+INDIA!3m4!1s0x3be7d1956403f621:0x7de3edbf061d0ddc!8m2!3d18.9176055!4d72.8275187</t>
  </si>
  <si>
    <t>22 2814 8844</t>
  </si>
  <si>
    <t>http://www.mumbaiopenkarate-do.com/events.html</t>
  </si>
  <si>
    <t>Goju-Ryu Karate - Byculla Dojo - RTKA</t>
  </si>
  <si>
    <t>Voltas House, Kumar Sophronia Building Ulster Road Byculla East (off Dr B R Ambedkar Road Between Rani Baug and, adjoining BP petrol pump, Mumbai, Maharashtra 400027</t>
  </si>
  <si>
    <t>https://www.google.com/maps/place/Goju-Ryu+Karate+-+Byculla+Dojo+-+RTKA/@18.9863297,72.8359006,14z/data=!4m8!1m2!2m1!1sGoju-Ryu+Karate+-+Byculla+Dojo+-+RTKA!3m4!1s0x3be7cfeeb2586641:0x413ce04944b331fc!8m2!3d18.9863297!4d72.8359006</t>
  </si>
  <si>
    <t>rajeshthakkarkarateacademy@gmail.com</t>
  </si>
  <si>
    <t>Thursday: Open 24 hours | Friday: Open 24 hours | Saturday: 5–7pm | Sunday: 10am–12pm | Monday: Open 24 hours | Tuesday: Open 24 hours | Wednesday: Open 24 hours</t>
  </si>
  <si>
    <t>https://lh5.googleusercontent.com/p/AF1QipOCYKyxyL7Bj9pKWGpECvPhQIkqrqP_U_aiP2Za</t>
  </si>
  <si>
    <t>https://www.google.com/search?q=Goju-Ryu+Karate+-+Byculla+Dojo+-+RTKA,+Voltas+House,+Kumar+Sophronia+Building+Ulster+Road+Byculla+East+(off+Dr+B+R+Ambedkar+Road+Between+Rani+Baug+and,+adjoining+BP+petrol+pump,+Mumbai,+Maharashtra+400027&amp;ludocid=4700878716357784060#lrd=0x3be7cfeeb2586641:0x413ce04944b331fc,1</t>
  </si>
  <si>
    <t>https://www.rajeshthakkarkarate.com/</t>
  </si>
  <si>
    <t>Goju-Ryu Karate-Do Kyokai, India (Renshi Vipool Dasani)</t>
  </si>
  <si>
    <t>Smt. H.M.Nanavati English High School Dixit road no 1, kankuwadi, Vile Parle East, Mumbai, Maharashtra 400057</t>
  </si>
  <si>
    <t>https://www.google.com/maps/place/Goju-Ryu+Karate-Do+Kyokai%2C+India+%28Renshi+Vipool+Dasani%29/@19.0961602,72.8468286,14z/data=!4m8!1m2!2m1!1sGoju-Ryu+Karate-Do+Kyokai%2C+India+%28Renshi+Vipool+Dasani%29!3m4!1s0x3be7c9b08fbdc08f:0x14e94dde20edc609!8m2!3d19.0961602!4d72.8468286</t>
  </si>
  <si>
    <t>Thursday: Closed | Friday: Closed | Saturday: 6–7pm | Sunday: Closed | Monday: Closed | Tuesday: Closed | Wednesday: 7–8pm</t>
  </si>
  <si>
    <t>https://goju-ryu-karate-do-kyokai-india-renshi-vipool.business.site/?utm_source=gmb&amp;utm_medium=referral</t>
  </si>
  <si>
    <t>Hapkido Federation India</t>
  </si>
  <si>
    <t>H-13, Bharat Lokhand Bazar, MS Ali Road, Mumbai, Maharashtra 400008</t>
  </si>
  <si>
    <t>https://www.google.com/maps/place/Hapkido+Federation+India/@18.9617941,72.8278249,14z/data=!4m8!1m2!2m1!1sHapkido+Federation+India!3m4!1s0x3be7ce159a87bb61:0x2c3a45a6fb60c958!8m2!3d18.9617941!4d72.8278249</t>
  </si>
  <si>
    <t>https://lh5.googleusercontent.com/p/AF1QipOwvAXNMLM_Mm5KrReg4PMp8-2G3nhAm72xO_lq</t>
  </si>
  <si>
    <t>https://www.google.com/search?q=Hapkido+Federation+India,+H-13,+Bharat+Lokhand+Bazar,+MS+Ali+Road,+Mumbai,+Maharashtra+400008&amp;ludocid=3186936269802359128#lrd=0x3be7ce159a87bb61:0x2c3a45a6fb60c958,1</t>
  </si>
  <si>
    <t>Hariom Martial Arts Academy</t>
  </si>
  <si>
    <t>463, Khopat Rd, Ganeshwadi, Thane West, Thane, Maharashtra 400601</t>
  </si>
  <si>
    <t>https://www.google.com/maps/place/Hariom+Martial+Arts+Academy/@19.2040217,72.970838,14z/data=!4m8!1m2!2m1!1sHariom+Martial+Arts+Academy!3m4!1s0x3be7b93e123c96ef:0x3ec2741bcf20e981!8m2!3d19.2040217!4d72.970838</t>
  </si>
  <si>
    <t>IMSF KARATE CLASSES</t>
  </si>
  <si>
    <t>Podar jumbo kids, Sector 34-B, Sector 34, Kharghar, Navi Mumbai, Maharashtra 410210</t>
  </si>
  <si>
    <t>https://www.google.com/maps/place/IMSF+KARATE+CLASSES/@19.0700578,73.08004729999999,14z/data=!4m8!1m2!2m1!1sIMSF+KARATE+CLASSES!3m4!1s0x3be7c1e4cbfcb5f1:0xcff4eb44798284!8m2!3d19.0700578!4d73.08004729999999</t>
  </si>
  <si>
    <t>Thursday: 4–7pm | Friday: 4–7pm | Saturday: 4–7pm | Sunday: 4–7pm | Monday: 4–7pm | Tuesday: 4–7pm | Wednesday: 4–7pm</t>
  </si>
  <si>
    <t>India Wing Chun Academy - Mumbai, Borivali</t>
  </si>
  <si>
    <t>Maharashtra, Main Carter Rd, Asara Colony, Borivali East, Mumbai, Maharashtra 400066</t>
  </si>
  <si>
    <t>https://www.google.com/maps/place/India+Wing+Chun+Academy+-+Mumbai%2C+Borivali/@19.2283224,72.8575328,14z/data=!4m8!1m2!2m1!1sIndia+Wing+Chun+Academy+-+Mumbai%2C+Borivali!3m4!1s0x3be7b0d14aa5a525:0xc114859f530242!8m2!3d19.2283224!4d72.8575328</t>
  </si>
  <si>
    <t>indiawingchun@gmail.com</t>
  </si>
  <si>
    <t>https://lh5.googleusercontent.com/p/AF1QipMaGo4RRvHRPEy3CIdIjGkZXRx3y-0-m6WR-Fg1</t>
  </si>
  <si>
    <t>https://www.google.com/search?q=India+Wing+Chun+Academy+-+Mumbai,+Borivali,+Maharashtra,+Main+Carter+Rd,+Asara+Colony,+Borivali+East,+Mumbai,+Maharashtra+400066&amp;ludocid=54347234641379906#lrd=0x3be7b0d14aa5a525:0xc114859f530242,1</t>
  </si>
  <si>
    <t>http://www.indiawingchun.com/</t>
  </si>
  <si>
    <t>Indian Karate Kyokushin Kai (Ifk India)</t>
  </si>
  <si>
    <t>Alpabachat Bhavan, 7 Queens Garden Road, B/H Council Hall, Art Galleria, Pune, Maharashtra 411001</t>
  </si>
  <si>
    <t>https://www.google.com/maps/place/Indian+Karate+Kyokushin+Kai+%28Ifk+India%29/@18.5292004,73.8831849,14z/data=!4m8!1m2!2m1!1sIndian+Karate+Kyokushin+Kai+%28Ifk+India%29!3m4!1s0x3bc2c0542a945bcf:0xaefb82dc447c2e88!8m2!3d18.5292004!4d73.8831849</t>
  </si>
  <si>
    <t>ssapan.c@gmail.com</t>
  </si>
  <si>
    <t>20 2633 2551</t>
  </si>
  <si>
    <t>http://ifkkyokushinindia.com/</t>
  </si>
  <si>
    <t>Indian Martial Art Sports &amp; Educational Academy</t>
  </si>
  <si>
    <t>Bldg no.B/15 flat no. 102, Magdha Hsg society, Loknagri MIDC road,Ambernath, (e), Thane, Maharashtra 421501</t>
  </si>
  <si>
    <t>https://www.google.com/maps/place/Indian+Martial+Art+Sports+%26+Educational+Academy/@19.193189,73.18410899999999,14z/data=!4m8!1m2!2m1!1sIndian+Martial+Art+Sports+%26+Educational+Academy!3m4!1s0x3be79362c26d07d7:0xfabffcb7373e7cce!8m2!3d19.193189!4d73.18410899999999</t>
  </si>
  <si>
    <t>Thursday: 9:30am–9pm | Friday: 9:30am–9pm | Saturday: 9:30am–9pm | Sunday: 9:30am–9pm | Monday: 9:30am–9pm | Tuesday: 9:30am–9pm | Wednesday: 9:30am–9pm</t>
  </si>
  <si>
    <t>INDIAN SPORTS ACADEMY OF MARTIAL ARTS</t>
  </si>
  <si>
    <t>no 14 Number, 82, Rishitej Bunglow bearing Survey bunglow, 2/1, Baner - Balewadi Rd, opp. LG showroom, Sahyadri Farms, Pune, Maharashtra 411045</t>
  </si>
  <si>
    <t>https://www.google.com/maps/place/INDIAN+SPORTS+ACADEMY+OF+MARTIAL+ARTS/@18.5620852,73.779985,14z/data=!4m8!1m2!2m1!1sINDIAN+SPORTS+ACADEMY+OF+MARTIAL+ARTS!3m4!1s0x3bc2bf23a2293c9b:0x7f652e140e3fca4d!8m2!3d18.5620852!4d73.779985</t>
  </si>
  <si>
    <t>connect@sportyindians.com</t>
  </si>
  <si>
    <t>Thursday: 7–10am,5–8pm | Friday: 7–10am,5–8pm | Saturday: 8–10am | Sunday: Closed | Monday: 7–10am,5–8pm | Tuesday: 7–10am,5–8pm | Wednesday: 7–10am,5–8pm</t>
  </si>
  <si>
    <t>https://lh5.googleusercontent.com/p/AF1QipO2FuJdnx6sKwh2TE8y1_Bgu8PLmj3ScUtdZiW2</t>
  </si>
  <si>
    <t>https://www.google.com/search?q=no+14+Number,+82,+INDIAN+SPORTS+ACADEMY+OF+MARTIAL+ARTS,+Rishitej+Bunglow+bearing+Survey+bunglow,+2/1,+Baner+-+Balewadi+Rd,+opp.+LG+showroom,+Sahyadri+Farms,+Pune,+Maharashtra+411045&amp;ludocid=9179794079137909325#lrd=0x3bc2bf23a2293c9b:0x7f652e140e3fca4d,1</t>
  </si>
  <si>
    <t>http://www.sportyindians.com/</t>
  </si>
  <si>
    <t>Yash Tower, opposite D.A.V.Public School, Aundh, Pune, Maharashtra 411007</t>
  </si>
  <si>
    <t>https://www.google.com/maps/place/indian+sports+academy+of+martial+arts/@18.5607483,73.80378879999999,14z/data=!4m8!1m2!2m1!1sindian+sports+academy+of+martial+arts!3m4!1s0x3bc2bfcf7f0d944b:0x71d277faf6d56160!8m2!3d18.5607483!4d73.80378879999999</t>
  </si>
  <si>
    <t>Thursday: 6am–10pm | Friday: 6am–10pm | Saturday: 6am–10pm | Sunday: 6am–10pm | Monday: 6am–10pm | Tuesday: 6am–10pm | Wednesday: 6am–10pm</t>
  </si>
  <si>
    <t>https://lh5.googleusercontent.com/p/AF1QipNdO4OaXliUTl0QPDXZWuRS__v20DnELpDLGtP8</t>
  </si>
  <si>
    <t>https://www.sportyindians.com/contact-isama.php</t>
  </si>
  <si>
    <t>INTERNATIONAL OKINAWAN GOJU-RYU KARATE-DO FEDERATION, INDIA</t>
  </si>
  <si>
    <t>Charitable Institution, 38 M. Karve Road, Opp. Charni Road Railway Station (E), Mumbai, Maharashtra 400002</t>
  </si>
  <si>
    <t>https://www.google.com/maps/place/INTERNATIONAL+OKINAWAN+GOJU-RYU+KARATE-DO+FEDERATION%2C+INDIA/@18.9520406,72.8181069,14z/data=!4m8!1m2!2m1!1sINTERNATIONAL+OKINAWAN+GOJU-RYU+KARATE-DO+FEDERATION%2C+INDIA!3m4!1s0x3be7ce1a91092dcf:0xad9a380aa1e4127c!8m2!3d18.9520406!4d72.8181069</t>
  </si>
  <si>
    <t>hanoverwadia@gmail.com</t>
  </si>
  <si>
    <t>http://iogkf.in/</t>
  </si>
  <si>
    <t>IsshinRyu Karate &amp; Kobudo Association of India</t>
  </si>
  <si>
    <t>1114, 13, Model Colony, Shivajinagar, Pune, Maharashtra 411016</t>
  </si>
  <si>
    <t>https://www.google.com/maps/place/IsshinRyu+Karate+%26+Kobudo+Association+of+India/@18.532483199999998,73.8404674,14z/data=!4m8!1m2!2m1!1sIsshinRyu+Karate+%26+Kobudo+Association+of+India!3m4!1s0x3bc2bf7e3f671adf:0x74f86093925cfe68!8m2!3d18.532483199999998!4d73.8404674</t>
  </si>
  <si>
    <t>ikkaindia@yahoo.com</t>
  </si>
  <si>
    <t>Thursday: 6am–6:30pm | Friday: 6am–6:30pm | Saturday: 6am–6:30pm | Sunday: 7am–6:30pm | Monday: 6am–6:30pm | Tuesday: 6am–6:30pm | Wednesday: 6am–6:30pm</t>
  </si>
  <si>
    <t>https://lh5.googleusercontent.com/p/AF1QipMWSAxOnUYOWAK_Ad-S2TFCIhUnmLxtFSIDv4ph</t>
  </si>
  <si>
    <t>https://www.google.com/search?q=1114,+IsshinRyu+Karate+%26+Kobudo+Association+of+India,+13,+Model+Colony,+Shivajinagar,+Pune,+Maharashtra+411016&amp;ludocid=8428592889555910248#lrd=0x3bc2bf7e3f671adf:0x74f86093925cfe68,1</t>
  </si>
  <si>
    <t>http://www.ikkai.org/</t>
  </si>
  <si>
    <t>J.S.K.F KARATE CLASS</t>
  </si>
  <si>
    <t>Ashale Gaon, Vitthalwadi, Ulhasnagar, Maharashtra 421004</t>
  </si>
  <si>
    <t>https://www.google.com/maps/place/J.S.K.F+KARATE+CLASS/@19.2146512,73.15450109999999,14z/data=!4m8!1m2!2m1!1sJ.S.K.F+KARATE+CLASS!3m4!1s0x3be7945ccb7e3659:0x8b668281f3fad49d!8m2!3d19.2146512!4d73.15450109999999</t>
  </si>
  <si>
    <t>Ulhasnagar</t>
  </si>
  <si>
    <t>Japan Karate-Do Nobukawa-Ha Shito-Ryu Kai-India ADMIN OFFICE</t>
  </si>
  <si>
    <t>SR. NO 33/2, PLOT NO 22, SHREE SIDDHIVINAYAK HILLS, Wadachiwadi Rd, behind GANESH TEMPLE, Undri, Pune, Maharashtra 411060</t>
  </si>
  <si>
    <t>https://www.google.com/maps/place/Japan+Karate-Do+Nobukawa-Ha+Shito-Ryu+Kai-India+ADMIN+OFFICE/@18.431638,73.911709,14z/data=!4m8!1m2!2m1!1sJapan+Karate-Do+Nobukawa-Ha+Shito-Ryu+Kai-India+ADMIN+OFFICE!3m4!1s0x3bc2ea662b167b5d:0xd60244503afb23fd!8m2!3d18.431638!4d73.911709</t>
  </si>
  <si>
    <t>karatedoindia@gmail.com</t>
  </si>
  <si>
    <t>https://lh5.googleusercontent.com/p/AF1QipNWDWWOeyF35nj50V5F-6EhofBEBQIrrAPX6i5H</t>
  </si>
  <si>
    <t>https://www.google.com/search?q=Japan+Karate-Do+Nobukawa-Ha+Shito-Ryu+Kai-India+ADMIN+OFFICE,+SR.+NO+33/2,+PLOT+NO+22,+SHREE+SIDDHIVINAYAK+HILLS,+Wadachiwadi+Rd,+behind+GANESH+TEMPLE,+Undri,+Pune,+Maharashtra+411060&amp;ludocid=15420963185447609341#lrd=0x3bc2ea662b167b5d:0xd60244503afb23fd,1</t>
  </si>
  <si>
    <t>http://www.karatedoindia.com/</t>
  </si>
  <si>
    <t>Japan Karate-do Nobukwa-Ha Shito-ryu Kai INDIA. Karate classes for Girl's and Boys all age group &amp; Guinness book of world record 2018 Achieved by our Class</t>
  </si>
  <si>
    <t>Gargi Social Academy, Near Yashwant Classes Opposite Manohar Vikas Building, Road, Badlapur West, Hendre Pada, Badlapur, Maharashtra 421503</t>
  </si>
  <si>
    <t>https://www.google.com/maps/place/Japan+Karate-do+Nobukwa-Ha+Shito-ryu+Kai+INDIA.+Karate+classes+for+Girl%27s+and+Boys+all+age+group+%26+Guinness+book+of+world+record+2018+Achieved+by+our+Class/@19.17014,73.24636459999999,14z/data=!4m8!1m2!2m1!1sJapan+Karate-do+Nobukwa-Ha+Shito-ryu+Kai+INDIA.+Karate+classes+for+Girl%27s+and+Boys+all+age+group+%26+Guinness+book+of+world+record+2018+Achieved+by+our+Class!3m4!1s0x3be7938ced3d2f95:0xca40e1a8d1adf818!8m2!3d19.17014!4d73.24636459999999</t>
  </si>
  <si>
    <t>Badlapur</t>
  </si>
  <si>
    <t>Thursday: Closed | Friday: 7–8:30pm | Saturday: 7–8:30pm | Sunday: 8–10am | Monday: 7–8:30pm | Tuesday: Closed | Wednesday: 7–8:30pm</t>
  </si>
  <si>
    <t>https://lh5.googleusercontent.com/p/AF1QipNokqdB5oXbaAcaIRcQ-VC97omHSIJnu2q97DAN</t>
  </si>
  <si>
    <t>https://www.google.com/search?q=Japan+Karate-do+Nobukwa-Ha+Shito-ryu+Kai+INDIA.+Karate+classes+for+Girl's+and+Boys+all+age+group+%26+Guinness+book+of+world+record+2018+Achieved+by+our+Class,+Gargi+Social+Academy,+Near+Yashwant+Classes+Opposite+Manohar+Vikas+Building,+Road,+Badlapur+West,+Hendre+Pada,+Badlapur,+Maharashtra+421503&amp;ludocid=14573896509359519768#lrd=0x3be7938ced3d2f95:0xca40e1a8d1adf818,1</t>
  </si>
  <si>
    <t>Jiu Jitsu International - India</t>
  </si>
  <si>
    <t>Merchant Center, Honbu Dojo, 2nd Floor, Groma Marg, APMC Market, Navi Mumbai, Maharashtra 400705</t>
  </si>
  <si>
    <t>https://www.google.com/maps/place/Jiu+Jitsu+International+-+India/@19.0784727,73.00835769999999,14z/data=!4m8!1m2!2m1!1sJiu+Jitsu+International+-+India!3m4!1s0x3be7c148b9c63dd7:0xaffced97b2674626!8m2!3d19.0784727!4d73.00835769999999</t>
  </si>
  <si>
    <t>Thursday: 7–10pm | Friday: 7–10pm | Saturday: Closed | Sunday: 7–11:30am | Monday: Closed | Tuesday: 7–10pm | Wednesday: 7–10pm</t>
  </si>
  <si>
    <t>#DIV/0!</t>
  </si>
  <si>
    <t>Karate Academy</t>
  </si>
  <si>
    <t>Sector 8, Nerul, Navi Mumbai, Maharashtra 400706</t>
  </si>
  <si>
    <t>https://www.google.com/maps/place/Karate+Academy/@19.0431801,73.01487929999999,14z/data=!4m8!1m2!2m1!1sKarate+Academy!3m4!1s0x3be7c3e7a661c107:0xdf4104c15a2580f5!8m2!3d19.0431801!4d73.01487929999999</t>
  </si>
  <si>
    <t>Karate and Martial Arts Classes</t>
  </si>
  <si>
    <t>Okinawan Martial Arts Combat Association, RMMS G D, G D Ambekar Marg, Bhoiwada, Parel, Mumbai, Maharashtra 400012</t>
  </si>
  <si>
    <t>https://www.google.com/maps/place/Karate+and+Martial+Arts+Classes/@19.0040364,72.8465427,14z/data=!4m8!1m2!2m1!1sKarate+and+Martial+Arts+Classes!3m4!1s0x3be7cee370fca537:0xaae67d5ebae5bef3!8m2!3d19.0040364!4d72.8465427</t>
  </si>
  <si>
    <t>Thursday: 11am–9pm | Friday: 11am–9pm | Saturday: 11am–9pm | Sunday: Closed | Monday: 11am–9pm | Tuesday: 11am–9pm | Wednesday: 11am–9pm</t>
  </si>
  <si>
    <t>https://lh5.googleusercontent.com/p/AF1QipMWV3-cNKrY_rmXyHsN1XVwTpKXru7GC_w6p716</t>
  </si>
  <si>
    <t>https://www.google.com/search?q=Karate+and+Martial+Arts+Classes,+Okinawan+Martial+Arts+Combat+Association,+RMMS+G+D,+G+D+Ambekar+Marg,+Bhoiwada,+Parel,+Mumbai,+Maharashtra+400012&amp;ludocid=12314668076907216627#lrd=0x3be7cee370fca537:0xaae67d5ebae5bef3,1</t>
  </si>
  <si>
    <t>KARATE CLASSES</t>
  </si>
  <si>
    <t>Old Collector Compound, Malvani, Malad West, Mumbai, Maharashtra 400095</t>
  </si>
  <si>
    <t>https://www.google.com/maps/place/Karate+Classes/@19.190499,72.8202383,14z/data=!4m8!1m2!2m1!1sKarate+Classes!3m4!1s0x3be7b696ebc1a825:0x3f670db7dc491fc7!8m2!3d19.190499!4d72.8202383</t>
  </si>
  <si>
    <t>seikikai95@gmail.com</t>
  </si>
  <si>
    <t>https://lh5.googleusercontent.com/p/AF1QipNU8r02FgfzXja2QYg5PMguZvBEa3KLfvwNbkKX</t>
  </si>
  <si>
    <t>https://www.google.com/search?q=Karate+Classes,+Old+Collector+Compound,+Malvani,+Malad+West,+Mumbai,+Maharashtra+400095&amp;ludocid=4568635430316613575#lrd=0x3be7b696ebc1a825:0x3f670db7dc491fc7,1</t>
  </si>
  <si>
    <t>https://asskai.com/</t>
  </si>
  <si>
    <t>KARATE CLASSES &amp; SELF DEFENCE CLASSES KESHAV NAGAR { Martial Art &amp; Japanese karate Center)</t>
  </si>
  <si>
    <t>Aura Dance and Fitness Studio, beside Maharashtra Gramin Bank, Keshav Nagar, Mundhwa, Pune, Maharashtra 411036</t>
  </si>
  <si>
    <t>https://www.google.com/maps/place/KARATE+CLASSES+%26+SELF+DEFENCE+CLASSES+KESHAV+NAGAR+%7B+Martial+Art+%26+Japanese+karate+Center%29/@18.5323976,73.94406459999999,14z/data=!4m8!1m2!2m1!1sKARATE+CLASSES+%26+SELF+DEFENCE+CLASSES+KESHAV+NAGAR+%7B+Martial+Art+%26+Japanese+karate+Center%29!3m4!1s0x3bc2c3a835c38e3d:0xf2aa42da96779555!8m2!3d18.5323976!4d73.94406459999999</t>
  </si>
  <si>
    <t>Thursday: Closed | Friday: Closed | Saturday: Closed | Sunday: Closed | Monday: 5–6pm | Tuesday: Closed | Wednesday: 5–6pm</t>
  </si>
  <si>
    <t>https://lh5.googleusercontent.com/p/AF1QipP3YKqj62W1z766V8JK95R2-w-8JpiKQTVqqpTb</t>
  </si>
  <si>
    <t>https://www.google.com/search?q=KARATE+CLASSES+%26+SELF+DEFENCE+CLASSES+KESHAV+NAGAR+%7B+Martial+Art+%26+Japanese+karate+Center),+Aura+Dance+and+Fitness+Studio,+beside+Maharashtra+Gramin+Bank,+Keshav+Nagar,+Mundhwa,+Pune,+Maharashtra+411036&amp;ludocid=17485862009814095189#lrd=0x3bc2c3a835c38e3d:0xf2aa42da96779555,1</t>
  </si>
  <si>
    <t>Karate Classes (Japanese Martial Art)</t>
  </si>
  <si>
    <t>Near, Nyati County, Mohammed Wadi, Pune, Maharashtra 411060</t>
  </si>
  <si>
    <t>https://www.google.com/maps/place/Karate+Classes+%28Japanese+Martial+Art%29/@18.460088,73.919477,14z/data=!4m8!1m2!2m1!1sKarate+Classes+%28Japanese+Martial+Art%29!3m4!1s0x3bc2ea3bf404b8bf:0x36879067c9e2bbf1!8m2!3d18.460088!4d73.919477</t>
  </si>
  <si>
    <t>Karate Classes @ (Magarpatta City) - Japanese Karatedo</t>
  </si>
  <si>
    <t>Bungalow 39, Acacia Garden 3, Magarpatta, Hadapsar, Pune, Maharashtra 411028</t>
  </si>
  <si>
    <t>https://www.google.com/maps/place/Karate+Classes+%40+%28Magarpatta+City%29+-+Japanese+Karatedo/@18.515805699999998,73.9271644,14z/data=!4m8!1m2!2m1!1sKarate+Classes+%40+%28Magarpatta+City%29+-+Japanese+Karatedo!3m4!1s0x3bc2c18d00000001:0xa7a98c15f4d31479!8m2!3d18.515805699999998!4d73.9271644</t>
  </si>
  <si>
    <t>Thursday: 5–6pm | Friday: Closed | Saturday: Closed | Sunday: Closed | Monday: Closed | Tuesday: 5–6pm | Wednesday: Closed</t>
  </si>
  <si>
    <t>https://lh5.googleusercontent.com/p/AF1QipONF3A48k_2SZ7Gyr8NrQaKfzDoQvxON15IraMR</t>
  </si>
  <si>
    <t>https://www.google.com/search?q=Karate+Classes+@+(Magarpatta+City)+-+Japanese+Karatedo,+Bungalow+39,+Acacia+Garden+3,+Magarpatta,+Hadapsar,+Pune,+Maharashtra+411028&amp;ludocid=12081341501327742073#lrd=0x3bc2c18d00000001:0xa7a98c15f4d31479,1</t>
  </si>
  <si>
    <t>karate club</t>
  </si>
  <si>
    <t>Modern Engineering College Rd, Revenue Colony, Shivajinagar, Pune, Maharashtra 411005</t>
  </si>
  <si>
    <t>https://www.google.com/maps/place/karate+club/@18.5250918,73.8484926,14z/data=!4m8!1m2!2m1!1skarate+club!3m4!1s0x3bc2c07c234dcbf3:0xfff3bd3bf9064099!8m2!3d18.5250918!4d73.8484926</t>
  </si>
  <si>
    <t>Thursday: 6:15–7:30pm | Friday: 6:15–7:30pm | Saturday: Closed | Sunday: Closed | Monday: 6:15–7:30pm | Tuesday: 6:15–7:30pm | Wednesday: 6:15–7:30pm</t>
  </si>
  <si>
    <t>Karate do wakad</t>
  </si>
  <si>
    <t>Opp. Millennium Acropolis society, Bhumkar chowk, near Akshara School School, Wakad, Pune, Maharashtra 411057</t>
  </si>
  <si>
    <t>https://www.google.com/maps/place/Karate+do+wakad/@18.6060397,73.7454068,14z/data=!4m8!1m2!2m1!1sKarate+do+wakad!3m4!1s0x3bc2b9e0e29f9a6b:0xb2f9302e021ad223!8m2!3d18.6060397!4d73.7454068</t>
  </si>
  <si>
    <t>https://lh5.googleusercontent.com/p/AF1QipNDJ8mGW-IhOMQ4sbfzVPCSfc9ixMLWem1L39N5</t>
  </si>
  <si>
    <t>https://www.google.com/search?q=Karate+do+wakad,+Opp.+Millennium+Acropolis+society,+Bhumkar+chowk,+near+Akshara+School+School,+Wakad,+Pune,+Maharashtra+411057&amp;ludocid=12896391982114066979#lrd=0x3bc2b9e0e29f9a6b:0xb2f9302e021ad223,1</t>
  </si>
  <si>
    <t>Karate Institute India.</t>
  </si>
  <si>
    <t>Shop.n.1,Sr.n.47/5A,Old Mundhwa Road,Chandan Nagar, Pune, Maharashtra 411014</t>
  </si>
  <si>
    <t>https://www.google.com/maps/place/Karate+Institute+India./@18.560881,73.928153,14z/data=!4m8!1m2!2m1!1sKarate+Institute+India.!3m4!1s0x3bc2c15dbc73de69:0xea9fa4b02824bece!8m2!3d18.560881!4d73.928153</t>
  </si>
  <si>
    <t>Thursday: 7am–9pm | Friday: 7am–9pm | Saturday: 7am–9pm | Sunday: 7am–9pm | Monday: 7am–9pm | Tuesday: 7am–9pm | Wednesday: 7am–9pm</t>
  </si>
  <si>
    <t>https://lh5.googleusercontent.com/p/AF1QipOLLZ8RFmX0Z6AgAJPUEeSoIeJkgLcd48lqkRM</t>
  </si>
  <si>
    <t>https://www.google.com/search?q=Karate+Institute+India.,+Shop.n.1,Sr.n.47/5A,Old+Mundhwa+Road,Chandan+Nagar,+Pune,+Maharashtra+411014&amp;ludocid=16906412602666827470#lrd=0x3bc2c15dbc73de69:0xea9fa4b02824bece,1</t>
  </si>
  <si>
    <t>Karate Organization of India</t>
  </si>
  <si>
    <t>Kohinoor club, Building No 1, New Hall Road, Ali Yavar Jung, Kurla West, Kurla, Mumbai, Maharashtra 400070</t>
  </si>
  <si>
    <t>https://www.google.com/maps/place/Karate+Organization+of+India/@19.0766721,72.8850492,14z/data=!4m8!1m2!2m1!1sKarate+Organization+of+India!3m4!1s0x3be7cf21727f6e19:0x2dd7b20341a9b0f7!8m2!3d19.0766721!4d72.8850492</t>
  </si>
  <si>
    <t>Thursday: 7am–11:45pm | Friday: 7am–11:45pm | Saturday: 7am–11:45pm | Sunday: 7am–11:45pm | Monday: 7am–11:45pm | Tuesday: 7am–11:45pm | Wednesday: 7am–11:45pm</t>
  </si>
  <si>
    <t>https://lh5.googleusercontent.com/p/AF1QipPwxJOAS_kBypzq93GaBWkVPOZXY1yjBSaK5Zr3</t>
  </si>
  <si>
    <t>https://www.google.com/search?q=Karate+Organization+of+India,+Kohinoor+club,+Building+No+1,+New+Hall+Road,+Ali+Yavar+Jung,+Kurla+West,+Kurla,+Mumbai,+Maharashtra+400070&amp;ludocid=3303304578755834103#lrd=0x3be7cf21727f6e19:0x2dd7b20341a9b0f7,1</t>
  </si>
  <si>
    <t>Kdkba Karate Classes In Kharadi Pune</t>
  </si>
  <si>
    <t>The Pavilion Near Eon IT Park Kharadi Near Gera Park Veiw, Ganga Constella Back Side Kharadi, Pune, Maharashtra 411014</t>
  </si>
  <si>
    <t>https://www.google.com/maps/place/Kdkba+Karate+Classes+In+Kharadi+Pune/@18.555823999999998,73.953755,14z/data=!4m8!1m2!2m1!1sKdkba+Karate+Classes+In+Kharadi+Pune!3m4!1s0x3bc2c3c155b76163:0x16d657c4b2af6b65!8m2!3d18.555823999999998!4d73.953755</t>
  </si>
  <si>
    <t>Thursday: 9am–9pm | Friday: 9am–9pm | Saturday: 9am–9pm | Sunday: 9am–9pm | Monday: 9am–9pm | Tuesday: 9am–9pm | Wednesday: 9am–9pm</t>
  </si>
  <si>
    <t>https://lh5.googleusercontent.com/p/AF1QipNPJoOSgj1AXhtZU464TtQo3If06Qjg4ILo5qjf</t>
  </si>
  <si>
    <t>https://www.google.com/search?q=Kdkba+Karate+Classes+In+Kharadi+Pune,+The+Pavilion+Near+Eon+IT+Park+Kharadi+Near+Gera+Park+Veiw,+Ganga+Constella+Back+Side+Kharadi,+Pune,+Maharashtra+411014&amp;ludocid=1645599216173542245#lrd=0x3bc2c3c155b76163:0x16d657c4b2af6b65,1</t>
  </si>
  <si>
    <t>https://www.facebook.com/karateclasseskharadi/</t>
  </si>
  <si>
    <t>Keimoudo Sessions</t>
  </si>
  <si>
    <t>Kustigir Bhavan, Opp. Gaondevi Maidan, Off. Gokhale Road, Nr. Thane, Station, Tha, Thane, Maharashtra 400601</t>
  </si>
  <si>
    <t>https://www.google.com/maps/place/Keimoudo+Sessions/@19.1884966,72.9746735,14z/data=!4m8!1m2!2m1!1sKeimoudo+Sessions!3m4!1s0x3be7b920db1e53af:0x5ad40a9f21cbc55a!8m2!3d19.1884966!4d72.9746735</t>
  </si>
  <si>
    <t>moxshlife@gmail.com</t>
  </si>
  <si>
    <t>Thursday: 6:30–8:30am,6–8:30pm | Friday: 6:30–8:30am,6–8:30pm | Saturday: 6:30–8:30am,6–8:30pm | Sunday: 3–6:30pm | Monday: 6:30–8:30am,6–8:30pm | Tuesday: 6:30–8:30am,6–8:30pm | Wednesday: 6:30–8:30am,6–8:30pm</t>
  </si>
  <si>
    <t>https://lh5.googleusercontent.com/p/AF1QipPqi0v9fuGvZXg-Vj6hasiNijBwpcS2IQEbhSWv</t>
  </si>
  <si>
    <t>https://www.google.com/search?q=Keimoudo+Sessions,+Kustigir+Bhavan,+Opp.+Gaondevi+Maidan,+Off.+Gokhale+Road,+Nr.+Thane,+Station,+Tha,+Thane,+Maharashtra+400601&amp;ludocid=6544867837059253594#lrd=0x3be7b920db1e53af:0x5ad40a9f21cbc55a,1</t>
  </si>
  <si>
    <t>http://www.moxshlife.org/</t>
  </si>
  <si>
    <t>Kidz karate - do association of india</t>
  </si>
  <si>
    <t>aai vadilanchi sawali m.kopar p.kalher thane, Bhiwandi, Maharashtra 421302</t>
  </si>
  <si>
    <t>https://www.google.com/maps/place/Kidz+karate+-+do+association+of+india/@19.254668199999998,73.0206034,14z/data=!4m8!1m2!2m1!1sKidz+karate+-+do+association+of+india!3m4!1s0x3be7bd0e0c2d13f9:0xc59c2d56d40da789!8m2!3d19.254668199999998!4d73.0206034</t>
  </si>
  <si>
    <t>Bhiwandi</t>
  </si>
  <si>
    <t>https://kidz-karate.business.site/?utm_source=gmb&amp;utm_medium=referral</t>
  </si>
  <si>
    <t>King Martial Arts Academy And Sports</t>
  </si>
  <si>
    <t>Plot no 12A/B, Khanda Colony, Sector - 6, Greater Khanda, Panvel, Navi Mumbai, Maharashtra 410206</t>
  </si>
  <si>
    <t>https://www.google.com/maps/place/King+Martial+Arts+Academy+And+Sports/@19.012004299999997,73.10999819999999,14z/data=!4m8!1m2!2m1!1sKing+Martial+Arts+Academy+And+Sports!3m4!1s0x3be7e835a1b983a5:0x7b0d8adba6f13262!8m2!3d19.012004299999997!4d73.10999819999999</t>
  </si>
  <si>
    <t>Thursday: 6:30–8:30pm | Friday: Closed | Saturday: 6:30–8:30am | Sunday: 4–6pm,6:30–8:30pm | Monday: Closed | Tuesday: 6:30–8:30pm | Wednesday: Closed</t>
  </si>
  <si>
    <t>https://lh5.googleusercontent.com/p/AF1QipOzAKFLyH7IejWxsk_QD6k_NPJ_1cj5nGpBVBd4</t>
  </si>
  <si>
    <t>https://www.google.com/search?q=Plot+no+12A/B,+King+Martial+Arts+Academy+And+Sports,+Khanda+Colony,+Sector+-+6,+Greater+Khanda,+Panvel,+Navi+Mumbai,+Maharashtra+410206&amp;ludocid=8866895917365670498#lrd=0x3be7e835a1b983a5:0x7b0d8adba6f13262,1</t>
  </si>
  <si>
    <t>https://king-martial-arts-academy-and-sports.business.site/?utm_source=gmb&amp;utm_medium=referral</t>
  </si>
  <si>
    <t>Korean combat martial arts Academy trust</t>
  </si>
  <si>
    <t>Kds learning centre, seven bunglows, Andheri (w, Seven Bunglow, Andheri West, Mumbai, Maharashtra 400061</t>
  </si>
  <si>
    <t>https://www.google.com/maps/place/Korean+combat+martial+arts+Academy+trust/@19.1330539,72.8257197,14z/data=!4m8!1m2!2m1!1sKorean+combat+martial+arts+Academy+trust!3m4!1s0x3be7b74f7bc7408f:0x9e9cbb24afbe67dc!8m2!3d19.1330539!4d72.8257197</t>
  </si>
  <si>
    <t>Thursday: 10am–8pm | Friday: 10am–8am | Saturday: 9:30am–8am | Sunday: 9am–1:30pm | Monday: 10am–8pm | Tuesday: 10am–8am | Wednesday: 10am–8am</t>
  </si>
  <si>
    <t>https://lh5.googleusercontent.com/p/AF1QipMBqM24PR-XRWvqYoXxcxDB_yyJShMC4wYwVgV9</t>
  </si>
  <si>
    <t>http://www.koreancombat.com/</t>
  </si>
  <si>
    <t>Koryu budo art academy</t>
  </si>
  <si>
    <t>2, Ground Floor, Patel House, Mahatma Gandhi Road, Vileparle (East), Mumbai, Maharashtra 400057</t>
  </si>
  <si>
    <t>https://www.google.com/maps/place/Koryu+budo+art+academy/@19.1001883,72.8463323,14z/data=!4m8!1m2!2m1!1sKoryu+budo+art+academy!3m4!1s0x3be7c9b41a9aaaab:0x892a77a321b06cc9!8m2!3d19.1001883!4d72.8463323</t>
  </si>
  <si>
    <t>katori222000@yahoo.com</t>
  </si>
  <si>
    <t>http://samuraitrainer.com/</t>
  </si>
  <si>
    <t>Kudo International Federation India</t>
  </si>
  <si>
    <t>A/3,Dena Jyoti Society, Veera Desai Road, Andheri West, Mumbai, Maharashtra 400053</t>
  </si>
  <si>
    <t>https://www.google.com/maps/place/Kudo+International+Federation+India/@19.1003664,72.8423253,14z/data=!4m8!1m2!2m1!1sKudo+International+Federation+India!3m4!1s0x3be7b627b23ed365:0xd9c5fe9894182f87!8m2!3d19.1003664!4d72.8423253</t>
  </si>
  <si>
    <t>kudoindia@gmail.com</t>
  </si>
  <si>
    <t>https://lh5.googleusercontent.com/p/AF1QipPALXKZqxPjkWB9Wdg42xG6ug3DLXqJsHsnsZA</t>
  </si>
  <si>
    <t>https://www.google.com/search?q=Kudo+International+Federation+India,+A/3,Dena+Jyoti+Society,+Veera+Desai+Road,+Andheri+West,+Mumbai,+Maharashtra+400053&amp;ludocid=15692228407915458439#lrd=0x3be7b627b23ed365:0xd9c5fe9894182f87,1</t>
  </si>
  <si>
    <t>http://kudoindia.org/</t>
  </si>
  <si>
    <t>KUNG-FU TRAINING CENTRE IN INDIA</t>
  </si>
  <si>
    <t>Sai Nagar, Mamurdi, Pune, Maharashtra 412101</t>
  </si>
  <si>
    <t>https://www.google.com/maps/place/KUNG-FU+TRAINING+CENTRE+IN+INDIA/@18.679655,73.71084379999999,14z/data=!4m8!1m2!2m1!1sKUNG-FU+TRAINING+CENTRE+IN+INDIA!3m4!1s0x3bc2b08c93c77b79:0x46e8e7f059cef552!8m2!3d18.679655!4d73.71084379999999</t>
  </si>
  <si>
    <t>https://lh5.googleusercontent.com/p/AF1QipNF4mRicet9IjbwDSWYFo_jQlWfDHwHI0ZNlchT</t>
  </si>
  <si>
    <t>https://www.google.com/search?q=KUNG-FU+TRAINING+CENTRE+IN+INDIA,+Sai+Nagar,+Mamurdi,+Pune,+Maharashtra+412101&amp;ludocid=5109588796736730450#lrd=0x3bc2b08c93c77b79:0x46e8e7f059cef552,1</t>
  </si>
  <si>
    <t>#VALUE!</t>
  </si>
  <si>
    <t>Lee Martial Arts Sports Academy</t>
  </si>
  <si>
    <t>Swami Vivekanand Marathi Medium School, Thakkar Bappa Colony Road, Shell Colony, Chembur, Mumbai, Maharashtra 400071</t>
  </si>
  <si>
    <t>https://www.google.com/maps/place/Lee+Martial+Arts+Sports+Academy/@19.061078,72.890556,14z/data=!4m8!1m2!2m1!1sLee+Martial+Arts+Sports+Academy!3m4!1s0x3be7c8a25068564f:0x76bc07f21beb7511!8m2!3d19.061078!4d72.890556</t>
  </si>
  <si>
    <t>Legendary Academy Of Martial Arts</t>
  </si>
  <si>
    <t>Row House No.10, Ramana Shushti Apt, Katraj-Pune Highway, Manaji Nagar, Narhe, in front of Gajanan Maharaj Mandir, Pune, Maharashtra 411041</t>
  </si>
  <si>
    <t>https://www.google.com/maps/place/Legendary+Academy+Of+Martial+Arts/@18.451428999999997,73.82692999999999,14z/data=!4m8!1m2!2m1!1sLegendary+Academy+Of+Martial+Arts!3m4!1s0x3bc2953af9220edf:0xbf3afeb2e2d7b3a8!8m2!3d18.451428999999997!4d73.82692999999999</t>
  </si>
  <si>
    <t>Thursday: Closed | Friday: 5–9pm | Saturday: Closed | Sunday: Closed | Monday: 5–9pm | Tuesday: Closed | Wednesday: 5–9pm</t>
  </si>
  <si>
    <t>https://lh5.googleusercontent.com/p/AF1QipMmiuG15arc3rO5B8Y7OwuMTTrxEO4w5LAOlzHl</t>
  </si>
  <si>
    <t>https://www.google.com/search?q=Legendary+Academy+Of+Martial+Arts,+Row+House+No.10,+Ramana+Shushti+Apt,+Katraj-Pune+Highway,+Manaji+Nagar,+Narhe,+in+front+of+Gajanan+Maharaj+Mandir,+Pune,+Maharashtra+411041&amp;ludocid=13779606054156874664#lrd=0x3bc2953af9220edf:0xbf3afeb2e2d7b3a8,1</t>
  </si>
  <si>
    <t>https://legendaryacademy.business.site/</t>
  </si>
  <si>
    <t>Life Institute Of Tai Chi And Martial Art Mix Martial Art Kung Fu With Alexander Fernandes</t>
  </si>
  <si>
    <t>Divine child high school, Dr. Charatsingh Colony, near sangam cinema, Andheri East, Mumbai, Maharashtra 400059</t>
  </si>
  <si>
    <t>https://www.google.com/maps/place/Life+Institute+Of+Tai+Chi+And+Martial+Art+Mix+Martial+Art+Kung+Fu+With+Alexander+Fernandes/@19.1127102,72.8639238,14z/data=!4m8!1m2!2m1!1sLife+Institute+Of+Tai+Chi+And+Martial+Art+Mix+Martial+Art+Kung+Fu+With+Alexander+Fernandes!3m4!1s0x3be7c9fd65432f87:0xd3f340547f5191f5!8m2!3d19.1127102!4d72.8639238</t>
  </si>
  <si>
    <t>Thursday: 4:30am–10pm | Friday: 4:30am–10pm | Saturday: 4:30am–10pm | Sunday: 5–8pm | Monday: 4:30am–10pm | Tuesday: 4:30am–10pm | Wednesday: 4:30am–10pm</t>
  </si>
  <si>
    <t>https://lh5.googleusercontent.com/p/AF1QipNOCAwVAnHOKnryvNdFYElvvEx_DtbBqsfAF2rR</t>
  </si>
  <si>
    <t>https://www.google.com/search?q=Life+Institute+Of+Tai+Chi+And+Martial+Art+Mix+Martial+Art+Kung+Fu+With+Alexander+Fernandes,+Divine+child+high+school,+Dr.+Charatsingh+Colony,+near+sangam+cinema,+Andheri+East,+Mumbai,+Maharashtra+400059&amp;ludocid=15272621493000966645#lrd=0x3be7c9fd65432f87:0xd3f340547f5191f5,1</t>
  </si>
  <si>
    <t>LIFE INSTITUTE OF TAI-CHI &amp; MARTIAL ARTS</t>
  </si>
  <si>
    <t>A-101, 1st floor, Litma Office, New India Chambers, Behind Onida House, opp. Patani Business Centre, M.I.D.C, Andheri East, Mumbai, Maharashtra 400093</t>
  </si>
  <si>
    <t>https://www.google.com/maps/place/LIFE+INSTITUTE+OF+TAI-CHI+%26+MARTIAL+ARTS/@19.120482799999998,72.8693634,14z/data=!4m8!1m2!2m1!1sLIFE+INSTITUTE+OF+TAI-CHI+%26+MARTIAL+ARTS!3m4!1s0x3be7c82361c00001:0x87b3032bddb01d56!8m2!3d19.120482799999998!4d72.8693634</t>
  </si>
  <si>
    <t>teamlitma@gmail.com</t>
  </si>
  <si>
    <t>http://litma.in/</t>
  </si>
  <si>
    <t>Maharshi Martial Arts Sports Foundation (India)</t>
  </si>
  <si>
    <t>Shri Raw Colony, Pimple Saudagar, Pune, Maharashtra 411027</t>
  </si>
  <si>
    <t>https://www.google.com/maps/place/Maharshi+Martial+Arts+Sports+Foundation+%28India%29/@18.6011117,73.8022471,14z/data=!4m8!1m2!2m1!1sMaharshi+Martial+Arts+Sports+Foundation+%28India%29!3m4!1s0x3bc2b99d51332f81:0xe607ce461d74f20c!8m2!3d18.6011117!4d73.8022471</t>
  </si>
  <si>
    <t>https://lh5.googleusercontent.com/p/AF1QipOYDYMB2NCp5QpoMjNsqCH6jHLBAqo8l2CJQafQ</t>
  </si>
  <si>
    <t>https://www.google.com/search?q=Maharshi+Martial+Arts+Sports+Foundation+(India),+Shri+Raw+Colony,+Pimple+Saudagar,+Pune,+Maharashtra+411027&amp;ludocid=16575443754097635852#lrd=0x3bc2b99d51332f81:0xe607ce461d74f20c,1</t>
  </si>
  <si>
    <t>Veer Savarkar Udyan, Sector No. 27, Nigdi, Pimpri-Chinchwad, Maharashtra 411033</t>
  </si>
  <si>
    <t>https://www.google.com/maps/place/Maharshi+Martial+Arts+Sports+Foundation+%28India%29/@18.6543833,73.76673439999999,14z/data=!4m8!1m2!2m1!1sMaharshi+Martial+Arts+Sports+Foundation+%28India%29!3m4!1s0x3bc2b94d5b08dcab:0x5ddab034921ea489!8m2!3d18.6543833!4d73.76673439999999</t>
  </si>
  <si>
    <t>Thursday: 6–7:30pm | Friday: 6–7:30pm | Saturday: 6–7:30pm | Sunday: Closed | Monday: 6–7:30pm | Tuesday: 6–7:30pm | Wednesday: 6–7:30pm</t>
  </si>
  <si>
    <t>https://lh5.googleusercontent.com/p/AF1QipNdUkVqtx2QB4QXGrqoc4uwFUqNzrQkmAkZ2lLd</t>
  </si>
  <si>
    <t>https://www.google.com/search?q=Maharshi+Martial+Arts+Sports+Foundation+(India),+Veer+Savarkar+Udyan,+Sector+No.+27,+Nigdi,+Pimpri-Chinchwad,+Maharashtra+411033&amp;ludocid=6762911530286490761#lrd=0x3bc2b94d5b08dcab:0x5ddab034921ea489,1</t>
  </si>
  <si>
    <t>Mike Karate Classes</t>
  </si>
  <si>
    <t>Vithallwadi Kalyan West Fly Over, Anandwadi, Kalyan, Maharashtra 421306</t>
  </si>
  <si>
    <t>https://www.google.com/maps/place/Mike+Karate+Classes/@19.2308853,73.1442381,14z/data=!4m8!1m2!2m1!1sMike+Karate+Classes!3m4!1s0x3be794372c6f00a9:0x80904be04ae65ac2!8m2!3d19.2308853!4d73.1442381</t>
  </si>
  <si>
    <t>Miracle Mix Martial Arts Academy</t>
  </si>
  <si>
    <t>56/1/2/B, behind Gandhaeva garden, Anjani Nagar, Santosh Nagar, Ambegaon BK, Pune, Maharashtra 411046</t>
  </si>
  <si>
    <t>https://www.google.com/maps/place/Miracle+Mix+Martial+Arts+Academy/@18.4416702,73.8576951,14z/data=!4m8!1m2!2m1!1sMiracle+Mix+Martial+Arts+Academy!3m4!1s0x3bc2ead95e655c53:0x321f41bd8d33371f!8m2!3d18.4416702!4d73.8576951</t>
  </si>
  <si>
    <t>MMA, BOXING, KICKBOXING, KARATE, AIKI-JUJUTSU, SELF DEFENCE &amp; FITNESS TRAINING IN NASHIK</t>
  </si>
  <si>
    <t>SSD COMBAT CLUB, College Road, above Biba showroon, Nashik, Maharashtra 422005</t>
  </si>
  <si>
    <t>https://www.google.com/maps/place/MMA%2C+BOXING%2C+KICKBOXING%2C+KARATE%2C+AIKI-JUJUTSU%2C+SELF+DEFENCE+%26+FITNESS+TRAINING+IN+NASHIK/@20.004824,73.769078,14z/data=!4m8!1m2!2m1!1sMMA%2C+BOXING%2C+KICKBOXING%2C+KARATE%2C+AIKI-JUJUTSU%2C+SELF+DEFENCE+%26+FITNESS+TRAINING+IN+NASHIK!3m4!1s0x3bddeb9ba219757b:0xa7cd4b5856da9d17!8m2!3d20.004824!4d73.769078</t>
  </si>
  <si>
    <t>Thursday: 5–9pm | Friday: 5–9pm | Saturday: 5–9pm | Sunday: Closed | Monday: 5–9pm | Tuesday: 5–9pm | Wednesday: 5–9pm</t>
  </si>
  <si>
    <t>https://lh5.googleusercontent.com/p/AF1QipOlqsnC2fPXIpQBMQydiVoJcnNcnS2OW7vmeXy8</t>
  </si>
  <si>
    <t>https://www.google.com/search?q=MMA,+BOXING,+KICKBOXING,+KARATE,+AIKI-JUJUTSU,+SELF+DEFENCE+%26+FITNESS+TRAINING+IN+NASHIK,+SSD+COMBAT+CLUB,+College+Road,+above+Biba+showroon,+Nashik,+Maharashtra+422005&amp;ludocid=12091403417346022679#lrd=0x3bddeb9ba219757b:0xa7cd4b5856da9d17,1</t>
  </si>
  <si>
    <t>http://www.schoolofselfdefence.webs.com/</t>
  </si>
  <si>
    <t>MOHAN MARTIAL ARTS</t>
  </si>
  <si>
    <t>Orbit Commercial Center, Ground Floor, Khadakpada, Behind Axis Bank, Kalyan West, Mumbai, Maharashtra 421301</t>
  </si>
  <si>
    <t>https://www.google.com/maps/place/MOHAN+MARTIAL+ARTS/@19.2560733,73.14167259999999,14z/data=!4m8!1m2!2m1!1sMOHAN+MARTIAL+ARTS!3m4!1s0x3be795d7eb9ad6cb:0xd3d05bc7b527943!8m2!3d19.2560733!4d73.14167259999999</t>
  </si>
  <si>
    <t>https://lh5.googleusercontent.com/p/AF1QipOhb7AJC2a63cSck81wMFTaMjodgaSZZwXl3uWB</t>
  </si>
  <si>
    <t>https://www.google.com/search?q=MOHAN+MARTIAL+ARTS,+Orbit+Commercial+Center,+Ground+Floor,+Khadakpada,+Behind+Axis+Bank,+Kalyan+West,+Mumbai,+Maharashtra+421301&amp;ludocid=953925003153406275#lrd=0x3be795d7eb9ad6cb:0xd3d05bc7b527943,1</t>
  </si>
  <si>
    <t>Mrutyunjay Fight Club India</t>
  </si>
  <si>
    <t>Near Ghanoba Shikshan Prasarak Mandal, Dhanore, Pune, Maharashtra 412208</t>
  </si>
  <si>
    <t>https://www.google.com/maps/place/Mrutyunjay+Fight+Club+India/@18.671820999999998,74.19406699999999,14z/data=!4m8!1m2!2m1!1sMrutyunjay+Fight+Club+India!3m4!1s0x3bc2d8402c01ef43:0xa520a4e6bcf26ae4!8m2!3d18.671820999999998!4d74.19406699999999</t>
  </si>
  <si>
    <t>Thursday: 5:30–9am,5–8pm | Friday: 5:30–9am,5–8pm | Saturday: 5:30–9am,5–8pm | Sunday: 5:30–9am,5–8pm | Monday: 5:30–9am,5–8pm | Tuesday: 5:30–9am,5–8pm | Wednesday: 5:30–9am,5–8pm</t>
  </si>
  <si>
    <t>https://lh5.googleusercontent.com/p/AF1QipM_GtBLl3Xmqm6FKvtJEZL6ssVQBGyMGvIoPIGg</t>
  </si>
  <si>
    <t>http://mrutyunjayfightclub.weebly.com/</t>
  </si>
  <si>
    <t>Near Holy Angle English Medium School, Chakan, Pune, Maharashtra 410501</t>
  </si>
  <si>
    <t>https://www.google.com/maps/place/Mrutyunjay+Fight+Club+India/@18.760265999999998,73.863035,14z/data=!4m8!1m2!2m1!1sMrutyunjay+Fight+Club+India!3m4!1s0x3bc2c9f57a60387d:0x1fffef1ff0b1414!8m2!3d18.760265999999998!4d73.863035</t>
  </si>
  <si>
    <t>https://lh5.googleusercontent.com/p/AF1QipO0ShtXW0en_3t3QBBJiiUNi9b8bTl3ZLZluMSM</t>
  </si>
  <si>
    <t>https://www.google.com/search?q=Mrutyunjay+Fight+Club+India,+Near+Holy+Angle+English+Medium+School,+Chakan,+Pune,+Maharashtra+410501&amp;ludocid=144114028418634772#lrd=0x3bc2c9f57a60387d:0x1fffef1ff0b1414,1</t>
  </si>
  <si>
    <t>Near New English School, Mahadev Nagar, Dhayari, Pune, Maharashtra 411041</t>
  </si>
  <si>
    <t>https://www.google.com/maps/place/Mrutyunjay+Fight+Club+India/@18.442218,73.809584,14z/data=!4m8!1m2!2m1!1sMrutyunjay+Fight+Club+India!3m4!1s0x3bc2951baaacbc55:0xe793717ad044f047!8m2!3d18.442218!4d73.809584</t>
  </si>
  <si>
    <t>https://lh5.googleusercontent.com/p/AF1QipMrTSxwlCQq7pgng3SeWfwMcetbG3JyG8ug1CcN</t>
  </si>
  <si>
    <t>https://www.google.com/search?q=Mrutyunjay+Fight+Club+India,+Near+New+English+School,+Mahadev+Nagar,+Dhayari,+Pune,+Maharashtra+411041&amp;ludocid=16686805816631947335#lrd=0x3bc2951baaacbc55:0xe793717ad044f047,1</t>
  </si>
  <si>
    <t>Near Padmaji Jain English Medium School, Pabal, Pune, Maharashtra 412403</t>
  </si>
  <si>
    <t>https://www.google.com/maps/place/Mrutyunjay+Fight+Club+India/@18.674381699999998,74.1944529,14z/data=!4m8!1m2!2m1!1sMrutyunjay+Fight+Club+India!3m4!1s0x3bc2d28cc000001b:0x594120b3646159dc!8m2!3d18.674381699999998!4d74.1944529</t>
  </si>
  <si>
    <t>https://lh5.googleusercontent.com/p/AF1QipOtvHRFvElVn6iRgY_G5VWxBfUCkeUHM0ki5P78</t>
  </si>
  <si>
    <t>Near Zilla Parishad Prathamik School, Wardha, Pune, Maharashtra 442001</t>
  </si>
  <si>
    <t>https://www.google.com/maps/place/Mrutyunjay+Fight+Club+India/@20.745319,78.602195,14z/data=!4m8!1m2!2m1!1sMrutyunjay+Fight+Club+India!3m4!1s0x3bd47f0e4de73dd9:0xce75db299aa0cb12!8m2!3d20.745319!4d78.602195</t>
  </si>
  <si>
    <t>Thursday: 5:30–8am,6–9pm | Friday: 5:30–8am,6–9pm | Saturday: 5:30–8am,6–9pm | Sunday: 5:30–8am,6–9pm | Monday: 5:30–8am,6–9pm | Tuesday: 5:30–8am,6–9pm | Wednesday: 5:30–8am,6–9pm</t>
  </si>
  <si>
    <t>https://lh5.googleusercontent.com/p/AF1QipNTkdXD3VQpCOXMilzvTS88Bm5HdTlqYyHkqL51</t>
  </si>
  <si>
    <t>https://www.google.com/search?q=Mrutyunjay+Fight+Club+India,+Near+Zilla+Parishad+Prathamik+School,+Wardha,+Pune,+Maharashtra+442001&amp;ludocid=14877037915822672658#lrd=0x3bd47f0e4de73dd9:0xce75db299aa0cb12,1</t>
  </si>
  <si>
    <t>Near Zilla Parishad School, Balobachi Wadi, Pune, Maharashtra 412208</t>
  </si>
  <si>
    <t>https://www.google.com/maps/place/Mrutyunjay+Fight+Club+India/@18.674381999999998,74.194453,14z/data=!4m8!1m2!2m1!1sMrutyunjay+Fight+Club+India!3m4!1s0x3bc2d8155555555d:0xce1f19c80eb413d9!8m2!3d18.674381999999998!4d74.194453</t>
  </si>
  <si>
    <t>https://lh5.googleusercontent.com/p/AF1QipMsA4PR2k4AMDSG4cZvrDJ1Yj3I-w9fzEIzjxmp</t>
  </si>
  <si>
    <t>https://www.google.com/search?q=Mrutyunjay+Fight+Club+India,+Near+Zilla+Parishad+School,+Balobachi+Wadi,+Pune,+Maharashtra+412208&amp;ludocid=14852618443122021337#lrd=0x3bc2d8155555555d:0xce1f19c80eb413d9,1</t>
  </si>
  <si>
    <t>near Zilla Parishad School, Chaitanyawadi, Buldana, Maharashtra 443001</t>
  </si>
  <si>
    <t>https://www.google.com/maps/place/Mrutyunjay+Fight+Club+India/@20.529215,76.18417,14z/data=!4m8!1m2!2m1!1sMrutyunjay+Fight+Club+India!3m4!1s0x3bda1dfeaaaaaab7:0xd25af892b95523b8!8m2!3d20.529215!4d76.18417</t>
  </si>
  <si>
    <t>Buldana</t>
  </si>
  <si>
    <t>https://lh5.googleusercontent.com/p/AF1QipOYoCWmlVPV_ItI5yER8bocBX7gdVsfazCgjooF</t>
  </si>
  <si>
    <t>near Zilla Parishad School, Datta Colony, Karanje Turf Satara, Satara, Maharashtra 415001</t>
  </si>
  <si>
    <t>https://www.google.com/maps/place/Mrutyunjay+Fight+Club+India/@17.707736999999998,74.000633,14z/data=!4m8!1m2!2m1!1sMrutyunjay+Fight+Club+India!3m4!1s0x3bc239b40000006f:0xc08e300d8d94a149!8m2!3d17.707736999999998!4d74.000633</t>
  </si>
  <si>
    <t>Satara</t>
  </si>
  <si>
    <t>https://lh5.googleusercontent.com/p/AF1QipNaRkbRJSpBpzj5-6XtLS1xQVTZhVYw5TA1Vlyw</t>
  </si>
  <si>
    <t>https://www.google.com/search?q=Mrutyunjay+Fight+Club+India,+near+Zilla+Parishad+School,+Datta+Colony,+Karanje+Turf+Satara,+Satara,+Maharashtra+415001&amp;ludocid=13875080336743113033#lrd=0x3bc239b40000006f:0xc08e300d8d94a149,1</t>
  </si>
  <si>
    <t>Near Zilla Parishad School, Dingrajwadi, Pune, Maharashtra 412208</t>
  </si>
  <si>
    <t>https://www.google.com/maps/place/Mrutyunjay+Fight+Club+India/@18.671861,74.19556899999999,14z/data=!4m8!1m2!2m1!1sMrutyunjay+Fight+Club+India!3m4!1s0x3bc2d86a8bde246b:0x32d8094cddfbf38e!8m2!3d18.671861!4d74.19556899999999</t>
  </si>
  <si>
    <t>https://lh5.googleusercontent.com/p/AF1QipMtsEYmEOfjYs40cz1El6fSc7xJ79uM4PQ44vgz</t>
  </si>
  <si>
    <t>near Zilla Parishad School, Ganesh Colony, Jalgaon, Maharashtra 425001</t>
  </si>
  <si>
    <t>https://www.google.com/maps/place/Mrutyunjay+Fight+Club+India/@21.011975,75.545138,14z/data=!4m8!1m2!2m1!1sMrutyunjay+Fight+Club+India!3m4!1s0x3bd90fc155555559:0xcdb17c625bbf5f22!8m2!3d21.011975!4d75.545138</t>
  </si>
  <si>
    <t>https://lh5.googleusercontent.com/p/AF1QipP3f1ZsKHvKy79h8KGs8kQJgiGLB8fOSGd8CQr7</t>
  </si>
  <si>
    <t>https://www.google.com/search?q=Mrutyunjay+Fight+Club+India,+near+Zilla+Parishad+School,+Ganesh+Colony,+Jalgaon,+Maharashtra+425001&amp;ludocid=14821764610540920610#lrd=0x3bd90fc155555559:0xcdb17c625bbf5f22,1</t>
  </si>
  <si>
    <t>near Zilla Parishad School, Habib Nagar, Hazrat Bilal Nagar, Amravati, Maharashtra 444601</t>
  </si>
  <si>
    <t>https://www.google.com/maps/place/Mrutyunjay+Fight+Club+India/@20.9416406,77.7509173,14z/data=!4m8!1m2!2m1!1sMrutyunjay+Fight+Club+India!3m4!1s0x3bd6a353fffffff3:0x2c6d1edc44305d00!8m2!3d20.9416406!4d77.7509173</t>
  </si>
  <si>
    <t>Amravati</t>
  </si>
  <si>
    <t>https://lh5.googleusercontent.com/p/AF1QipO4ZJPWQxDA_z-i3S5GbCb7LMTJUomdId8uGTWt</t>
  </si>
  <si>
    <t>https://www.google.com/search?q=Mrutyunjay+Fight+Club+India,+near+Zilla+Parishad+School,+Habib+Nagar,+Hazrat+Bilal+Nagar,+Amravati,+Maharashtra+444601&amp;ludocid=3201248841515949312#lrd=0x3bd6a353fffffff3:0x2c6d1edc44305d00,1</t>
  </si>
  <si>
    <t>near Zilla Parishad School, Sangamvadi, Pune, Maharashtra 411001</t>
  </si>
  <si>
    <t>https://www.google.com/maps/place/Mrutyunjay+Fight+Club+India/@18.529602999999998,73.876015,14z/data=!4m8!1m2!2m1!1sMrutyunjay+Fight+Club+India!3m4!1s0x3bc2c058396c3a63:0x2b25cd3a05c2f067!8m2!3d18.529602999999998!4d73.876015</t>
  </si>
  <si>
    <t>https://lh5.googleusercontent.com/p/AF1QipMZeDiTqZCtlelJcwghAyvo1_MNYt8TSasBJnSy</t>
  </si>
  <si>
    <t>Nr. Ajinkyatara English Medium School, Shikrapur, Pune, Maharashtra 412208</t>
  </si>
  <si>
    <t>https://www.google.com/maps/place/Mrutyunjay+Fight+Club+India/@18.693967999999998,74.13803,14z/data=!4m8!1m2!2m1!1sMrutyunjay+Fight+Club+India!3m4!1s0x3bc2d75867eadec9:0xbe9f019d312986d1!8m2!3d18.693967999999998!4d74.13803</t>
  </si>
  <si>
    <t>Thursday: 5:30–9am,6–8pm | Friday: 5:30–9am,6–8pm | Saturday: 5:30–9am,6–8pm | Sunday: 5:30–9am,6–8pm | Monday: 5:30–9am,6–8pm | Tuesday: 5:30–9am,6–8pm | Wednesday: 5:30–9am,6–8pm</t>
  </si>
  <si>
    <t>https://lh5.googleusercontent.com/p/AF1QipMqVlNhH5-uu7d1VVgOqdCxqsSqRiw6lIet_Lkm</t>
  </si>
  <si>
    <t>https://www.google.com/search?q=Mrutyunjay+Fight+Club+India,+Nr.+Ajinkyatara+English+Medium+School,+Shikrapur,+Pune,+Maharashtra+412208&amp;ludocid=13735699163149600465#lrd=0x3bc2d75867eadec9:0xbe9f019d312986d1,1</t>
  </si>
  <si>
    <t>Pipeline Rd, near Ahmadnagar, Savedi, Ahmednagar, Maharashtra 414001</t>
  </si>
  <si>
    <t>https://www.google.com/maps/place/Mrutyunjay+Fight+Club+India/@19.128785,74.736351,14z/data=!4m8!1m2!2m1!1sMrutyunjay+Fight+Club+India!3m4!1s0x3bdcba89a61789d1:0xfb2a2c01e2ca3636!8m2!3d19.128785!4d74.736351</t>
  </si>
  <si>
    <t>Ahmednagar</t>
  </si>
  <si>
    <t>https://lh5.googleusercontent.com/p/AF1QipMP8SJdNZnWRE6fdiLvNeAD931wS1plQ2LF2cba</t>
  </si>
  <si>
    <t>https://www.google.com/search?q=Mrutyunjay+Fight+Club+India,+Pipeline+Rd,+near+Ahmadnagar,+Savedi,+Ahmednagar,+Maharashtra+414001&amp;ludocid=18098326439153251894#lrd=0x3bdcba89a61789d1:0xfb2a2c01e2ca3636,1</t>
  </si>
  <si>
    <t>Shirur, near Balaji English Medium School, Maharashtra 412210</t>
  </si>
  <si>
    <t>https://www.google.com/maps/place/Mrutyunjay+Fight+Club+India/@18.827248,74.373008,14z/data=!4m8!1m2!2m1!1sMrutyunjay+Fight+Club+India!3m4!1s0x3bc32dc79bf2d575:0xb2251e727d60cff7!8m2!3d18.827248!4d74.373008</t>
  </si>
  <si>
    <t>Shirur</t>
  </si>
  <si>
    <t>https://lh5.googleusercontent.com/p/AF1QipNGJPepIhRVLxhpKpHF9UialJKZvwCNZgTJgsq4</t>
  </si>
  <si>
    <t>Zilla Parishad High School, near Aurangabad, Hudco, Subhashchandra Bose Nagar, N 11, Cidco, Aurangabad, Maharashtra 431001</t>
  </si>
  <si>
    <t>https://www.google.com/maps/place/Mrutyunjay+Fight+Club+India/@19.906572,75.35242199999999,14z/data=!4m8!1m2!2m1!1sMrutyunjay+Fight+Club+India!3m4!1s0x3bdba2ad5c400023:0x8f9ee25e5010cf5a!8m2!3d19.906572!4d75.35242199999999</t>
  </si>
  <si>
    <t>Aurangabad</t>
  </si>
  <si>
    <t>Thursday: 5:30–8am,5–8pm | Friday: 5:30–8am,5–8pm | Saturday: 5:30–8am,5–8pm | Sunday: 5:30–8am,5–8pm | Monday: 5:30–8am,5–8pm | Tuesday: 5:30–8am,5–8pm | Wednesday: 5:30–8am,5–8pm</t>
  </si>
  <si>
    <t>https://lh5.googleusercontent.com/p/AF1QipOBZmXtQClkbEJMIEtuAcjNxCTAHtLXIf31oYgw</t>
  </si>
  <si>
    <t>https://www.google.com/search?q=Mrutyunjay+Fight+Club+India,+Zilla+Parishad+High+School,+near+Aurangabad,+Hudco,+Subhashchandra+Bose+Nagar,+N+11,+Cidco,+Aurangabad,+Maharashtra+431001&amp;ludocid=10348957888442060634#lrd=0x3bdba2ad5c400023:0x8f9ee25e5010cf5a,1</t>
  </si>
  <si>
    <t>National Association of Martial Arts Masters India</t>
  </si>
  <si>
    <t>Plot no. 283, 5th floor, Vitthal Rukhmai Palace, W High Ct Rd, Laxminagar, Nagpur, Maharashtra 440022</t>
  </si>
  <si>
    <t>https://www.google.com/maps/place/National+Association+of+Martial+Arts+Masters+India/@21.1249586,79.06389829999999,14z/data=!4m8!1m2!2m1!1sNational+Association+of+Martial+Arts+Masters+India!3m4!1s0x3bd4c07e1a855cd7:0xe1acc68427127a34!8m2!3d21.1249586!4d79.06389829999999</t>
  </si>
  <si>
    <t>Thursday: 7–10am,6–9pm | Friday: 7–10am,6–9pm | Saturday: 7–10am,6–9pm | Sunday: Closed | Monday: 7–10am,6–9pm | Tuesday: 7–10am,6–9pm | Wednesday: 7–10am,6–9pm</t>
  </si>
  <si>
    <t>https://lh5.googleusercontent.com/p/AF1QipMnyUDs0WFtGsB3eZSnRTn_WI5MFagov40-pQEn</t>
  </si>
  <si>
    <t>https://www.google.com/search?q=National+Association+of+Martial+Arts+Masters+India,+Plot+no.+283,+5th+floor,+Vitthal+Rukhmai+Palace,+W+High+Ct+Rd,+Laxminagar,+Nagpur,+Maharashtra+440022&amp;ludocid=16261590625421523508#lrd=0x3bd4c07e1a855cd7:0xe1acc68427127a34,1</t>
  </si>
  <si>
    <t>https://m.facebook.com/pages/National-Association-Of-Martial-Arts-Masters-India/349645155143840</t>
  </si>
  <si>
    <t>National Taichi, Kung-Fu Federation of India</t>
  </si>
  <si>
    <t>Loni Kalbhor, Kadam Wasti, Haveli, Pune, Maharashtra 412201</t>
  </si>
  <si>
    <t>https://www.google.com/maps/place/National+Taichi%2C+Kung-Fu+Federation+of+India/@18.4651914,74.0417629,14z/data=!4m8!1m2!2m1!1sNational+Taichi%2C+Kung-Fu+Federation+of+India!3m4!1s0x3bc2e7cffffffff9:0xe7f9d1eae2e4fd57!8m2!3d18.4651914!4d74.0417629</t>
  </si>
  <si>
    <t>https://lh5.googleusercontent.com/p/AF1QipPn0ERDK8FbRkfLehqgGxxFBI6MptLXFZupUYu6</t>
  </si>
  <si>
    <t>https://www.google.com/search?q=National+Taichi,+Kung-Fu+Federation+of+India,+Loni+Kalbhor,+Kadam+Wasti,+Haveli,+Pune,+Maharashtra+412201&amp;ludocid=16715622298721516887#lrd=0x3bc2e7cffffffff9:0xe7f9d1eae2e4fd57,1</t>
  </si>
  <si>
    <t>https://national-taichi-kung-fu-federation-of-india.business.site/?utm_source=gmb&amp;utm_medium=referral</t>
  </si>
  <si>
    <t>New Kungfu Wushu Martial Arts Academy India</t>
  </si>
  <si>
    <t>Prabhat Colony, Santacruz East, Mumbai, Maharashtra 400055</t>
  </si>
  <si>
    <t>https://www.google.com/maps/place/New+Kungfu+Wushu+Martial+Arts+Academy+India/@19.082801699999997,72.8424028,14z/data=!4m8!1m2!2m1!1sNew+Kungfu+Wushu+Martial+Arts+Academy+India!3m4!1s0x3be7c9a84cb88beb:0x57c78ed28712729f!8m2!3d19.082801699999997!4d72.8424028</t>
  </si>
  <si>
    <t>shimayon67@gmail.com</t>
  </si>
  <si>
    <t>Thursday: 7–8:30am | Friday: 7–8:30pm | Saturday: 7–8:30am | Sunday: Open 24 hours | Monday: 7–8:30pm | Tuesday: 7–8:30am | Wednesday: 7–8:30pm</t>
  </si>
  <si>
    <t>https://lh5.googleusercontent.com/p/AF1QipNNPrZxicVFvNyMoJPYdNqJQf84jJMd1dXTu0PF</t>
  </si>
  <si>
    <t>https://www.google.com/search?q=New+Kungfu+Wushu+Martial+Arts+Academy+India,+Prabhat+Colony,+Santacruz+East,+Mumbai,+Maharashtra+400055&amp;ludocid=6325181236525560479#lrd=0x3be7c9a84cb88beb:0x57c78ed28712729f,1</t>
  </si>
  <si>
    <t>https://newkungfuwushu.com/</t>
  </si>
  <si>
    <t>NihonKaratedo Shubokai Shitoryu Mh India</t>
  </si>
  <si>
    <t>Ashok Nagar, Garkheda, Aurangabad, Maharashtra 431009</t>
  </si>
  <si>
    <t>https://www.google.com/maps/place/NihonKaratedo+Shubokai+Shitoryu+Mh+India/@19.8670974,75.3473775,14z/data=!4m8!1m2!2m1!1sNihonKaratedo+Shubokai+Shitoryu+Mh+India!3m4!1s0x3bdba28406a30727:0xaaa4afeda655f54d!8m2!3d19.8670974!4d75.3473775</t>
  </si>
  <si>
    <t>Thursday: 6–8am | Friday: 6–8am | Saturday: 6–8am | Sunday: 6–8am | Monday: 6–8am | Tuesday: 6–8am | Wednesday: 6–8am</t>
  </si>
  <si>
    <t>https://lh5.googleusercontent.com/p/AF1QipPlJC4bjBipLax-GmzRHQtHhQbtqsIpltvx3LMz</t>
  </si>
  <si>
    <t>https://www.google.com/search?q=NihonKaratedo+Shubokai+Shitoryu+Mh+India,+Ashok+Nagar,+Garkheda,+Aurangabad,+Maharashtra+431009&amp;ludocid=12296146317861057869#lrd=0x3bdba28406a30727:0xaaa4afeda655f54d,1</t>
  </si>
  <si>
    <t>https://nihonkaratedo-shubokai-shitoryu-mh-india.business.site/</t>
  </si>
  <si>
    <t>Okinawa Gojuryu Karate Do India</t>
  </si>
  <si>
    <t>Devkar Hall, Navi Khadki, Near Shivaji Maharaj Statue Chowk, Janta Nagar, Yerawada, Pune, Maharashtra 411006</t>
  </si>
  <si>
    <t>https://www.google.com/maps/place/Okinawa+Gojuryu+Karate+Do+India/@18.5499933,73.8868815,14z/data=!4m8!1m2!2m1!1sOkinawa+Gojuryu+Karate+Do+India!3m4!1s0x3bc2c0e188ef7c87:0x683318a4ecb3aeb9!8m2!3d18.5499933!4d73.8868815</t>
  </si>
  <si>
    <t>Okinawa Goju-ryu Karate Do INDIA</t>
  </si>
  <si>
    <t>Katraj Near Maharashtra Bank At O2fitness Club, Pune, Maharashtra 411043</t>
  </si>
  <si>
    <t>https://www.google.com/maps/place/Okinawa+Goju-ryu+Karate+Do+INDIA/@18.459042,73.858677,14z/data=!4m8!1m2!2m1!1sOkinawa+Goju-ryu+Karate+Do+INDIA!3m4!1s0x3bc2eac73a28ab57:0x9e1f75f4349773e5!8m2!3d18.459042!4d73.858677</t>
  </si>
  <si>
    <t>Thursday: 6am–10pm | Friday: 6am–10pm | Saturday: Closed | Sunday: Closed | Monday: 6am–10pm | Tuesday: 6am–10pm | Wednesday: 6am–10pm</t>
  </si>
  <si>
    <t>https://lh5.googleusercontent.com/p/AF1QipM_kw0C_y6691dWQUOdwcNsNgm1gyfdLDpXKQFa</t>
  </si>
  <si>
    <t>https://www.google.com/search?q=Okinawa+Goju-ryu+Karate+Do+INDIA,+Katraj+Near+Maharashtra+Bank+At+O2fitness+Club,+Pune,+Maharashtra+411043&amp;ludocid=11393955273985455077#lrd=0x3bc2eac73a28ab57:0x9e1f75f4349773e5,1</t>
  </si>
  <si>
    <t>https://shotokan-school-of-karate-do-pune.business.site/</t>
  </si>
  <si>
    <t>Okinawa Karate Kobudo Ryukonkai India</t>
  </si>
  <si>
    <t>Natraj Kala Kendra,Shop No. 6, B/3 1st floor,Scater Shopping Center, Gaurav Enclave Rd, Chandan Shanti, Mira Road, Mira Bhayandar, Maharashtra 401107</t>
  </si>
  <si>
    <t>https://www.google.com/maps/place/Okinawa+Karate+Kobudo+Ryukonkai+India/@19.2869498,72.8776592,14z/data=!4m8!1m2!2m1!1sOkinawa+Karate+Kobudo+Ryukonkai+India!3m4!1s0x3be7b06a2ef45e79:0xcba40e585c71c09a!8m2!3d19.2869498!4d72.8776592</t>
  </si>
  <si>
    <t>Mira Bhayandar</t>
  </si>
  <si>
    <t>22 6440 4106</t>
  </si>
  <si>
    <t>Okinawa Shorin Ryu Karate Do</t>
  </si>
  <si>
    <t>Union High School, Grant Road, Mumbai, Maharashtra 400004</t>
  </si>
  <si>
    <t>https://www.google.com/maps/place/Okinawa+Shorin+Ryu+Karate+Do/@18.962999,72.81757499999999,14z/data=!4m8!1m2!2m1!1sOkinawa+Shorin+Ryu+Karate+Do!3m4!1s0x3be7ce12eaaaaab1:0x26c1b35e7f151f0b!8m2!3d18.962999!4d72.81757499999999</t>
  </si>
  <si>
    <t>https://lh5.googleusercontent.com/p/AF1QipOfrOaWrDneKmgp5nxeCMXa5kgbmtVYacXo7Cvj</t>
  </si>
  <si>
    <t>https://www.google.com/search?q=Okinawa+Shorin+Ryu+Karate+Do,+Union+High+School,+Grant+Road,+Mumbai,+Maharashtra+400004&amp;ludocid=2792710462386806539#lrd=0x3be7ce12eaaaaab1:0x26c1b35e7f151f0b,1</t>
  </si>
  <si>
    <t>Okinawa Shorin Ryu Matsubayashi Karate Do India</t>
  </si>
  <si>
    <t>Wing-A, Shrushti Complex Rd, Kalpataru, Sector 3, Srishti Complex, Mira Road, Mira Bhayandar, Maharashtra 401107</t>
  </si>
  <si>
    <t>https://www.google.com/maps/place/Okinawa+Shorin+Ryu+Matsubayashi+Karate+Do+India/@19.274206,72.8670479,14z/data=!4m8!1m2!2m1!1sOkinawa+Shorin+Ryu+Matsubayashi+Karate+Do+India!3m4!1s0x3be7b05bd0b2aa91:0xd1fb43c98113ecd3!8m2!3d19.274206!4d72.8670479</t>
  </si>
  <si>
    <t>Thursday: Closed | Friday: Closed | Saturday: 8–10am | Sunday: 8–10am | Monday: Closed | Tuesday: Closed | Wednesday: Closed</t>
  </si>
  <si>
    <t>https://lh5.googleusercontent.com/p/AF1QipMjFn8kO0cZxpOhUVLJTcibjxx9NsQXR1PMlCKT</t>
  </si>
  <si>
    <t>https://www.google.com/search?q=Okinawa+Shorin+Ryu+Matsubayashi+Karate+Do+India,+Wing-A,+Shrushti+Complex+Rd,+Kalpataru,+Sector+3,+Srishti+Complex,+Mira+Road,+Mira+Bhayandar,+Maharashtra+401107&amp;ludocid=15130761905814367443#lrd=0x3be7b05bd0b2aa91:0xd1fb43c98113ecd3,1</t>
  </si>
  <si>
    <t>https://www.facebook.com/OkinawaShorinRyuMatsubayashi/</t>
  </si>
  <si>
    <t>Orient Combat Arts</t>
  </si>
  <si>
    <t>Arshin Pushpa Bhandar, opp Gupta Medical, Ghorpadi Bazar, Ghorpadi, Pune, Maharashtra 411001</t>
  </si>
  <si>
    <t>https://www.google.com/maps/place/Orient+Combat+Arts/@18.525956,73.89529,14z/data=!4m8!1m2!2m1!1sOrient+Combat+Arts!3m4!1s0x3bc2c1ae9898019f:0xadbf1deca9b0f44d!8m2!3d18.525956!4d73.89529</t>
  </si>
  <si>
    <t>arazakorient@gmail.com</t>
  </si>
  <si>
    <t>Thursday: 6:30am–9:30pm | Friday: 6:30–9:30am | Saturday: 6:30am–9:30pm | Sunday: Closed | Monday: 6:30am–9:30pm | Tuesday: 6:30am–9:30pm | Wednesday: 6:30am–9:30pm</t>
  </si>
  <si>
    <t>https://lh5.googleusercontent.com/p/AF1QipN_iBsjZxKCRainF6T7TFMT0FMEdNu2hDz-MrQ-</t>
  </si>
  <si>
    <t>https://www.google.com/search?q=Orient+Combat+Arts,+Arshin+Pushpa+Bhandar,+opp+Gupta+Medical,+Ghorpadi+Bazar,+Ghorpadi,+Pune,+Maharashtra+411001&amp;ludocid=12519758391409701965#lrd=0x3bc2c1ae9898019f:0xadbf1deca9b0f44d,1</t>
  </si>
  <si>
    <t>http://orientcombatarts.com/</t>
  </si>
  <si>
    <t>Oriental Sports &amp; Martial Arts Association</t>
  </si>
  <si>
    <t>22, Air India Rd, Kolivery Village, Indian Airlines Staff Colony 2, Santacruz East, Mumbai, Maharashtra 400029</t>
  </si>
  <si>
    <t>https://www.google.com/maps/place/Oriental+Sports+%26+Martial+Arts+Association/@19.080909,72.869323,14z/data=!4m8!1m2!2m1!1sOriental+Sports+%26+Martial+Arts+Association!3m4!1s0x3be7c936e794c805:0x8ce0376588a1b2de!8m2!3d19.080909!4d72.869323</t>
  </si>
  <si>
    <t>Thursday: 6:30–8:30pm | Friday: Closed | Saturday: 6:30–8:30am | Sunday: Closed | Monday: Closed | Tuesday: 6:30–8:30pm | Wednesday: Closed</t>
  </si>
  <si>
    <t>https://lh5.googleusercontent.com/p/AF1QipPIGv0R5V2mEicWFYBFkpIMBgCIKxm6l4b4QdjG</t>
  </si>
  <si>
    <t>https://www.google.com/search?q=Oriental+Sports+%26+Martial+Arts+Association,+22,+Air+India+Rd,+Kolivery+Village,+Indian+Airlines+Staff+Colony+2,+Santacruz+East,+Mumbai,+Maharashtra+400029&amp;ludocid=10151174469316621022#lrd=0x3be7c936e794c805:0x8ce0376588a1b2de,1</t>
  </si>
  <si>
    <t>https://oriental-sports-martial-arts-association.business.site/</t>
  </si>
  <si>
    <t>PHOENIX MARTIAL ARTS ACADEMY</t>
  </si>
  <si>
    <t>252, SVS Rd, Dadar West, Shivaji Park, Mumbai, Maharashtra 400028</t>
  </si>
  <si>
    <t>https://www.google.com/maps/place/PHOENIX+MARTIAL+ARTS+ACADEMY/@19.0283798,72.83686639999999,14z/data=!4m8!1m2!2m1!1sPHOENIX+MARTIAL+ARTS+ACADEMY!3m4!1s0x3be7cece61f4dafb:0xc45c6f807f56341e!8m2!3d19.0283798!4d72.83686639999999</t>
  </si>
  <si>
    <t>Thursday: Closed | Friday: 6:30–8pm | Saturday: Closed | Sunday: Closed | Monday: Closed | Tuesday: 6:30–8pm | Wednesday: Closed</t>
  </si>
  <si>
    <t>Pravin sir karate classes</t>
  </si>
  <si>
    <t>Near, Sector 12 C/O Green finger School kharghar, Shilp Chowk, Navi Mumbai, Maharashtra 410210</t>
  </si>
  <si>
    <t>https://www.google.com/maps/place/Pravin+sir+karate+classes/@19.0455465,73.0686368,14z/data=!4m8!1m2!2m1!1sPravin+sir+karate+classes!3m4!1s0x3be7c35b535cd827:0xfe94c25190abe94f!8m2!3d19.0455465!4d73.0686368</t>
  </si>
  <si>
    <t>https://lh5.googleusercontent.com/p/AF1QipNAE_rSjDkbEcTg9XcmDGaVk6rNc-Tmrd8Ch5ys</t>
  </si>
  <si>
    <t>https://www.google.com/search?q=Pravin+sir+karate+classes,+Near,+Sector+12+C/O+Green+finger+School+kharghar,+Shilp+Chowk,+Navi+Mumbai,+Maharashtra+410210&amp;ludocid=18344500837762197839#lrd=0x3be7c35b535cd827:0xfe94c25190abe94f,1</t>
  </si>
  <si>
    <t>Pune Aikikai</t>
  </si>
  <si>
    <t>Artsphere, 4th Floor, North Court Bldg, Road # 12, Kalyani Nagar, Pune, Maharashtra 411006</t>
  </si>
  <si>
    <t>https://www.google.com/maps/place/Pune+Aikikai/@18.5487924,73.9031595,14z/data=!4m8!1m2!2m1!1sPune+Aikikai!3m4!1s0x3bc2c11033d323ef:0xffa79b50ba43d8b3!8m2!3d18.5487924!4d73.9031595</t>
  </si>
  <si>
    <t>http://puneaikikai.org/</t>
  </si>
  <si>
    <t>Pune Karate class Tempo Chowk Anjali School SHOTOKAN KARATE ASSOCIATION OF INDIA Deepak Magar Karate</t>
  </si>
  <si>
    <t>SK Chambers, No 43, 256, Tukaram Buaa Navle Path, Somnath Nagar, Wadgaon Sheri, Pune, Maharashtra 411014</t>
  </si>
  <si>
    <t>https://www.google.com/maps/place/Pune+Karate+class+Tempo+Chowk+Anjali+School+SHOTOKAN+KARATE+ASSOCIATION+OF+INDIA+Deepak+Magar+Karate/@18.552694,73.905123,14z/data=!4m8!1m2!2m1!1sPune+Karate+class+Tempo+Chowk+Anjali+School+SHOTOKAN+KARATE+ASSOCIATION+OF+INDIA+Deepak+Magar+Karate!3m4!1s0x3bc2c116bff54b43:0x2f1115a9776fa762!8m2!3d18.552694!4d73.905123</t>
  </si>
  <si>
    <t>https://lh5.googleusercontent.com/p/AF1QipPQoJCCHuNNbz-HxNpf2Io66MoHqxWuYKiSS7Y</t>
  </si>
  <si>
    <t>https://www.google.com/search?q=Pune+Karate+class+Tempo+Chowk+Anjali+School+SHOTOKAN+KARATE+ASSOCIATION+OF+INDIA+Deepak+Magar+Karate,+SK+Chambers,+No+43,+256,+Tukaram+Buaa+Navle+Path,+Somnath+Nagar,+Wadgaon+Sheri,+Pune,+Maharashtra+411014&amp;ludocid=3391515811984156514#lrd=0x3bc2c116bff54b43:0x2f1115a9776fa762,1</t>
  </si>
  <si>
    <t>Rajesh Thakkar's Karate Academy</t>
  </si>
  <si>
    <t>Sir H. N. Hospital Bldg., 97, Raja Rammohan Roy Rd, Mumbai, Maharashtra 400004</t>
  </si>
  <si>
    <t>https://www.google.com/maps/place/Rajesh+Thakkar%27s+Karate+Academy/@18.958899,72.81994809999999,14z/data=!4m8!1m2!2m1!1sRajesh+Thakkar%27s+Karate+Academy!3m4!1s0x3be7ce116283e9ed:0xd7a9957319245c4!8m2!3d18.958899!4d72.81994809999999</t>
  </si>
  <si>
    <t>info@rajeshthakkarkarate.com</t>
  </si>
  <si>
    <t>http://rajeshthakkarkarate.com/</t>
  </si>
  <si>
    <t>Ren Kick Boxing &amp; Self-Defence Academy</t>
  </si>
  <si>
    <t>1st Floor, Shree Mohan Raichand Mehta Vidya Sankul, Cama Ln, Ghatkopar West, Mumbai, Maharashtra 400086</t>
  </si>
  <si>
    <t>https://www.google.com/maps/place/Ren+Kick+Boxing+%26+Self-Defence+Academy/@19.083754,72.901642,14z/data=!4m8!1m2!2m1!1sRen+Kick+Boxing+%26+Self-Defence+Academy!3m4!1s0x3be7c62a519bd62d:0xa5ca8df396e8e680!8m2!3d19.083754!4d72.901642</t>
  </si>
  <si>
    <t>renkickboxing@gmail.com</t>
  </si>
  <si>
    <t>Thursday: 7–10pm | Friday: Closed | Saturday: 7–10pm | Sunday: Closed | Monday: Closed | Tuesday: 7–10pm | Wednesday: Closed</t>
  </si>
  <si>
    <t>https://lh5.googleusercontent.com/p/AF1QipM7WKG-Qirk52QblrjBI2FWPUro977TqRtIe5CB</t>
  </si>
  <si>
    <t>https://www.google.com/search?q=Ren+Kick+Boxing+%26+Self-Defence+Academy,+1st+Floor,+Shree+Mohan+Raichand+Mehta+Vidya+Sankul,+Cama+Ln,+Ghatkopar+West,+Mumbai,+Maharashtra+400086&amp;ludocid=11946517038902077056#lrd=0x3be7c62a519bd62d:0xa5ca8df396e8e680,1</t>
  </si>
  <si>
    <t>http://www.renkickboxing.com/</t>
  </si>
  <si>
    <t>Samuel Kwok Wing Chun Association - ACADEMY OF COMBAT MARTIAL ARTS</t>
  </si>
  <si>
    <t>A/5, Vandana Apartments, Shree Mahalakshmi Colony, Near M.V.M campus, Off Veera Desai Road, Andheri West,, {STRICTLY WITH PRIOR APPOINTMENT ONLY}, Mumbai, Maharashtra 400058</t>
  </si>
  <si>
    <t>https://www.google.com/maps/place/Samuel+Kwok+Wing+Chun+Association+-+ACADEMY+OF+COMBAT+MARTIAL+ARTS/@19.132001,72.839845,14z/data=!4m8!1m2!2m1!1sSamuel+Kwok+Wing+Chun+Association+-+ACADEMY+OF+COMBAT+MARTIAL+ARTS!3m4!1s0x3be7b628a46916eb:0xb165db95ce58130b!8m2!3d19.132001!4d72.839845</t>
  </si>
  <si>
    <t>info@mmaindia.co.in</t>
  </si>
  <si>
    <t>22 2677 3192</t>
  </si>
  <si>
    <t>Thursday: Closed | Friday: Closed | Saturday: 3:30–4:30pm | Sunday: 11:30am–12:30pm | Monday: Closed | Tuesday: Closed | Wednesday: Closed</t>
  </si>
  <si>
    <t>https://lh5.googleusercontent.com/p/AF1QipP9HZZfZPD6URvAW1kvBD5KqHyRmeUxuOzF6PLD</t>
  </si>
  <si>
    <t>https://www.google.com/search?q=Samuel+Kwok+Wing+Chun+Association+-+ACADEMY+OF+COMBAT+MARTIAL+ARTS,+A/5,+Vandana+Apartments,+Shree+Mahalakshmi+Colony,+Near+M.V.M+campus,+Off+Veera+Desai+Road,+Andheri+West,,+%7BSTRICTLY+WITH+PRIOR+APPOINTMENT+ONLY%7D,+Mumbai,+Maharashtra+400058&amp;ludocid=12782864553819509515#lrd=0x3be7b628a46916eb:0xb165db95ce58130b,1</t>
  </si>
  <si>
    <t>http://www.kwokwingchun.co.in/</t>
  </si>
  <si>
    <t>Samuradha Academy</t>
  </si>
  <si>
    <t>Ramganesh Gadkari Path, Yashodatta Housing Society, Kasba Peth, Pune, Maharashtra 411011</t>
  </si>
  <si>
    <t>https://www.google.com/maps/place/Samuradha+Academy/@18.5199701,73.8575342,14z/data=!4m8!1m2!2m1!1sSamuradha+Academy!3m4!1s0x3bc2c065bd07f1c9:0xe858be025c1851b7!8m2!3d18.5199701!4d73.8575342</t>
  </si>
  <si>
    <t>fitlogy@gmail.com</t>
  </si>
  <si>
    <t>http://fitlogy.com/kung-fu-classes-pune/</t>
  </si>
  <si>
    <t>Self defence school of martial arts</t>
  </si>
  <si>
    <t>https://www.google.com/maps/place/Self+defence+school+of+martial+arts/@21.1334214,82.778933,14z/data=!4m8!1m2!2m1!1sSelf+defence+school+of+martial+arts!3m4!1s0x3bddeb8443953df3:0xb45669a0ee77ec79!8m2!3d21.1334214!4d82.778933</t>
  </si>
  <si>
    <t>Thursday: 7:30–9am,7–8:30pm | Friday: 7:30–9am,7–8:30pm | Saturday: Closed | Sunday: 8–10am | Monday: 7:30–9am,7–8:30pm | Tuesday: 7:30–9am,7–8:30pm | Wednesday: 7:30–9am,7–8:30pm</t>
  </si>
  <si>
    <t>https://lh5.googleusercontent.com/p/AF1QipPXiEIo-_2oEX4tXZfvb59GOuo7fLxizZwqd_I</t>
  </si>
  <si>
    <t>https://www.google.com/search?q=Self+defence+school+of+martial+arts,+Racca+Colony,+Pandit+Colony,+Nashik,+Maharashtra&amp;ludocid=12994689914740665465#lrd=0x3bddeb8443953df3:0xb45669a0ee77ec79,1</t>
  </si>
  <si>
    <t>Sensei Mukesh Bankar Martial Art Academy - MBMA</t>
  </si>
  <si>
    <t>Indoor hall, Savarkar Nagar, N 5, Cidco, Aurangabad, Maharashtra 431003</t>
  </si>
  <si>
    <t>https://www.google.com/maps/place/Sensei+Mukesh+Bankar+Martial+Art+Academy+-+MBMA/@19.8811964,75.3630446,14z/data=!4m8!1m2!2m1!1sSensei+Mukesh+Bankar+Martial+Art+Academy+-+MBMA!3m4!1s0x3bdba2fe8372b193:0x77262da690278109!8m2!3d19.8811964!4d75.3630446</t>
  </si>
  <si>
    <t>mbma1994@live.com</t>
  </si>
  <si>
    <t>Thursday: 6–8:30am,6–9:30pm | Friday: 6–8:30am,6–9:30pm | Saturday: 6–8:30am,6–9:30pm | Sunday: 6:30–9:30am | Monday: 6–8:30am,6–9:30pm | Tuesday: 6–8:30am,6–9:30pm | Wednesday: 6–8:30am,6–9:30pm</t>
  </si>
  <si>
    <t>https://lh5.googleusercontent.com/p/AF1QipOyPfsnAgxEEyrs09qAXPEC_2R3VFifMUQYFI6k</t>
  </si>
  <si>
    <t>https://www.google.com/search?q=Sensei+Mukesh+Bankar+Martial+Art+Academy+-+MBMA,+Indoor+hall,+Savarkar+Nagar,+N+5,+Cidco,+Aurangabad,+Maharashtra+431003&amp;ludocid=8585599933034758409#lrd=0x3bdba2fe8372b193:0x77262da690278109,1</t>
  </si>
  <si>
    <t>https://www.mbmaindia.in/</t>
  </si>
  <si>
    <t>SHAOLIN KUNG FU MARTIAL ARTS ACADEMY</t>
  </si>
  <si>
    <t>modak wasti, Jambulwadi Rd, Pune, Maharashtra 411046</t>
  </si>
  <si>
    <t>https://www.google.com/maps/place/SHAOLIN+KUNG+FU+MARTIAL+ARTS+ACADEMY/@18.436346999999998,73.84584029999999,14z/data=!4m8!1m2!2m1!1sSHAOLIN+KUNG+FU+MARTIAL+ARTS+ACADEMY!3m4!1s0x3bc2eba8fff0a21d:0x86891fba1b7f30bb!8m2!3d18.436346999999998!4d73.84584029999999</t>
  </si>
  <si>
    <t>https://lh5.googleusercontent.com/p/AF1QipPYGL42_usA5_ofJ6ud49agbvh0jR8rTIp3QI3R</t>
  </si>
  <si>
    <t>https://www.google.com/search?q=SHAOLIN+KUNG+FU+MARTIAL+ARTS+ACADEMY,+modak+wasti,+Jambulwadi+Rd,+Pune,+Maharashtra+411046&amp;ludocid=9694314557077401787#lrd=0x3bc2eba8fff0a21d:0x86891fba1b7f30bb,1</t>
  </si>
  <si>
    <t>Shaolin Kungfu School</t>
  </si>
  <si>
    <t>Siddhi Vinayak Temple, SV Rd, Best Nagar, Goregaon West, Mumbai, Maharashtra 400104</t>
  </si>
  <si>
    <t>https://www.google.com/maps/place/Shaolin+Kungfu+School/@19.150766,72.843308,14z/data=!4m8!1m2!2m1!1sShaolin+Kungfu+School!3m4!1s0x3be7b63628272a45:0x3c063d3b014caf2b!8m2!3d19.150766!4d72.843308</t>
  </si>
  <si>
    <t>Shaolin Martial Art Association Of India</t>
  </si>
  <si>
    <t>Vaishya Samaj Hall Near Ekta Bhoomi Garden ||| And Bajaj Sai Service, behind Metro Moll, Borivali East, Mumbai, Maharashtra 400066</t>
  </si>
  <si>
    <t>https://www.google.com/maps/place/Shaolin+Martial+Art+Association+Of+India/@19.220444,72.862141,14z/data=!4m8!1m2!2m1!1sShaolin+Martial+Art+Association+Of+India!3m4!1s0x3be7b72d153ad7ff:0x7f16d8a16ff4a43c!8m2!3d19.220444!4d72.862141</t>
  </si>
  <si>
    <t>info.smaaoi@gmail.com</t>
  </si>
  <si>
    <t>Thursday: 6:30–8:30pm | Friday: Closed | Saturday: Closed | Sunday: Closed | Monday: 6:30–8:30pm | Tuesday: Closed | Wednesday: Closed</t>
  </si>
  <si>
    <t>https://lh5.googleusercontent.com/p/AF1QipNsw7TYOjAUCQCEi4MKzUKXxweOo0_62jIhtzbW</t>
  </si>
  <si>
    <t>https://www.google.com/search?q=Shaolin+Martial+Art+Association+Of+India,+Vaishya+Samaj+Hall+Near+Ekta+Bhoomi+Garden+%7C%7C%7C+And+Bajaj+Sai+Service,+behind+Metro+Moll,+Borivali+East,+Mumbai,+Maharashtra+400066&amp;ludocid=9157745080184120380#lrd=0x3be7b72d153ad7ff:0x7f16d8a16ff4a43c,1</t>
  </si>
  <si>
    <t>http://www.smaaoi.com/</t>
  </si>
  <si>
    <t>Shaolin Martial Arts Association Of India</t>
  </si>
  <si>
    <t>Pragnya Bodhini High School, Jay Prakash Nagar Rd, Jay Prakash Nagar, Goregaon East, Mumbai, Maharashtra 400063</t>
  </si>
  <si>
    <t>https://www.google.com/maps/place/Shaolin+Martial+Arts+Association+Of+India/@19.163820899999997,72.8515018,14z/data=!4m8!1m2!2m1!1sShaolin+Martial+Arts+Association+Of+India!3m4!1s0x3be7b652b2adfb1d:0x7e72988339071a93!8m2!3d19.163820899999997!4d72.8515018</t>
  </si>
  <si>
    <t>Thursday: Closed | Friday: Closed | Saturday: 7–10pm | Sunday: Closed | Monday: 7–10pm | Tuesday: Closed | Wednesday: 7–10pm</t>
  </si>
  <si>
    <t>https://lh5.googleusercontent.com/p/AF1QipNiPFqUZGDOaMnjTSFP1s9BD16HEx-qYkpraRq_</t>
  </si>
  <si>
    <t>https://www.google.com/search?q=Shaolin+Martial+Arts+Association+Of+India,+Pragnya+Bodhini+High+School,+Jay+Prakash+Nagar+Rd,+Jay+Prakash+Nagar,+Goregaon+East,+Mumbai,+Maharashtra+400063&amp;ludocid=9111512685488839315#lrd=0x3be7b652b2adfb1d:0x7e72988339071a93,1</t>
  </si>
  <si>
    <t>Shaolin Martial Arts Association Of Indian</t>
  </si>
  <si>
    <t>Social Service League High school Damodar Hall Campus, Dr Baba Saheb Ambedkar Rd, behind Gauri Shankar Sweet, Krishna Nagar, Parel, Mumbai, Maharashtra 400012</t>
  </si>
  <si>
    <t>https://www.google.com/maps/place/Shaolin+Martial+Arts+Association+Of+Indian/@19.007344,72.8412211,14z/data=!4m8!1m2!2m1!1sShaolin+Martial+Arts+Association+Of+Indian!3m4!1s0x3be7ceef77cd0617:0xd85fe6168af4bbac!8m2!3d19.007344!4d72.8412211</t>
  </si>
  <si>
    <t>Thursday: Closed | Friday: 6:30–9:30pm | Saturday: Closed | Sunday: Closed | Monday: Closed | Tuesday: 6:30–9:30pm | Wednesday: Closed</t>
  </si>
  <si>
    <t>https://lh5.googleusercontent.com/p/AF1QipM7RSE9iKOqqdvZv7dRTTbVEyQoIcNPnYscJQ6k</t>
  </si>
  <si>
    <t>https://www.google.com/search?q=Shaolin+Martial+Arts+Association+Of+Indian,+Social+Service+League+High+school+Damodar+Hall+Campus,+Dr+Baba+Saheb+Ambedkar+Rd,+behind+Gauri+Shankar+Sweet,+Krishna+Nagar,+Parel,+Mumbai,+Maharashtra+400012&amp;ludocid=15591433419474910124#lrd=0x3be7ceef77cd0617:0xd85fe6168af4bbac,1</t>
  </si>
  <si>
    <t>Shaolin Warrior Kung Fu Academy</t>
  </si>
  <si>
    <t>Sector-5, Kharghar, Navi Mumbai, Maharashtra 410210</t>
  </si>
  <si>
    <t>https://www.google.com/maps/place/Shaolin+Warrior+Kung+Fu+Academy/@19.0368398,73.05898979999999,14z/data=!4m8!1m2!2m1!1sShaolin+Warrior+Kung+Fu+Academy!3m4!1s0x3be7c23edaa97907:0xf2b34600cd14720d!8m2!3d19.0368398!4d73.05898979999999</t>
  </si>
  <si>
    <t>https://lh5.googleusercontent.com/p/AF1QipOtBIryzYm1RDtp1U4_Mv-Wiv-I9WkIrd_2dSt8</t>
  </si>
  <si>
    <t>https://www.google.com/search?q=Shaolin+Warrior+Kung+Fu+Academy,+Sector-5,+Kharghar,+Navi+Mumbai,+Maharashtra+410210&amp;ludocid=17488398747264381453#lrd=0x3be7c23edaa97907:0xf2b34600cd14720d,1</t>
  </si>
  <si>
    <t>https://www.facebook.com/ShaolinWarriorKungFuAcademy</t>
  </si>
  <si>
    <t>Shaurya Martial Arts and Fitness</t>
  </si>
  <si>
    <t>Flat no.2,First Floor,Survey No.12/1, above MAA BHAGWATI TRADERS, Balewadi, Pune, Maharashtra 411045</t>
  </si>
  <si>
    <t>https://www.google.com/maps/place/Shaurya+Martial+Arts+and+Fitness/@18.5726823,73.7811631,14z/data=!4m8!1m2!2m1!1sShaurya+Martial+Arts+and+Fitness!3m4!1s0x3bc2b903f18cb9d3:0x8c2f987dc6dd91e!8m2!3d18.5726823!4d73.7811631</t>
  </si>
  <si>
    <t>Thursday: 7–10am,5–8pm | Friday: 7–10am,5–8pm | Saturday: 8–10am | Sunday: 8–10am | Monday: 7–10am,5–8pm | Tuesday: 7–10am,5–8pm | Wednesday: 7–10am,5–8pm</t>
  </si>
  <si>
    <t>https://lh5.googleusercontent.com/p/AF1QipNLxikO0rUCkhKeWmBA98-MoGM9PAvRFrnIg999</t>
  </si>
  <si>
    <t>https://www.google.com/search?q=Shaurya+Martial+Arts+and+Fitness,+Flat+no.2,First+Floor,Survey+No.12/1,+above+MAA+BHAGWATI+TRADERS,+Balewadi,+Pune,+Maharashtra+411045&amp;ludocid=631341259699378462#lrd=0x3bc2b903f18cb9d3:0x8c2f987dc6dd91e,1</t>
  </si>
  <si>
    <t>http://shauryamartialarts.com/</t>
  </si>
  <si>
    <t>SHITO-RYU SPORTS KARATE DO international (INDIA, ) Branch Chinchwad</t>
  </si>
  <si>
    <t>MIDC, Chinchwad, Pimpri-Chinchwad, Maharashtra 411019</t>
  </si>
  <si>
    <t>https://www.google.com/maps/place/SHITO-RYU+SPORTS+KARATE+DO+international+%28INDIA%2C+%29+Branch+Chinchwad/@18.645080999999998,73.8005623,14z/data=!4m8!1m2!2m1!1sSHITO-RYU+SPORTS+KARATE+DO+international+%28INDIA%2C+%29+Branch+Chinchwad!3m4!1s0x3bc2b8341d1ef8d3:0xe61e9c681f947c6!8m2!3d18.645080999999998!4d73.8005623</t>
  </si>
  <si>
    <t>http://www.shito-ryukarate.com/</t>
  </si>
  <si>
    <t>Shotokan Global Japan Karate Academy</t>
  </si>
  <si>
    <t>Prabhodhan Krida Bhavan, Tilak Nagat, Goregaon West, Mumbai, Maharashtra 400104</t>
  </si>
  <si>
    <t>https://www.google.com/maps/place/Shotokan+Global+Japan+Karate+Academy/@19.163045,72.8393,14z/data=!4m8!1m2!2m1!1sShotokan+Global+Japan+Karate+Academy!3m4!1s0x3be7b65aa3e90bbf:0xdb3643d56fa34136!8m2!3d19.163045!4d72.8393</t>
  </si>
  <si>
    <t>kwf.sitaram@gmail.com</t>
  </si>
  <si>
    <t>Thursday: 6:30–8:30pm | Friday: Closed | Saturday: 6:30–8:30pm | Sunday: Closed | Monday: Closed | Tuesday: 6:30–8:30pm | Wednesday: Closed</t>
  </si>
  <si>
    <t>https://lh5.googleusercontent.com/p/AF1QipMu2iYceOZZVMdMUlg5JFYR7rPbo1-k9xn63k6x</t>
  </si>
  <si>
    <t>https://www.google.com/search?q=Shotokan+Global+Japan+Karate+Academy,+Prabhodhan+Krida+Bhavan,+Tilak+Nagat,+Goregaon+West,+Mumbai,+Maharashtra+400104&amp;ludocid=15795887327028658486#lrd=0x3be7b65aa3e90bbf:0xdb3643d56fa34136,1</t>
  </si>
  <si>
    <t>http://www.sgjkakwfindia.com/</t>
  </si>
  <si>
    <t>Shotokan Karate - AISKF</t>
  </si>
  <si>
    <t>7/69, New Link Rd, behind P.J. Pancholia High School, Mahavir Nagar, Pragati Society, Siddhivinayak Nagar, Kandivali West, Mumbai, Maharashtra 400067</t>
  </si>
  <si>
    <t>https://www.google.com/maps/place/Shotokan+Karate+-+AISKF/@19.2144451,72.8379805,14z/data=!4m8!1m2!2m1!1sShotokan+Karate+-+AISKF!3m4!1s0x3be7b6c5d186653b:0xba99efcdd3d8b7d2!8m2!3d19.2144451!4d72.8379805</t>
  </si>
  <si>
    <t>Thursday: 8:30–9:45pm | Friday: Closed | Saturday: 10–11:30am | Sunday: 10–11:30am | Monday: Closed | Tuesday: 8:30–9:45pm | Wednesday: Closed</t>
  </si>
  <si>
    <t>https://lh5.googleusercontent.com/p/AF1QipPBxmwGAtrApDAXRE1EpQokxmnkYVzBr-gLLMQA</t>
  </si>
  <si>
    <t>https://www.google.com/search?q=Shotokan+Karate+-+AISKF,+7/69,+New+Link+Rd,+behind+P.J.+Pancholia+High+School,+Mahavir+Nagar,+Pragati+Society,+Siddhivinayak+Nagar,+Kandivali+West,+Mumbai,+Maharashtra+400067&amp;ludocid=13446041829792856018#lrd=0x3be7b6c5d186653b:0xba99efcdd3d8b7d2,1</t>
  </si>
  <si>
    <t>Shotokan Karate Do Indian Association</t>
  </si>
  <si>
    <t>003/ Shivcolony, Sagaon, Manpada Road Behind Union Bank of India Dombivli (E, Maharashtra 421204</t>
  </si>
  <si>
    <t>https://www.google.com/maps/place/SHOTOKAN+KARATE+DO+INDIAN+ASSOCIATION/@19.1968383,73.0920572,14z/data=!4m8!1m2!2m1!1sSHOTOKAN+KARATE+DO+INDIAN+ASSOCIATION!3m4!1s0x3be7957f67a01235:0x852491664d8ed8d0!8m2!3d19.1968383!4d73.0920572</t>
  </si>
  <si>
    <t>Dombivli</t>
  </si>
  <si>
    <t>vinodkumar.varma16@gmail.com</t>
  </si>
  <si>
    <t>https://lh5.googleusercontent.com/p/AF1QipOCcGXPr-1Rer7mhmgi4GCC7iiajpkmWt741hk3</t>
  </si>
  <si>
    <t>https://www.google.com/search?q=SHOTOKAN+KARATE+DO+INDIAN+ASSOCIATION,+003/+Shivcolony,+Sagaon,+Manpada+Road+Behind+Union+Bank+of+India+Dombivli+(E,+Maharashtra+421204&amp;ludocid=9593952974779898064#lrd=0x3be7957f67a01235:0x852491664d8ed8d0,1</t>
  </si>
  <si>
    <t>http://www.indianshotokan.com/</t>
  </si>
  <si>
    <t>Hanuman Chowk, Mulund East, Mumbai, Maharashtra</t>
  </si>
  <si>
    <t>https://www.google.com/maps/place/Shotokan+Karate+Do+Indian+Association/@19.1722456,72.95674869999999,14z/data=!4m8!1m2!2m1!1sShotokan+Karate+Do+Indian+Association!3m4!1s0x3be7b8f012262d55:0xb48a6422a9ba72a1!8m2!3d19.1722456!4d72.95674869999999</t>
  </si>
  <si>
    <t>https://lh5.googleusercontent.com/p/AF1QipNF2KuabAh2RInQE0AZ-pDvIz6Jq0gsLjP5kcR3</t>
  </si>
  <si>
    <t>Narendra Convent School, Deshmukh Homes, Kalyan shill Road, Dombivli East, Dombivli, Maharashtra 421203</t>
  </si>
  <si>
    <t>https://www.google.com/maps/place/SHOTOKAN+KARATE+DO+INDIAN+ASSOCIATION/@19.2057161,73.0955302,14z/data=!4m8!1m2!2m1!1sSHOTOKAN+KARATE+DO+INDIAN+ASSOCIATION!3m4!1s0x3be795844f4fad5d:0xa50010f7984e7754!8m2!3d19.2057161!4d73.0955302</t>
  </si>
  <si>
    <t>Thursday: Closed | Friday: Closed | Saturday: 5–7pm | Sunday: 5–7pm | Monday: Closed | Tuesday: Closed | Wednesday: Closed</t>
  </si>
  <si>
    <t>https://lh5.googleusercontent.com/p/AF1QipMaD3LMrqTkrgPnHtUS82lrXcW8boT9oneBs1h_</t>
  </si>
  <si>
    <t>Narendra Hindi High School, Deshmukh Homes, Tata Power, E), 421203, Kalyan - Shilphata Rd, Dombivli East, Dombivli, Maharashtra 421203</t>
  </si>
  <si>
    <t>https://www.google.com/maps/place/SHOTOKAN+KARATE+DO+INDIAN+ASSOCIATION/@19.1896883,73.08627,14z/data=!4m8!1m2!2m1!1sSHOTOKAN+KARATE+DO+INDIAN+ASSOCIATION!3m4!1s0x3be795ba6d88d45d:0x947f0edf07e1b55d!8m2!3d19.1896883!4d73.08627</t>
  </si>
  <si>
    <t>https://lh5.googleusercontent.com/p/AF1QipMYmj1-5Z9h5eiE5QmXpbSJxJr_eugqRLZyWxtu</t>
  </si>
  <si>
    <t>Sudarshan Colony, Daulat Nagar, Thane East, Thane, Maharashtra 400601</t>
  </si>
  <si>
    <t>https://www.google.com/maps/place/Shotokan+Karate+Do+Indian+Association/@19.1864405,72.9767875,14z/data=!4m8!1m2!2m1!1sShotokan+Karate+Do+Indian+Association!3m4!1s0x3be7b8d8a0961303:0xe850300189691fff!8m2!3d19.1864405!4d72.9767875</t>
  </si>
  <si>
    <t>https://lh5.googleusercontent.com/p/AF1QipPIYcPmT-q-uCr6rM57HO9ID7O1ClnJ_wACxEvO</t>
  </si>
  <si>
    <t>SHOTOKAN KARATE-DO INDIAN ASSOCIATION</t>
  </si>
  <si>
    <t>Petoxford High school, 3, Punjabi Colony, Ulhasnagar, Maharashtra</t>
  </si>
  <si>
    <t>https://www.google.com/maps/place/SHOTOKAN+KARATE-DO+INDIAN+ASSOCIATION/@19.2257765,73.16772259999999,14z/data=!4m8!1m2!2m1!1sSHOTOKAN+KARATE-DO+INDIAN+ASSOCIATION!3m4!1s0x3be7946d1ea77e7d:0xcea34d2392788c51!8m2!3d19.2257765!4d73.16772259999999</t>
  </si>
  <si>
    <t>https://lh5.googleusercontent.com/p/AF1QipMWhb0dEVqBHkoLagZZJkT41_muuG5O8uqnHazT</t>
  </si>
  <si>
    <t>https://www.google.com/search?q=SHOTOKAN+KARATE-DO+INDIAN+ASSOCIATION,+Petoxford+High+school,+3,+Punjabi+Colony,+Ulhasnagar,+Maharashtra&amp;ludocid=14889829608193559633#lrd=0x3be7946d1ea77e7d:0xcea34d2392788c51,1</t>
  </si>
  <si>
    <t>Shotokan Karate-Do Indian Association (SKIA)</t>
  </si>
  <si>
    <t>G Babu Sakpal Rd, Adarsh Nagar, Worli, Mumbai, Maharashtra 400013</t>
  </si>
  <si>
    <t>https://www.google.com/maps/place/Shotokan+Karate-Do+Indian+Association+%28SKIA%29/@18.9851764,72.8286172,14z/data=!4m8!1m2!2m1!1sShotokan+Karate-Do+Indian+Association+%28SKIA%29!3m4!1s0x3be7cfa44e7d7263:0xcad8c6b8d943395c!8m2!3d18.9851764!4d72.8286172</t>
  </si>
  <si>
    <t>https://lh5.googleusercontent.com/p/AF1QipMCqYettrs6YKD5aqg_lgnXuWsmyWl3aqaK4fUB</t>
  </si>
  <si>
    <t>https://www.google.com/search?q=Shotokan+Karate-Do+Indian+Association+(SKIA),+G+Babu+Sakpal+Rd,+Adarsh+Nagar,+Worli,+Mumbai,+Maharashtra+400013&amp;ludocid=14616651087852288348#lrd=0x3be7cfa44e7d7263:0xcad8c6b8d943395c,1</t>
  </si>
  <si>
    <t>Skye Martial Arts</t>
  </si>
  <si>
    <t>Skye Martial Arts India LLP. 503 5th floor gate no 2 Hiranandani Knowledge ParkTechnology street Hiranandani business park, Powai, Mumbai, Maharashtra 400076</t>
  </si>
  <si>
    <t>https://www.google.com/maps/place/Skye+Martial+Arts/@19.119680199999998,72.9141787,14z/data=!4m8!1m2!2m1!1sSkye+Martial+Arts!3m4!1s0x3be7c728a2a16dab:0xda254dd4b08a0b7e!8m2!3d19.119680199999998!4d72.9141787</t>
  </si>
  <si>
    <t>Thursday: 11am–8pm | Friday: 11am–8pm | Saturday: 11am–8pm | Sunday: Closed | Monday: 11am–8pm | Tuesday: 11am–8pm | Wednesday: 11am–8pm</t>
  </si>
  <si>
    <t>https://lh5.googleusercontent.com/p/AF1QipPwMhI8ywfZHFI3Ga8EU_vCoGTbOZz4aoYqUIuq</t>
  </si>
  <si>
    <t>https://www.google.com/search?q=Skye+Martial+Arts,+Skye+Martial+Arts+India+LLP.+503+5th+floor+gate+no+2+Hiranandani+Knowledge+ParkTechnology+street+Hiranandani+business+park,+Powai,+Mumbai,+Maharashtra+400076&amp;ludocid=15719055650296826750#lrd=0x3be7c728a2a16dab:0xda254dd4b08a0b7e,1</t>
  </si>
  <si>
    <t>Sports India Karate Academy</t>
  </si>
  <si>
    <t>610/B, Vajireshwer Gajanan Society, New Link Road, Borivali West, behind Fir Station, Mumbai, Maharashtra 400092</t>
  </si>
  <si>
    <t>https://www.google.com/maps/place/Sports+India+Karate+Academy/@19.229999,72.840983,14z/data=!4m8!1m2!2m1!1sSports+India+Karate+Academy!3m4!1s0x3be7b12fec7abed7:0x1acc820085ddfde9!8m2!3d19.229999!4d72.840983</t>
  </si>
  <si>
    <t>b.m.c school, Malvani, Malad West, Mumbai, Maharashtra 400064</t>
  </si>
  <si>
    <t>https://www.google.com/maps/place/Sports+India+Karate+Academy/@19.242407999999998,72.8486956,14z/data=!4m8!1m2!2m1!1sSports+India+Karate+Academy!3m4!1s0x3be7b12032e71ae3:0x2951bd247efdce35!8m2!3d19.242407999999998!4d72.8486956</t>
  </si>
  <si>
    <t>Thursday: 9am–8pm | Friday: 9am–8pm | Saturday: 9am–8pm | Sunday: 9am–8pm | Monday: 9am–8pm | Tuesday: 9am–8pm | Wednesday: 9am–8pm</t>
  </si>
  <si>
    <t>BMC School no.4/5, Kari Gaon,, Kashimira, Mira Road, Maharashtra 401104</t>
  </si>
  <si>
    <t>https://www.google.com/maps/place/Sports+India+Karate+Academy/@19.272585,72.88071699999999,14z/data=!4m8!1m2!2m1!1sSports+India+Karate+Academy!3m4!1s0x3be7b0617eaaaac1:0x5e5221b3369314e5!8m2!3d19.272585!4d72.88071699999999</t>
  </si>
  <si>
    <t>Thursday: 9am–5pm | Friday: 9am–5pm | Saturday: 9am–5pm | Sunday: 9am–5pm | Monday: 9am–5pm | Tuesday: 9am–5pm | Wednesday: 9am–5pm</t>
  </si>
  <si>
    <t>BMC School, Ketkipada, Dahisar East, Mumbai, Maharashtra 400068</t>
  </si>
  <si>
    <t>https://www.google.com/maps/place/Sports+India+Karate+Academy/@19.253933,72.867245,14z/data=!4m8!1m2!2m1!1sSports+India+Karate+Academy!3m4!1s0x3be7b0ee590a141b:0x1cc422e143328333!8m2!3d19.253933!4d72.867245</t>
  </si>
  <si>
    <t>Gurukul Baby Zone School, Sudhindra Nagar, Dahisar East, Mumbai, Maharashtra 400068</t>
  </si>
  <si>
    <t>https://www.google.com/maps/place/Sports+India+Karate+Academy/@19.262299,72.85967099999999,14z/data=!4m8!1m2!2m1!1sSports+India+Karate+Academy!3m4!1s0x3be7b0f96fffffc5:0x71279338fd3645af!8m2!3d19.262299!4d72.85967099999999</t>
  </si>
  <si>
    <t>Gurukul Pride School,, Ashish Complex, Dahisar East, Mumbai, Maharashtra 400068</t>
  </si>
  <si>
    <t>https://www.google.com/maps/place/Sports+India+Karate+Academy/@19.2624,72.864471,14z/data=!4m8!1m2!2m1!1sSports+India+Karate+Academy!3m4!1s0x3be7b0f74c00001b:0xd3d2c40f874eb51b!8m2!3d19.2624!4d72.864471</t>
  </si>
  <si>
    <t>Mahangar Palika Mira Bhaynder School No.13/29, Navghar Naka Hanuman Mandir, Bhaynder East, Mumbai, Maharashtra 401101</t>
  </si>
  <si>
    <t>https://www.google.com/maps/place/Sports+India+Karate+Academy/@19.299958,72.840259,14z/data=!4m8!1m2!2m1!1sSports+India+Karate+Academy!3m4!1s0x3be7b1cffd873857:0x13e558a70f09e203!8m2!3d19.299958!4d72.840259</t>
  </si>
  <si>
    <t>N.H. School Naya Nagar, Near Rasaz Pentre, Mira Rd Skywalk, Mira Road, Thane, Maharashtra 401104</t>
  </si>
  <si>
    <t>https://www.google.com/maps/place/Sports+India+Karate+Academy/@19.281685,72.85712,14z/data=!4m8!1m2!2m1!1sSports+India+Karate+Academy!3m4!1s0x3be7b04c2b8580bb:0x90358cc0e0b1091e!8m2!3d19.281685!4d72.85712</t>
  </si>
  <si>
    <t>N.H.High School,, Mira Road, Thane, Maharashtra 401107</t>
  </si>
  <si>
    <t>https://www.google.com/maps/place/Sports+India+Karate+Academy/@19.2871301,72.8688414,14z/data=!4m8!1m2!2m1!1sSports+India+Karate+Academy!3m4!1s0x3be7b046c96ee529:0x3ea9d3dea560651!8m2!3d19.2871301!4d72.8688414</t>
  </si>
  <si>
    <t>Oxford International School, Evershine Phase 3, Evershine Millennium Paradise, Thakur Village, Kandivali East, Mumbai, Maharashtra 400101</t>
  </si>
  <si>
    <t>https://www.google.com/maps/place/Sports+India+Karate+Academy/@19.210831,72.874741,14z/data=!4m8!1m2!2m1!1sSports+India+Karate+Academy!3m4!1s0x3be7b73804160b1b:0x9a346b3c483188a6!8m2!3d19.210831!4d72.874741</t>
  </si>
  <si>
    <t>Thursday: Closed | Friday: Closed | Saturday: 9–10:30am | Sunday: 9–10:30am | Monday: Closed | Tuesday: Closed | Wednesday: Closed</t>
  </si>
  <si>
    <t>https://lh5.googleusercontent.com/p/AF1QipMK7K6ddIYj7DrKKTaMxhwtSIeDwo2z2eY30Y1A</t>
  </si>
  <si>
    <t>Oxford Public School, Ganesh Darshan Society, Sector 5 Charkop, Kandivali, Mumbai, Maharashtra 400067</t>
  </si>
  <si>
    <t>https://www.google.com/maps/place/Sports+India+Karate+Academy/@19.2175422,72.8254467,14z/data=!4m8!1m2!2m1!1sSports+India+Karate+Academy!3m4!1s0x3be7b0cfd8d97253:0x22b6882667ec7663!8m2!3d19.2175422!4d72.8254467</t>
  </si>
  <si>
    <t>Thursday: Closed | Friday: 6:30–8pm | Saturday: 10–11:30am | Sunday: 10–11:30am | Monday: Closed | Tuesday: Closed | Wednesday: 6:30–8pm</t>
  </si>
  <si>
    <t>https://lh5.googleusercontent.com/p/AF1QipO8e0ZsI9fsp6J3LMUrIMoZ75WxzkmdVexBhj_v</t>
  </si>
  <si>
    <t>https://www.google.com/search?q=Sports+India+Karate+Academy,+Oxford+Public+School,+Ganesh+Darshan+Society,+Sector+5+Charkop,+Kandivali,+Mumbai,+Maharashtra+400067&amp;ludocid=2501336341584574051#lrd=0x3be7b0cfd8d97253:0x22b6882667ec7663,1</t>
  </si>
  <si>
    <t>http://facebook.com/sportsindiakarateacademy</t>
  </si>
  <si>
    <t>R.D. Memorial School, Vaki Pada, Amdabad Highway Naygaon East, Maharashtra 401208</t>
  </si>
  <si>
    <t>https://www.google.com/maps/place/Sports+India+Karate+Academy/@19.373482,72.88699299999999,14z/data=!4m8!1m2!2m1!1sSports+India+Karate+Academy!3m4!1s0x3be7af6fffffffff:0xcc05b429995da4c9!8m2!3d19.373482!4d72.88699299999999</t>
  </si>
  <si>
    <t>Thursday: 9am–6pm | Friday: 9am–6pm | Saturday: 9am–6pm | Sunday: 9am–6pm | Monday: 9am–6pm | Tuesday: 9am–6pm | Wednesday: 9am–6pm</t>
  </si>
  <si>
    <t>Sports Martial Arts Academy</t>
  </si>
  <si>
    <t>ADV Chandansih Solanki English School, Sainath Nagar, Chandansar Road, Virar East, Palghar, Maharashtra 401303</t>
  </si>
  <si>
    <t>https://www.google.com/maps/place/Sports+Martial+Arts+Academy/@19.460898999999998,72.818152,14z/data=!4m8!1m2!2m1!1sSports+Martial+Arts+Academy!3m4!1s0x3be7a990450ead29:0xa2c508ba8f86895c!8m2!3d19.460898999999998!4d72.818152</t>
  </si>
  <si>
    <t>Palghar</t>
  </si>
  <si>
    <t>Thursday: 6–8pm | Friday: 6–8pm | Saturday: 6–8pm | Sunday: 6–8pm | Monday: 6–8pm | Tuesday: 6–8pm | Wednesday: 6–8pm</t>
  </si>
  <si>
    <t>https://lh5.googleusercontent.com/p/AF1QipMnMBKfK-Rs5D_0ubgQVYnIsv6ifXCrdOeqlUwv</t>
  </si>
  <si>
    <t>https://www.google.com/search?q=Sports+Martial+Arts+Academy,+ADV+Chandansih+Solanki+English+School,+Sainath+Nagar,+Chandansar+Road,+Virar+East,+Palghar,+Maharashtra+401303&amp;ludocid=11728790401921223004#lrd=0x3be7a990450ead29:0xa2c508ba8f86895c,1</t>
  </si>
  <si>
    <t>https://sports-martial-arts-academy.business.site/</t>
  </si>
  <si>
    <t>Expert's International High school, &amp; JR. College Y.K. Nagar, NX., Virar West, Maharashtra 401301</t>
  </si>
  <si>
    <t>https://www.google.com/maps/place/Sports+Martial+Arts+Academy/@19.460385,72.774733,14z/data=!4m8!1m2!2m1!1sSports+Martial+Arts+Academy!3m4!1s0x3be7aa46aaaaaac5:0x2a57abd753823d4f!8m2!3d19.460385!4d72.774733</t>
  </si>
  <si>
    <t>https://lh5.googleusercontent.com/p/AF1QipP8Cs5ZLqnMzoIlXXdYPbbrpdqU408je9mbY8S_</t>
  </si>
  <si>
    <t>https://www.google.com/search?q=Sports+Martial+Arts+Academy,+Expert's+International+High+school,+%26+JR.+College+Y.K.+Nagar,+NX.,+Virar+West,+Maharashtra+401301&amp;ludocid=3051096213874163023#lrd=0x3be7aa46aaaaaac5:0x2a57abd753823d4f,1</t>
  </si>
  <si>
    <t>Sports Martial Arts Academy India</t>
  </si>
  <si>
    <t>2 Sainath Welfare Society, Sawant Compound, Opp.Dharma Nagar, Near Link, Road,, Borivali West, Mumbai, Maharashtra 400091</t>
  </si>
  <si>
    <t>https://www.google.com/maps/place/Sports+Martial+Arts+Academy+India/@19.233549999999997,72.840673,14z/data=!4m8!1m2!2m1!1sSports+Martial+Arts+Academy+India!3m4!1s0x3be7b1252686be2b:0x730d154ed189402b!8m2!3d19.233549999999997!4d72.840673</t>
  </si>
  <si>
    <t>Thursday: Closed | Friday: 6:30–8:30pm | Saturday: Closed | Sunday: Closed | Monday: 6:30–8:30pm | Tuesday: Closed | Wednesday: 6:30–8:30pm</t>
  </si>
  <si>
    <t>Sports Martial Arts Yuva Academey</t>
  </si>
  <si>
    <t>Swa Datta Mohite Margh Anmol Vidya Mandir, Vivekanand Nagar, Vasant Vihar, Thane West, Thane, Maharashtra 400610</t>
  </si>
  <si>
    <t>https://www.google.com/maps/place/Sports+Martial+Arts+Yuva+Academey/@19.22484,72.9678577,14z/data=!4m8!1m2!2m1!1sSports+Martial+Arts+Yuva+Academey!3m4!1s0x3be7b96739b42751:0xa3791eb7cd0a308c!8m2!3d19.22484!4d72.9678577</t>
  </si>
  <si>
    <t>contact@smaya.in</t>
  </si>
  <si>
    <t>http://www.smaya.in/</t>
  </si>
  <si>
    <t>Synergy Academy of Martial Arts</t>
  </si>
  <si>
    <t>A-301, Chandravijay CHS, Mahatma Phule Rd, Mulund East, Mumbai, Maharashtra 400081</t>
  </si>
  <si>
    <t>https://www.google.com/maps/place/Synergy+Academy+of+Martial+Arts/@19.1718647,72.9587804,14z/data=!4m8!1m2!2m1!1sSynergy+Academy+of+Martial+Arts!3m4!1s0x3be7b905bc14cb93:0xda46d415130cd4e7!8m2!3d19.1718647!4d72.9587804</t>
  </si>
  <si>
    <t>enquiry@mysynergy.co.in</t>
  </si>
  <si>
    <t>Thursday: 6–8am,6–9pm | Friday: 6–8am,6–9pm | Saturday: Closed | Sunday: 6–8am,6–9pm | Monday: 6–8am,6–9pm | Tuesday: 6–8am,6–9pm | Wednesday: 6–8am,6–9pm</t>
  </si>
  <si>
    <t>https://lh5.googleusercontent.com/p/AF1QipPnhThDQwVKmj7z7FJ5jfSLVp8VHtpMhXOPOkBB</t>
  </si>
  <si>
    <t>https://www.google.com/search?q=Synergy+Academy+of+Martial+Arts,+A-301,+Chandravijay+CHS,+Mahatma+Phule+Rd,+Mulund+East,+Mumbai,+Maharashtra+400081&amp;ludocid=15728491935617045735#lrd=0x3be7b905bc14cb93:0xda46d415130cd4e7,1</t>
  </si>
  <si>
    <t>http://www.mysynergy.co.in/</t>
  </si>
  <si>
    <t>United Martial Art Academy India</t>
  </si>
  <si>
    <t>192-A, KENY HOUSE, OPP. SHIV SENA SHAKHA,, DHARAVI KOLIWADA, near Holi Maidan, Mumbai, Maharashtra 400017</t>
  </si>
  <si>
    <t>https://www.google.com/maps/place/United+Martial+Art+Academy+India/@19.046651999999998,72.854253,14z/data=!4m8!1m2!2m1!1sUnited+Martial+Art+Academy+India!3m4!1s0x3be7c8d6b9379fc3:0x41ff8fc51002bd3c!8m2!3d19.046651999999998!4d72.854253</t>
  </si>
  <si>
    <t>https://lh5.googleusercontent.com/p/AF1QipMgPG1SWKsCo-CfBLJAjQpqbl_6HSjBTnCIBhVl</t>
  </si>
  <si>
    <t>https://www.google.com/search?q=United+Martial+Art+Academy+India,+192-A,+KENY+HOUSE,+OPP.+SHIV+SENA+SHAKHA,,+DHARAVI+KOLIWADA,+near+Holi+Maidan,+Mumbai,+Maharashtra+400017&amp;ludocid=4755677808066477372#lrd=0x3be7c8d6b9379fc3:0x41ff8fc51002bd3c,1</t>
  </si>
  <si>
    <t>Universal Power Martial Arts</t>
  </si>
  <si>
    <t>411060, Vibgyor School, Universal Power Martial Arts,Dorabjee's Royale Heritage Mall, Survey No 25/5, NIBM Ext, Dorabjee Paradise, Pune, Maharashtra 411060</t>
  </si>
  <si>
    <t>https://www.google.com/maps/place/Universal+Power+Martial+Arts/@18.4672928,73.9059047,14z/data=!4m8!1m2!2m1!1sUniversal+Power+Martial+Arts!3m4!1s0x3bc2c1d6c2c2a2c7:0x1a96d00f39f172a1!8m2!3d18.4672928!4d73.9059047</t>
  </si>
  <si>
    <t>upmapune@gmail.com</t>
  </si>
  <si>
    <t>Thursday: 7–10am,6–9pm | Friday: 6–10am,5–9pm | Saturday: 7–10am,6–9pm | Sunday: 7–10am | Monday: 6–10am,6–9pm | Tuesday: 7–10am,6–9pm | Wednesday: 6–10am,6–9pm</t>
  </si>
  <si>
    <t>https://lh5.googleusercontent.com/p/AF1QipNMx51jSOpHugJgI3AF_FR51wB3xE3KrYFkhJ-C</t>
  </si>
  <si>
    <t>https://www.google.com/search?q=Universal+Power+Martial+Arts,+411060,+Vibgyor+School,+Universal+Power+Martial+Arts,Dorabjee's+Royale+Heritage+Mall,+Survey+No+25/5,+NIBM+Ext,+Dorabjee+Paradise,+Pune,+Maharashtra+411060&amp;ludocid=1915947455307936417#lrd=0x3bc2c1d6c2c2a2c7:0x1a96d00f39f172a1,1</t>
  </si>
  <si>
    <t>http://www.universalpowermartialarts.com/</t>
  </si>
  <si>
    <t>Versatile Youth Shotokan Karate Foundation-India</t>
  </si>
  <si>
    <t>Kanchan Pushpa Soc., Club House, Near Koral Hights, Ghodbandar,, Thane West, Thane, Maharashtra 400604</t>
  </si>
  <si>
    <t>https://www.google.com/maps/place/Versatile+Youth+Shotokan+Karate+Foundation-India/@19.19824,72.949009,14z/data=!4m8!1m2!2m1!1sVersatile+Youth+Shotokan+Karate+Foundation-India!3m4!1s0x3be7b90855555515:0x8ab847748a647228!8m2!3d19.19824!4d72.949009</t>
  </si>
  <si>
    <t>https://lh5.googleusercontent.com/p/AF1QipOw48piVUChRGFebaNCs28lgzU6uSgBDekinFrl</t>
  </si>
  <si>
    <t>https://www.google.com/search?q=Versatile+Youth+Shotokan+Karate+Foundation-India,+Kanchan+Pushpa+Soc.,+Club+House,+Near+Koral+Hights,+Ghodbandar,,+Thane+West,+Thane,+Maharashtra+400604&amp;ludocid=9995817938812432936#lrd=0x3be7b90855555515:0x8ab847748a647228,1</t>
  </si>
  <si>
    <t>Versatile Youth Shotokan Karate Foundetion-India</t>
  </si>
  <si>
    <t>Aqua Hsg. Soc. Ltd., Lodha Casa Essenza, Western Express Highway, Mahajan Wadi, Mira Road East, Bore, Thane, Maharashtra 401107</t>
  </si>
  <si>
    <t>https://www.google.com/maps/place/Versatile+Youth+Shotokan+Karate+Foundetion-India/@19.264741,72.87449629999999,14z/data=!4m8!1m2!2m1!1sVersatile+Youth+Shotokan+Karate+Foundetion-India!3m4!1s0x3be7b0f4c89b969f:0xb2f02624f921746f!8m2!3d19.264741!4d72.87449629999999</t>
  </si>
  <si>
    <t>Thursday: 7am–9pm | Friday: 7am–9pm | Saturday: 7am–9pm | Sunday: Closed | Monday: 7am–9pm | Tuesday: 7am–9pm | Wednesday: 7am–9pm</t>
  </si>
  <si>
    <t>https://lh5.googleusercontent.com/p/AF1QipPtL3H3NelvSJyqbEuwZoPvueUMod2e77e_pt7y</t>
  </si>
  <si>
    <t>https://www.google.com/search?q=Versatile+Youth+Shotokan+Karate+Foundetion-India,+Aqua+Hsg.+Soc.+Ltd.,+Lodha+Casa+Essenza,+Western+Express+Highway,+Mahajan+Wadi,+Mira+Road+East,+Bore,+Thane,+Maharashtra+401107&amp;ludocid=12893847673402127471#lrd=0x3be7b0f4c89b969f:0xb2f02624f921746f,1</t>
  </si>
  <si>
    <t>Wing Chun Combat System</t>
  </si>
  <si>
    <t>60 / 481, Bhartiya Cine Yug, Ground Floor, Motilal Nagar, opp BST Colony, Goregaon West, Mumbai, Maharashtra 400104</t>
  </si>
  <si>
    <t>https://www.google.com/maps/place/Wing+Chun+Combat+System/@19.162933799999998,72.8392411,14z/data=!4m8!1m2!2m1!1sWing+Chun+Combat+System!3m4!1s0x3be7b65aa4713fe5:0xe68bff3ffe8b11f3!8m2!3d19.162933799999998!4d72.8392411</t>
  </si>
  <si>
    <t>http://wingchunkungfu.co.in/</t>
  </si>
  <si>
    <t>Wing Chun Kung Fu Martial Art Academy</t>
  </si>
  <si>
    <t>Sardaar Vallabhbhai Patel School, MHB Colony Internal Road, Dahisar East, Near Dahisar Police Station, Mumbai, Maharashtra 400068</t>
  </si>
  <si>
    <t>https://www.google.com/maps/place/Wing+Chun+Kung+Fu+Martial+Art+Academy/@19.2500249,72.8652041,14z/data=!4m8!1m2!2m1!1sWing+Chun+Kung+Fu+Martial+Art+Academy!3m4!1s0x3be7b0fa23d03b05:0x8a296ace47307e8e!8m2!3d19.2500249!4d72.8652041</t>
  </si>
  <si>
    <t>wckfmaa@aol.com</t>
  </si>
  <si>
    <t>https://lh5.googleusercontent.com/p/AF1QipOdS4f33RZDSArbj7JYXp6L_qYYOJHrWdqck6xe</t>
  </si>
  <si>
    <t>https://www.google.com/search?q=Wing+Chun+Kung+Fu+Martial+Art+Academy,+Sardaar+Vallabhbhai+Patel+School,+MHB+Colony+Internal+Road,+Dahisar+East,+Near+Dahisar+Police+Station,+Mumbai,+Maharashtra+400068&amp;ludocid=9955605885469359758#lrd=0x3be7b0fa23d03b05:0x8a296ace47307e8e,1</t>
  </si>
  <si>
    <t>http://www.indianwingchunkungfu.com/</t>
  </si>
  <si>
    <t>World Funakoshi Shotokan Karate Organices</t>
  </si>
  <si>
    <t>Door No. 685/ B, Shiv Mandir Road, Near Bank Of India, Ambernath East, Thane - 421501</t>
  </si>
  <si>
    <t>https://www.google.com/maps/place/World+Funakoshi+Shotokan+Karate+Organices/@19.181730899999998,72.9608433,14z/data=!4m8!1m2!2m1!1sWorld+Funakoshi+Shotokan+Karate+Organices!3m4!1s0x3be7b8e3a9fa723b:0x5c6056d69e0bccf8!8m2!3d19.181730899999998!4d72.9608433</t>
  </si>
  <si>
    <t>World Funakoshi Shotokan karate Organisation</t>
  </si>
  <si>
    <t>Om Sai Plaza, A 203, Ghodbunder Rd, near Tata Motors, Owale, Thane, Maharashtra 400615</t>
  </si>
  <si>
    <t>https://www.google.com/maps/place/World+Funakoshi+Shotokan+karate+Organisation/@19.280105,72.9302656,14z/data=!4m8!1m2!2m1!1sWorld+Funakoshi+Shotokan+karate+Organisation!3m4!1s0x3be7bbdc6ddd1393:0x8fbc5e40a7c04286!8m2!3d19.280105!4d72.9302656</t>
  </si>
  <si>
    <t>XFF - Xtreme Fight Federation MMA Classes in Mumbai</t>
  </si>
  <si>
    <t>10th floor, Makhija Royale, SV Road, Khar west, next to Rajasthan Hotel, Mumbai, Maharashtra 400052</t>
  </si>
  <si>
    <t>https://www.google.com/maps/place/XFF+-+Xtreme+Fight+Federation+MMA+Classes+in+Mumbai/@19.0678797,72.83734249999999,14z/data=!4m8!1m2!2m1!1sXFF+-+Xtreme+Fight+Federation+MMA+Classes+in+Mumbai!3m4!1s0x3be7c93dd4f99eb7:0xb1bf9d526eeed5bc!8m2!3d19.0678797!4d72.83734249999999</t>
  </si>
  <si>
    <t>kickboxingworld@gmail.com</t>
  </si>
  <si>
    <t>Thursday: 7am–10pm | Friday: 7am–10pm | Saturday: 11am–1am | Sunday: 11am–1am | Monday: 7am–10pm | Tuesday: 7am–10pm | Wednesday: 7am–10pm</t>
  </si>
  <si>
    <t>https://lh5.googleusercontent.com/p/AF1QipNfUmhlMFbZ1yYihs-42OsvO4du31B2OKvzkbGu</t>
  </si>
  <si>
    <t>https://www.google.com/search?q=XFF+-+Xtreme+Fight+Federation+MMA+Classes+in+Mumbai,+10th+floor,+Makhija+Royale,+SV+Road,+Khar+west,+next+to+Rajasthan+Hotel,+Mumbai,+Maharashtra+400052&amp;ludocid=12808128842639005116#lrd=0x3be7c93dd4f99eb7:0xb1bf9d526eeed5bc,1</t>
  </si>
  <si>
    <t>http://www.xtremefightfederation.com/</t>
  </si>
  <si>
    <t>Youth Martial Arts &amp; Cultural Association</t>
  </si>
  <si>
    <t>Kalher, Bhiwandi, Maharashtra 421302</t>
  </si>
  <si>
    <t>https://www.google.com/maps/place/Youth+Martial+Arts+%26+Cultural+Association/@19.2501093,73.01731269999999,14z/data=!4m8!1m2!2m1!1sYouth+Martial+Arts+%26+Cultural+Association!3m4!1s0x3be7bdd533e9fe27:0x8847e44ee6c346ef!8m2!3d19.2501093!4d73.01731269999999</t>
  </si>
  <si>
    <t>Thursday: Closed | Friday: Closed | Saturday: Closed | Sunday: 10–11:30am | Monday: Closed | Tuesday: Closed | Wednesday: 7–8:30pm</t>
  </si>
  <si>
    <t>https://lh5.googleusercontent.com/p/AF1QipN3MTkqB96C2ytK_J4mAQVW8CUYCuS98bbLLn-C</t>
  </si>
  <si>
    <t>https://www.google.com/search?q=Youth+Martial+Arts+%26+Cultural+Association,+Kalher,+Bhiwandi,+Maharashtra+421302&amp;ludocid=9820068540034795247#lrd=0x3be7bdd533e9fe27:0x8847e44ee6c346ef,1</t>
  </si>
  <si>
    <t>YUDANSHA KOBUJITSU KARATE DOH FEDERATION - DADAR EAST</t>
  </si>
  <si>
    <t>Matunga Gymkhana, Lakshmi Napoo Rd, he Indian Gymkhana (Matunga) Ltd,K.A.Subramaniam Rd., King Circle,Matunga Eat, Mumbai, Maharashtra 400019</t>
  </si>
  <si>
    <t>https://www.google.com/maps/place/YUDANSHA+KOBUJITSU+KARATE+DOH+FEDERATION+-+DADAR+EAST/@19.028171399999998,72.85482499999999,14z/data=!4m8!1m2!2m1!1sYUDANSHA+KOBUJITSU+KARATE+DOH+FEDERATION+-+DADAR+EAST!3m4!1s0x3be7cf20afba479d:0xb9ae787d309d0de!8m2!3d19.028171399999998!4d72.85482499999999</t>
  </si>
  <si>
    <t>sarah.berry@katha.org</t>
  </si>
  <si>
    <t>https://lh5.googleusercontent.com/p/AF1QipOD-xVmPn97564yTfJ99t8IOGdsjzN_SdU1bqf2</t>
  </si>
  <si>
    <t>https://www.google.com/search?q=YUDANSHA+KOBUJITSU+KARATE+DOH+FEDERATION+-+DADAR+EAST,+Matunga+Gymkhana,+Lakshmi+Napoo+Rd,+he+Indian+Gymkhana+(Matunga)+Ltd,K.A.Subramaniam+Rd.,+King+Circle,Matunga+Eat,+Mumbai,+Maharashtra+400019&amp;ludocid=836235251377885406#lrd=0x3be7cf20afba479d:0xb9ae787d309d0de,1</t>
  </si>
  <si>
    <t>http://www.mycity4kids.com/yudansham</t>
  </si>
  <si>
    <t>Yudanshakai Martial Art Association</t>
  </si>
  <si>
    <t>MUNISIPAL SCHOOL LINK ROAD 01 / A - WING, AKBAR BUILDING, NEW ANASAGAR HSG. SOCIETY, SAKI NAKA, Mumbai, Maharashtra 400072</t>
  </si>
  <si>
    <t>https://www.google.com/maps/place/Yudanshakai+Martial+Art+Association/@19.101803099999998,72.8903526,14z/data=!4m8!1m2!2m1!1sYudanshakai+Martial+Art+Association!3m4!1s0x3be7c8710c0dd721:0xa4c8d3fcf45d6188!8m2!3d19.101803099999998!4d72.8903526</t>
  </si>
  <si>
    <t>ZENDANKAI MARTIAL ARTS ACADEMY</t>
  </si>
  <si>
    <t>Batch 1: Status Health Club, Bhandarkar Rd, Shreeman Society, Deccan Gymkhana, Pune, Maharashtra 411004</t>
  </si>
  <si>
    <t>https://www.google.com/maps/place/ZENDANKAI+MARTIAL+ARTS+ACADEMY/@18.5180009,73.83511109999999,14z/data=!4m8!1m2!2m1!1sZENDANKAI+MARTIAL+ARTS+ACADEMY!3m4!1s0x3bc2bf553b7077db:0x83f53dd666883fc0!8m2!3d18.5180009!4d73.83511109999999</t>
  </si>
  <si>
    <t>Thursday: 8–9pm | Friday: Closed | Saturday: Closed | Sunday: Closed | Monday: Closed | Tuesday: 8–9pm | Wednesday: Closed</t>
  </si>
  <si>
    <t>https://lh5.googleusercontent.com/p/AF1QipN-fk0wXM955eQm6g7C-BpRMWaGzHUeKe0iP-3c</t>
  </si>
  <si>
    <t>https://www.google.com/search?q=ZENDANKAI+MARTIAL+ARTS+ACADEMY,+Batch+1:+Status+Health+Club,+Bhandarkar+Rd,+Shreeman+Society,+Deccan+Gymkhana,+Pune,+Maharashtra+411004&amp;ludocid=9508574179315171264#lrd=0x3bc2bf553b7077db:0x83f53dd666883fc0,1</t>
  </si>
  <si>
    <t>http://www.zendankaimartialarts.com/</t>
  </si>
  <si>
    <t>A3 kickboxing &amp; Martial arts academy</t>
  </si>
  <si>
    <t>Central Secretariat, Khairtabad, Hyderabad, Telangana 500004</t>
  </si>
  <si>
    <t>https://www.google.com/maps/place/A3+kickboxing+%26+Martial+arts+academy/@17.4108986,78.4653816,14z/data=!4m8!1m2!2m1!1sA3+kickboxing+%26+Martial+arts+academy!3m4!1s0x3bcb97d907a305c5:0x873b1eb621d8e80e!8m2!3d17.4108986!4d78.4653816</t>
  </si>
  <si>
    <t>https://www.google.com/maps/contrib/111180332101032936168</t>
  </si>
  <si>
    <t>Central Secretariat, Khairtabad</t>
  </si>
  <si>
    <t>Baba Bro's I.S.A Martial arts</t>
  </si>
  <si>
    <t>krishna teja classic, plot no.1247,3rd floor, Hyderabad, Telangana 500085</t>
  </si>
  <si>
    <t>https://www.google.com/maps/place/Baba+Bro%27s+I.S.A+Martial+arts/@17.4817549,78.37975569999999,14z/data=!4m8!1m2!2m1!1sBaba+Bro%27s+I.S.A+Martial+arts!3m4!1s0x3bcb93f35095d44b:0x76ade93642570757!8m2!3d17.4817549!4d78.37975569999999</t>
  </si>
  <si>
    <t>copyright@youtube.com</t>
  </si>
  <si>
    <t>Monday: 5pm–9am | Tuesday: 5pm–12am | Wednesday: 12am–9pm | Thursday: 5–9am | Friday: 5am–9pm | Saturday: 5–9pm | Sunday: Closed</t>
  </si>
  <si>
    <t>https://www.google.com/maps/contrib/108482857569599677340</t>
  </si>
  <si>
    <t>https://www.youtube.com/channel/UCItqBxFf0Q7fa5jFefFIUCg</t>
  </si>
  <si>
    <t>Venkata Ramana Colony, Kukatpally</t>
  </si>
  <si>
    <t>Bandi Martial Arts</t>
  </si>
  <si>
    <t>Hno-505,Devi Plaza,5th Floor,Above Axis Bank ATM, Pragathi Nagar, KPHB, near Three Monkey Statue Circle, Hyderabad, Telangana 500072</t>
  </si>
  <si>
    <t>https://www.google.com/maps/place/Bandi+Martial+Arts/@17.5181456,78.3960996,14z/data=!4m8!1m2!2m1!1sBandi+Martial+Arts!3m4!1s0x3bcb91eba7caff69:0x89770a417726194a!8m2!3d17.5181456!4d78.3960996</t>
  </si>
  <si>
    <t>bandimartialarts@gmail.com</t>
  </si>
  <si>
    <t>96188 10012</t>
  </si>
  <si>
    <t>https://www.google.com/maps/contrib/105924830549945073842</t>
  </si>
  <si>
    <t>http://www.bandimartialarts.com/</t>
  </si>
  <si>
    <t>Pragathi Nagar</t>
  </si>
  <si>
    <t>Bma Martial Arts academy</t>
  </si>
  <si>
    <t>raja rajeswari colony, opposite Hyundai service centre, Kondapur, Hyderabad, Telangana 500084</t>
  </si>
  <si>
    <t>https://www.google.com/maps/place/Bma+Martial+Arts+academy/@17.470326399999998,78.35270919999999,14z/data=!4m8!1m2!2m1!1sBma+Martial+Arts+academy!3m4!1s0x3bcb936843a08219:0x96a0cf97aaf4c48d!8m2!3d17.470326399999998!4d78.35270919999999</t>
  </si>
  <si>
    <t>99486 64952</t>
  </si>
  <si>
    <t>Tuesday: 5:30am–9pm | Wednesday: 5:30am–9pm | Thursday: 5:30am–9pm | Friday: 5:30am–9pm | Saturday: 5:30am–9pm | Sunday: 5:30–11am | Monday: 5:30am–9pm</t>
  </si>
  <si>
    <t>https://www.google.com/maps/contrib/115427044017221901006</t>
  </si>
  <si>
    <t>Raja Rajeshwara Nagar, Kondapur</t>
  </si>
  <si>
    <t>Bushido Karate Academy</t>
  </si>
  <si>
    <t>ground, GHMC swimming pool, opposite to parade, Secunderabad, Telangana 500003</t>
  </si>
  <si>
    <t>https://www.google.com/maps/place/Bushido+Karate+Academy/@17.4335246,78.494525,14z/data=!4m8!1m2!2m1!1sBushido+Karate+Academy!3m4!1s0x3bcb9a172027a2c7:0xb6c060abf76991c1!8m2!3d17.4335246!4d78.494525</t>
  </si>
  <si>
    <t>98492 47653</t>
  </si>
  <si>
    <t>https://www.google.com/maps/contrib/104408739728386977572</t>
  </si>
  <si>
    <t>Hissamganj, Ashok Nagar, Takara Basthi</t>
  </si>
  <si>
    <t>Chikara Martial Arts Academy</t>
  </si>
  <si>
    <t>Plot no-52, 1st floor, Above More Supermarket Beside Ganesh Temple, Sachivalaya Colony, Phase I, Vanasthalipuram, Hyderabad, Telangana 500070</t>
  </si>
  <si>
    <t>https://www.google.com/maps/place/Chikara+Martial+Arts+Academy/@17.3307617,78.5694044,14z/data=!4m8!1m2!2m1!1sChikara+Martial+Arts+Academy!3m4!1s0x3bcba11ad7004c1d:0xd53d932d8da4f60a!8m2!3d17.3307617!4d78.5694044</t>
  </si>
  <si>
    <t>91779 44158</t>
  </si>
  <si>
    <t>Tuesday: 6am–8pm | Wednesday: 6am–8pm | Thursday: 6am–8pm | Friday: 6am–8pm | Saturday: 6am–8pm | Sunday: 6:30–10am | Monday: 6am–8pm</t>
  </si>
  <si>
    <t>https://www.google.com/maps/contrib/111271241776695710139</t>
  </si>
  <si>
    <t>http://chikaramartialartsacademy.com/?utm_source=gmb&amp;utm_medium=referral</t>
  </si>
  <si>
    <t>HIG, Phase I, Vanasthalipuram</t>
  </si>
  <si>
    <t>Chinese Martilal Arts Academt-INDIA</t>
  </si>
  <si>
    <t>H No.1-333, Rodamestri Nagar, Gajularamaram, Shapur Nagar, Chandragiri Nagar, Shapoor Nagar, Rodamestri Nagar, Hyderabad, Telangana 500055</t>
  </si>
  <si>
    <t>https://www.google.com/maps/place/Chinese+Martilal+Arts+Academt-INDIA/@17.5152838,78.42608729999999,14z/data=!4m8!1m2!2m1!1sChinese+Martilal+Arts+Academt-INDIA!3m4!1s0x3bcb91d5b1b6cd4b:0x7cf98b2bc240c13b!8m2!3d17.5152838!4d78.42608729999999</t>
  </si>
  <si>
    <t>99480 21364</t>
  </si>
  <si>
    <t>Chandragiri Nagar, Shapoor Nagar, Rodamestri Nagar</t>
  </si>
  <si>
    <t>Chinese Wushu kungfu Martial Arts Academy</t>
  </si>
  <si>
    <t>Administrate Add:Uppal Muncipal Stadium, Uppal Ring Road, Uppal,, Hyderabad, Telangana 500039</t>
  </si>
  <si>
    <t>https://www.google.com/maps/place/Chinese+Wushu+kungfu+Martial+Arts+Academy/@17.403979,78.558697,14z/data=!4m8!1m2!2m1!1sChinese+Wushu+kungfu+Martial+Arts+Academy!3m4!1s0x3bcb9918cae8555b:0xe6daae27f8b9040e!8m2!3d17.403979!4d78.558697</t>
  </si>
  <si>
    <t>info@indianshaolin.com</t>
  </si>
  <si>
    <t>98664 16237</t>
  </si>
  <si>
    <t>Tuesday: 6–8am,6–8pm | Wednesday: 6–8am,6–8pm | Thursday: 6–8am,6–8pm | Friday: 6–8am,6–8pm | Saturday: 6–8am,6–8pm | Sunday: 6–8am,6–8pm | Monday: 6–8am,6–8pm</t>
  </si>
  <si>
    <t>https://www.google.com/maps/contrib/116898404166936401958</t>
  </si>
  <si>
    <t>http://www.indianshaolin.com/</t>
  </si>
  <si>
    <t>P &amp; T Colony, Uppal</t>
  </si>
  <si>
    <t>Ching Chong Martial Arts Association</t>
  </si>
  <si>
    <t>Door No. 18, 13-17/A/16/B, Patel Nagar, Bandlaguda, Chandrayangutta, Hyderabad, Telangana 500005</t>
  </si>
  <si>
    <t>https://www.google.com/maps/place/Ching+Chong+Martial+Arts+Association/@17.3155116,78.4698368,14z/data=!4m8!1m2!2m1!1sChing+Chong+Martial+Arts+Association!3m4!1s0x3bcbbd4be71f71c1:0xe1f657185d72193a!8m2!3d17.3155116!4d78.4698368</t>
  </si>
  <si>
    <t>88975 55453</t>
  </si>
  <si>
    <t>Tuesday: 5–7am | Wednesday: 5–7am | Thursday: 5–7am | Friday: 5–7am | Saturday: 5–7am | Sunday: 5–8am | Monday: 5–7am</t>
  </si>
  <si>
    <t>https://www.google.com/maps/contrib/112260179849634807833</t>
  </si>
  <si>
    <t>Patel Nagar, Bandlaguda, Chandrayangutta</t>
  </si>
  <si>
    <t>Combat Shaolin Martial Arts Academy India</t>
  </si>
  <si>
    <t>Janapriya Nagar, Pragathi Enclave, Miyapur, Hyderabad, Telangana 500049</t>
  </si>
  <si>
    <t>https://www.google.com/maps/place/Combat+Shaolin+Martial+Arts+Academy+India/@17.49992,78.3563381,14z/data=!4m8!1m2!2m1!1sCombat+Shaolin+Martial+Arts+Academy+India!3m4!1s0x3bcb9327acbe61e1:0xf73159518b3ef2a4!8m2!3d17.49992!4d78.3563381</t>
  </si>
  <si>
    <t>Tuesday: 5–9pm | Wednesday: 5–9pm | Thursday: 5–9pm | Friday: 5–9pm | Saturday: 5–9pm | Sunday: Closed | Monday: 5–9pm</t>
  </si>
  <si>
    <t>https://www.google.com/maps/contrib/118346774358613316790</t>
  </si>
  <si>
    <t>Janapriya Nagar, Pragathi Enclave, Miyapur</t>
  </si>
  <si>
    <t>Devi Kuchipudi Art Academy</t>
  </si>
  <si>
    <t>Aravindra Nagar, Domalguda, Himayatnagar, Hyderabad, Telangana 500029</t>
  </si>
  <si>
    <t>https://www.google.com/maps/place/Devi+Kuchipudi+Art+Academy/@17.408226499999998,78.4849176,14z/data=!4m8!1m2!2m1!1sDevi+Kuchipudi+Art+Academy!3m4!1s0x3bcb99e64893e55d:0x5157311fc43111b!8m2!3d17.408226499999998!4d78.4849176</t>
  </si>
  <si>
    <t>Aravindra Nagar, Domalguda, Himayatnagar</t>
  </si>
  <si>
    <t>DR. JIGORO KANO ACADEMY OF MARTIAL ARTS</t>
  </si>
  <si>
    <t>SUJATHA HIGH SCHOOL Auditorium, 05-09 - 170, CHAPEL ROAD, ABIDS, Hyderabad, Telangana 500001</t>
  </si>
  <si>
    <t>https://www.google.com/maps/place/DR.+JIGORO+KANO+ACADEMY+OF+MARTIAL+ARTS/@17.3946474,78.47312629999999,14z/data=!4m8!1m2!2m1!1sDR.+JIGORO+KANO+ACADEMY+OF+MARTIAL+ARTS!3m4!1s0x3bcb9762f063e9ad:0x5e7d0bd4b92ef7e7!8m2!3d17.3946474!4d78.47312629999999</t>
  </si>
  <si>
    <t>Brook Bond Colony, Chirag Ali Lane, Abids</t>
  </si>
  <si>
    <t>Dynamic Budokan Karate Club-India</t>
  </si>
  <si>
    <t>High Tension Line Rd, Dowa Colony, Rangapuram, Miyapur, Hyderabad, Telangana 500049</t>
  </si>
  <si>
    <t>https://www.google.com/maps/place/Dynamic+Budokan+Karate+Club-India/@17.50707,78.364284,14z/data=!4m8!1m2!2m1!1sDynamic+Budokan+Karate+Club-India!3m4!1s0x3bcb920c8a0f18ad:0x93bde0bb15ef8616!8m2!3d17.50707!4d78.364284</t>
  </si>
  <si>
    <t>94919 92794</t>
  </si>
  <si>
    <t>Tuesday: Closed | Wednesday: Closed | Thursday: Closed | Friday: Closed | Saturday: Closed | Sunday: 5:30–7:30am | Monday: Closed</t>
  </si>
  <si>
    <t>https://www.google.com/maps/contrib/108183052256580804611</t>
  </si>
  <si>
    <t>Dowa Colony, Rangapuram, Miyapur</t>
  </si>
  <si>
    <t>Fitness And Martial Arts Academy</t>
  </si>
  <si>
    <t>NGRI, Habsiguda, Secunderabad, Telangana 500039</t>
  </si>
  <si>
    <t>https://www.google.com/maps/place/Fitness+And+Martial+Arts+Academy/@17.4111279,78.55399249999999,14z/data=!4m8!1m2!2m1!1sFitness+And+Martial+Arts+Academy!3m4!1s0x3bcb9947ce1b9dbf:0x75598866a92e2586!8m2!3d17.4111279!4d78.55399249999999</t>
  </si>
  <si>
    <t>99084 55835</t>
  </si>
  <si>
    <t>Tuesday: 6–7:30am | Wednesday: 6–7:30am | Thursday: 6–7:30am | Friday: 6–7:30am | Saturday: 6–7:30am | Sunday: 6–7:30am | Monday: 6–7:30am</t>
  </si>
  <si>
    <t>https://www.google.com/maps/contrib/110202923637374052500</t>
  </si>
  <si>
    <t>NGRI, Habsiguda</t>
  </si>
  <si>
    <t>Fitness Training Health of Self Defense</t>
  </si>
  <si>
    <t>Vijaynagar Colony,, GHMC Swimming Pool,, Hyderabad, Telangana 500057</t>
  </si>
  <si>
    <t>https://www.google.com/maps/place/Fitness+Training+Health+of+Self+Defense/@17.39432,78.453864,14z/data=!4m8!1m2!2m1!1sFitness+Training+Health+of+Self+Defense!3m4!1s0x3bcb976cde263d3d:0x4dfd4ca8964dba3f!8m2!3d17.39432!4d78.453864</t>
  </si>
  <si>
    <t>Tuesday: 5:30–7:30am,5:30–7:30pm | Wednesday: 5:30–7:30am,5:30–7:30pm | Thursday: 5:30–7:30am,5:30–7:30pm | Friday: 5:30–7:30am,5:30–7:30pm | Saturday: 5:30–7:30am,5:30–7:30pm | Sunday: 5:30–7:30am,5:30–7:30pm | Monday: Closed</t>
  </si>
  <si>
    <t>https://www.google.com/maps/contrib/100493468528475046141</t>
  </si>
  <si>
    <t>https://www.facebook.com/yadavkarate</t>
  </si>
  <si>
    <t>Vijaynagar Colony, SBH Colony, Vijaya Nagar Colony</t>
  </si>
  <si>
    <t>Flying Dragons Martial Arts Academy</t>
  </si>
  <si>
    <t>1st Floor, Farmaish Green Star Hotel,, Bandlaguda X Road, Rajendranagar, Bandlaguda Jagir, Telangana 500008</t>
  </si>
  <si>
    <t>https://www.google.com/maps/place/Flying+Dragons+Martial+Arts+Academy/@17.3605929,78.3890165,14z/data=!4m8!1m2!2m1!1sFlying+Dragons+Martial+Arts+Academy!3m4!1s0x3bcb9676db1d6cd3:0x6b515aecfca23543!8m2!3d17.3605929!4d78.3890165</t>
  </si>
  <si>
    <t>94909 08007</t>
  </si>
  <si>
    <t>Tuesday: 6am–9:30pm | Wednesday: 6am–9:30pm | Thursday: 6am–9:30pm | Friday: 6am–9:30pm | Saturday: 6am–9:30pm | Sunday: Closed | Monday: 6am–9:30pm</t>
  </si>
  <si>
    <t>Himagiri Nagar, Hydershakote, Rajendranagar, Bandlaguda Jagir</t>
  </si>
  <si>
    <t>Global Sports Karate- Do India</t>
  </si>
  <si>
    <t>Rd Number 14, SV Nagar, GS Nagar, Nandi Nagar, Banjara Hills, Hyderabad, Telangana 500034</t>
  </si>
  <si>
    <t>https://www.google.com/maps/place/Global+Sports+Karate-+Do+India/@17.4203541,78.4306385,14z/data=!4m8!1m2!2m1!1sGlobal+Sports+Karate-+Do+India!3m4!1s0x3bcb973f269aa663:0x74300cd8a6156d5b!8m2!3d17.4203541!4d78.4306385</t>
  </si>
  <si>
    <t>https://www.google.com/maps/contrib/109435203988332791625</t>
  </si>
  <si>
    <t>SV Nagar, GS Nagar, Nandi Nagar, Banjara Hills</t>
  </si>
  <si>
    <t>Glory Kickkboxing And Martial Art Academy</t>
  </si>
  <si>
    <t>Rd Number 12, IAS Officers Quaters, Bhola Nagar, Banjara Hills, Hyderabad, Telangana 500028</t>
  </si>
  <si>
    <t>https://www.google.com/maps/place/Glory+Kickkboxing+And+Martial+Art+Academy/@17.417379099999998,78.4372178,14z/data=!4m8!1m2!2m1!1sGlory+Kickkboxing+And+Martial+Art+Academy!3m4!1s0x3bcb97ae399c248b:0x6b5a257c2f9b8a56!8m2!3d17.417379099999998!4d78.4372178</t>
  </si>
  <si>
    <t>IAS Officers Quaters, Bhola Nagar, Banjara Hills</t>
  </si>
  <si>
    <t>Golden Dragon Karate Academy India</t>
  </si>
  <si>
    <t>Kamalanagar Temple, Jinda Tilasmath Road, Opp: D mart, Amberpet, Hyderabad, Telangana 500044</t>
  </si>
  <si>
    <t>https://www.google.com/maps/place/Golden+Dragon+Karate+Academy+India/@17.3867738,78.5125039,14z/data=!4m8!1m2!2m1!1sGolden+Dragon+Karate+Academy+India!3m4!1s0x3bcb982b71f9c623:0xd4465371b10423b!8m2!3d17.3867738!4d78.5125039</t>
  </si>
  <si>
    <t>93476 14766</t>
  </si>
  <si>
    <t>Tuesday: 5am–7pm | Wednesday: 5am–7pm | Thursday: 5am–7pm | Friday: 5am–7pm | Saturday: 5am–7pm | Sunday: Closed | Monday: 5am–7pm</t>
  </si>
  <si>
    <t>https://www.google.com/maps/contrib/100391349151874934756</t>
  </si>
  <si>
    <t>Santhi Nagar, Amberpet</t>
  </si>
  <si>
    <t>Golden Dragons</t>
  </si>
  <si>
    <t>14-1-494/1,Aghapura,Darusalam"X"rd, Mangalhat Rd, Mangalhat, Hyderabad, Telangana 500012</t>
  </si>
  <si>
    <t>https://www.google.com/maps/place/Golden+Dragons/@17.3823397,78.4653864,14z/data=!4m8!1m2!2m1!1sGolden+Dragons!3m4!1s0x3bcb9778482f116f:0x161fc50b37b9618f!8m2!3d17.3823397!4d78.4653864</t>
  </si>
  <si>
    <t>98850 44250</t>
  </si>
  <si>
    <t>Tuesday: 6–8:30am | Wednesday: Closed | Thursday: 6–8:30am | Friday: Closed | Saturday: 6–8:30am | Sunday: 6–9:30am | Monday: Closed</t>
  </si>
  <si>
    <t>https://www.google.com/maps/contrib/101472207659583076433</t>
  </si>
  <si>
    <t>New Aghapura, Mangalhat</t>
  </si>
  <si>
    <t>Golden star Martial Arts academy</t>
  </si>
  <si>
    <t>Unnamed Road, Maheswaram Lines, Chandrayangutta, Hyderabad, Telangana 500005</t>
  </si>
  <si>
    <t>https://www.google.com/maps/place/Golden+star+Martial+Arts+academy/@17.318214599999997,78.48222009999999,14z/data=!4m8!1m2!2m1!1sGolden+star+Martial+Arts+academy!3m4!1s0x3bcba3550077ffed:0x8e25b4487394f7c8!8m2!3d17.318214599999997!4d78.48222009999999</t>
  </si>
  <si>
    <t>Tuesday: Open 24 hours | Wednesday: Open 24 hours | Thursday: Open 24 hours | Friday: Open 24 hours | Saturday: Open 24 hours | Sunday: Open 24 hours | Monday: Open 24 hours</t>
  </si>
  <si>
    <t>Maheswaram Lines, Chandrayangutta</t>
  </si>
  <si>
    <t>GVR Karate Academy</t>
  </si>
  <si>
    <t>Barkatpura Housing Board Colony, Chitrapuri Colony, Barkatpura, Narayanguda, Hyderabad, Telangana 500027</t>
  </si>
  <si>
    <t>https://www.google.com/maps/place/GVR+Karate+Academy/@17.393637299999998,78.49588279999999,14z/data=!4m8!1m2!2m1!1sGVR+Karate+Academy!3m4!1s0x3bcb99c7d874ccb3:0x2a916322dadfa316!8m2!3d17.393637299999998!4d78.49588279999999</t>
  </si>
  <si>
    <t>94941 12424</t>
  </si>
  <si>
    <t>Tuesday: 6am–7:30pm | Wednesday: 6am–7:30pm | Thursday: 6am–7:30pm | Friday: 6am–7:30pm | Saturday: 6am–7:30pm | Sunday: Closed | Monday: 6am–7:30pm</t>
  </si>
  <si>
    <t>https://www.google.com/maps/contrib/112012769654470035540</t>
  </si>
  <si>
    <t>Barkatpura Housing Board Colony, Chitrapuri Colony, Barkatpura, Narayanguda</t>
  </si>
  <si>
    <t>Hapkido Association Telangana</t>
  </si>
  <si>
    <t>Agriculture Market Office, Opp, Sri Krupa Market, Old Malakpet, Hyderabad, Telangana 500036</t>
  </si>
  <si>
    <t>https://www.google.com/maps/place/Hapkido+Association+Telangana/@17.378304399999998,78.5002785,14z/data=!4m8!1m2!2m1!1sHapkido+Association+Telangana!3m4!1s0x3bcb984a4ec32c0b:0x228c71d24dd47dc8!8m2!3d17.378304399999998!4d78.5002785</t>
  </si>
  <si>
    <t>98490 24785</t>
  </si>
  <si>
    <t>Tuesday: Open 24 hours | Wednesday: Open 24 hours | Thursday: Open 24 hours | Friday: Open 24 hours | Saturday: Open 24 hours | Sunday: Closed | Monday: Open 24 hours</t>
  </si>
  <si>
    <t>https://www.google.com/maps/contrib/107640311013912766255</t>
  </si>
  <si>
    <t>https://hapkido-association-telangana.business.site/</t>
  </si>
  <si>
    <t>Sri Krupa Market, Old Malakpet</t>
  </si>
  <si>
    <t>Hyderabad Boxing Club</t>
  </si>
  <si>
    <t>Lingampally- Huda Colony Rd, Sivaji Nagar, Chanda Nagar, Hyderabad, Telangana 500050</t>
  </si>
  <si>
    <t>https://www.google.com/maps/place/Hyderabad+Boxing+Club/@17.4883591,78.3248632,14z/data=!4m8!1m2!2m1!1sHyderabad+Boxing+Club!3m4!1s0x3bcb92ed2ca5b69b:0xabf6350b3eff9d8c!8m2!3d17.4883591!4d78.3248632</t>
  </si>
  <si>
    <t>63048 94016</t>
  </si>
  <si>
    <t>Tuesday: 6:45–9:30am | Wednesday: 6:45–9:30am | Thursday: 6:45–9:30am | Friday: 6:45–9:30am | Saturday: 6:45–9:30am | Sunday: 6:45–9:30am | Monday: Closed</t>
  </si>
  <si>
    <t>https://www.google.com/maps/contrib/113916234339666984072</t>
  </si>
  <si>
    <t>Sivaji Nagar, Chanda Nagar</t>
  </si>
  <si>
    <t>hyderabad karate</t>
  </si>
  <si>
    <t>7, Boduppal Rd, P &amp; T Colony, Uppal, Hyderabad, Telangana 500039</t>
  </si>
  <si>
    <t>https://www.google.com/maps/place/hyderabad+karate/@17.402766,78.559713,14z/data=!4m8!1m2!2m1!1shyderabad+karate!3m4!1s0x3bcb96c9b0e1a33d:0x8b3278d3286650ee!8m2!3d17.402766!4d78.559713</t>
  </si>
  <si>
    <t>40 6514 1206</t>
  </si>
  <si>
    <t>Tuesday: 6–8am | Wednesday: 6–8am | Thursday: 6–8am | Friday: 6–8am | Saturday: 6–8am | Sunday: Closed | Monday: 6–8am</t>
  </si>
  <si>
    <t>Hyderabad Kickboxing And Martial Arts Academy -ISKIMOS</t>
  </si>
  <si>
    <t>6-1-261 C/29, CIB Quarters, Red Hills, Khairtabad, Hyderabad, Telangana 500004</t>
  </si>
  <si>
    <t>https://www.google.com/maps/place/Hyderabad+Kickboxing+And+Martial+Arts+Academy+-ISKIMOS/@17.402918,78.4630987,14z/data=!4m8!1m2!2m1!1sHyderabad+Kickboxing+And+Martial+Arts+Academy+-ISKIMOS!3m4!1s0x3bcb974202bffff9:0x589090c5066abded!8m2!3d17.402918!4d78.4630987</t>
  </si>
  <si>
    <t>90328 86700</t>
  </si>
  <si>
    <t>Tuesday: 9am–7pm | Wednesday: Closed | Thursday: 9am–7pm | Friday: Closed | Saturday: 9am–7pm | Sunday: Closed | Monday: Closed</t>
  </si>
  <si>
    <t>https://www.google.com/maps/contrib/105220221106586701241</t>
  </si>
  <si>
    <t>CIB Quarters, Red Hills, Khairtabad</t>
  </si>
  <si>
    <t>Hyderabad KickBoxing and Martial Arts Center</t>
  </si>
  <si>
    <t>Sanjeeva Reddy Nagar, Hyderabad, Telangana 500044</t>
  </si>
  <si>
    <t>https://www.google.com/maps/place/Hyderabad+KickBoxing+and+Martial+Arts+Center/@17.4436416,78.4458245,14z/data=!4m8!1m2!2m1!1sHyderabad+KickBoxing+and+Martial+Arts+Center!3m4!1s0x3bcb90c46aaaaaab:0xfca1957c66a2cc07!8m2!3d17.4436416!4d78.4458245</t>
  </si>
  <si>
    <t>care@niskam.com</t>
  </si>
  <si>
    <t>98851 54020</t>
  </si>
  <si>
    <t>http://www.niskam.com/</t>
  </si>
  <si>
    <t>Sanjeeva Reddy Nagar</t>
  </si>
  <si>
    <t>Hyderabad Martial Arts And Kickboxing Club For Men And Women</t>
  </si>
  <si>
    <t>Ameerpet, Hyderabad, Telangana 500001</t>
  </si>
  <si>
    <t>https://www.google.com/maps/place/Hyderabad+Martial+Arts+And+Kickboxing+Club+For+Men+And+Women/@17.434801699999998,78.448011,14z/data=!4m8!1m2!2m1!1sHyderabad+Martial+Arts+And+Kickboxing+Club+For+Men+And+Women!3m4!1s0x3bcb90c518f1af29:0x20fe981eb2d16aa4!8m2!3d17.434801699999998!4d78.448011</t>
  </si>
  <si>
    <t>Hanuman Temple Complex, Ameerpet</t>
  </si>
  <si>
    <t>India Wing Chun Academy - Hyderabad, Jubilee Hills</t>
  </si>
  <si>
    <t>Land Mark, #Plot No. 1294, 2nd floor, checkpost, Rd Number 63 A, Jubilee Hills, Hyderabad, Telangana 500033</t>
  </si>
  <si>
    <t>https://www.google.com/maps/place/India+Wing+Chun+Academy+-+Hyderabad%2C+Jubilee+Hills/@17.4275607,78.4130654,14z/data=!4m8!1m2!2m1!1sIndia+Wing+Chun+Academy+-+Hyderabad%2C+Jubilee+Hills!3m4!1s0x3bcb91baeb861401:0xc6ab0b21dbed2ddc!8m2!3d17.4275607!4d78.4130654</t>
  </si>
  <si>
    <t>63041 11380</t>
  </si>
  <si>
    <t>Tuesday: Closed | Wednesday: Closed | Thursday: Closed | Friday: Closed | Saturday: 4–6pm | Sunday: 4–6pm | Monday: Closed</t>
  </si>
  <si>
    <t>https://www.google.com/maps/contrib/111510126751360150838</t>
  </si>
  <si>
    <t>http://www.indiawingchun.com/wing-chun-in-hyderabad-jubilee-hills/</t>
  </si>
  <si>
    <t>Jubilee Hills</t>
  </si>
  <si>
    <t>Indian Shaolin Temple</t>
  </si>
  <si>
    <t>Public School, 3-4-16-87/12, Main Road, beside Ramanthapur, Sree Rama Colony, Gandhi Nagar, Ramanthapur, Hyderabad, Telangana 500013</t>
  </si>
  <si>
    <t>https://www.google.com/maps/place/Indian+Shaolin+Temple/@17.390461,78.5419433,14z/data=!4m8!1m2!2m1!1sIndian+Shaolin+Temple!3m4!1s0x3bcb991966293275:0xbc0b4d946018420c!8m2!3d17.390461!4d78.5419433</t>
  </si>
  <si>
    <t>https://www.google.com/maps/contrib/109356761639161517374</t>
  </si>
  <si>
    <t>Sree Rama Colony, Gandhi Nagar, Ramanthapur</t>
  </si>
  <si>
    <t>International Martial Arts Academy</t>
  </si>
  <si>
    <t>9-4-86146, Kakatiya Nagar, Toli Chowki, Hyderabad, Telangana 500008</t>
  </si>
  <si>
    <t>https://www.google.com/maps/place/International+Martial+Arts+Academy/@17.3959778,78.42402899999999,14z/data=!4m8!1m2!2m1!1sInternational+Martial+Arts+Academy!3m4!1s0x3bcb96e6ad549f51:0x99672b2cfd7b1da7!8m2!3d17.3959778!4d78.42402899999999</t>
  </si>
  <si>
    <t>97039 46130</t>
  </si>
  <si>
    <t>https://www.facebook.com/imaa.hyd</t>
  </si>
  <si>
    <t>Kakatiya Nagar, Toli Chowki</t>
  </si>
  <si>
    <t>International Shotokan Karate Federation Shobhukai India</t>
  </si>
  <si>
    <t>Raghavendra Colony Association Welfare Ground, Hyderabad, Telangana 500039</t>
  </si>
  <si>
    <t>https://www.google.com/maps/place/International+Shotokan+Karate+Federation+Shobhukai+India/@17.4149413,78.5776983,14z/data=!4m8!1m2!2m1!1sInternational+Shotokan+Karate+Federation+Shobhukai+India!3m4!1s0x3bcb9ffcb9439c73:0x52b65ee7847a5108!8m2!3d17.4149413!4d78.5776983</t>
  </si>
  <si>
    <t>Tuesday: 4:30–6:30pm | Wednesday: 4:30–6:30pm | Thursday: 4:30–6:30pm | Friday: 4:30–6:30pm | Saturday: 4:30–6:30pm | Sunday: 7–8am | Monday: 4:30–6:30pm</t>
  </si>
  <si>
    <t>https://www.google.com/maps/contrib/117961248951099261523</t>
  </si>
  <si>
    <t>Raghavendra Colony, Sri Residency, Balaji Hill Colony, Boduppal</t>
  </si>
  <si>
    <t>ISKIMOS - HYDERABAD KICKBOXING AND MARTIAL ARTS ACADEMY</t>
  </si>
  <si>
    <t>Manisha Rd, Jaffar Ali Bagh, Somajiguda, Hyderabad, Telangana 500082</t>
  </si>
  <si>
    <t>https://www.google.com/maps/place/ISKIMOS+-+HYDERABAD+KICKBOXING+AND+MARTIAL+ARTS+ACADEMY/@17.423032499999998,78.4566203,14z/data=!4m8!1m2!2m1!1sISKIMOS+-+HYDERABAD+KICKBOXING+AND+MARTIAL+ARTS+ACADEMY!3m4!1s0x3bcb974b7a7c719b:0x8565413798eca631!8m2!3d17.423032499999998!4d78.4566203</t>
  </si>
  <si>
    <t>98662 24520</t>
  </si>
  <si>
    <t>Tuesday: 6am–9pm | Wednesday: 6am–9pm | Thursday: 6am–9pm | Friday: 6am–9pm | Saturday: Closed | Sunday: Closed | Monday: 6am–9pm</t>
  </si>
  <si>
    <t>Jaffar Ali Bagh, Somajiguda</t>
  </si>
  <si>
    <t>Mohammed Nagar, Pension Lane, Bowenpally, Hyderabad, Telangana 500011</t>
  </si>
  <si>
    <t>https://www.google.com/maps/place/ISKIMOS+-+HYDERABAD+KICKBOXING+AND+MARTIAL+ARTS+ACADEMY/@17.4650563,78.472351,14z/data=!4m8!1m2!2m1!1sISKIMOS+-+HYDERABAD+KICKBOXING+AND+MARTIAL+ARTS+ACADEMY!3m4!1s0x3bcb9083aaaaaaab:0x403085ed24e1f430!8m2!3d17.4650563!4d78.472351</t>
  </si>
  <si>
    <t>98861 43489</t>
  </si>
  <si>
    <t>Tuesday: 5:30am–10pm | Wednesday: 5:30am–10pm | Thursday: 5:30am–10pm | Friday: 5:30am–10pm | Saturday: 5:30am–10pm | Sunday: 5:30am–10pm | Monday: 5:30am–10pm</t>
  </si>
  <si>
    <t>https://www.google.com/maps/contrib/106941959603927051743</t>
  </si>
  <si>
    <t>Mohammed Nagar, Pension Lane, Bowenpally</t>
  </si>
  <si>
    <t>Iskimos Kick Boxing Academy</t>
  </si>
  <si>
    <t>Mahila Mandal Community Hall Errumanzil Colony, behind Taj Deccan Hotel, Punjagutta, Hyderabad, Telangana 500082</t>
  </si>
  <si>
    <t>https://www.google.com/maps/place/Iskimos+Kick+Boxing+Academy/@17.4188489,78.4519734,14z/data=!4m8!1m2!2m1!1sIskimos+Kick+Boxing+Academy!3m4!1s0x3bcb974bd10e8ca9:0xd180689325e14821!8m2!3d17.4188489!4d78.4519734</t>
  </si>
  <si>
    <t>98853 46824</t>
  </si>
  <si>
    <t>Tuesday: 6–10:30am,6–10:30pm | Wednesday: 6–10:30am,6–10:30pm | Thursday: 6–10:30am,6–10:30pm | Friday: 6–10:30am,6–10:30pm | Saturday: 7–9am | Sunday: 7–9am | Monday: 6–10:30am,6–10:30pm</t>
  </si>
  <si>
    <t>https://www.google.com/maps/contrib/106304489032848934280</t>
  </si>
  <si>
    <t>Balapur Basthi, Punjagutta</t>
  </si>
  <si>
    <t>Japan Karate Academy</t>
  </si>
  <si>
    <t>Vijaynagar Colony, SBH Colony, Vijaya Nagar Colony, Hyderabad, Telangana 500057</t>
  </si>
  <si>
    <t>https://www.google.com/maps/place/Japan+Karate+Academy/@17.3931363,78.4521943,14z/data=!4m8!1m2!2m1!1sJapan+Karate+Academy!3m4!1s0x3bcb97a9197a8eb7:0x304f53689cde6d60!8m2!3d17.3931363!4d78.4521943</t>
  </si>
  <si>
    <t>Tuesday: 6–7:45am | Wednesday: 6–7:45am | Thursday: 6–7:45am | Friday: 6–7:45am | Saturday: 6–7:45am | Sunday: 6–8:30am | Monday: 6–7:45am</t>
  </si>
  <si>
    <t>https://www.google.com/maps/contrib/114433491549408354925</t>
  </si>
  <si>
    <t>Jk karate ACADEMY INDIA</t>
  </si>
  <si>
    <t>17-2-957, Rein Bazaar, GHMC Play Ground, Yakutpura, Hyderabad, Telangana 500023</t>
  </si>
  <si>
    <t>https://www.google.com/maps/place/Jk+karate+ACADEMY+INDIA/@17.3575084,78.4959763,14z/data=!4m8!1m2!2m1!1sJk+karate+ACADEMY+INDIA!3m4!1s0x3bcb99add593fd2b:0xa0e80b86c4e0dbd5!8m2!3d17.3575084!4d78.4959763</t>
  </si>
  <si>
    <t>Tuesday: 6:30am–8:30pm | Wednesday: 6:30am–8:30pm | Thursday: 6:30am–8:30pm | Friday: Closed | Saturday: 6:30am–8:30pm | Sunday: 6:30am–9:30pm | Monday: 6:30am–8:30pm</t>
  </si>
  <si>
    <t>https://www.google.com/maps/contrib/105731106352673726019</t>
  </si>
  <si>
    <t>Rein Bazar, Yakutpura</t>
  </si>
  <si>
    <t>JSK GOJU RYU KARATE DO - INDIA</t>
  </si>
  <si>
    <t>COMMUNITY HALL, EAST, Rd Number 2, Maruthi Nagar, Santosh Nagar, Hyderabad, Telangana 500059</t>
  </si>
  <si>
    <t>https://www.google.com/maps/place/JSK+GOJU+RYU+KARATE+DO+-+INDIA/@17.344507399999998,78.5117502,14z/data=!4m8!1m2!2m1!1sJSK+GOJU+RYU+KARATE+DO+-+INDIA!3m4!1s0x3bcb998c7e320375:0xf019888f85b5f96a!8m2!3d17.344507399999998!4d78.5117502</t>
  </si>
  <si>
    <t>96764 94597</t>
  </si>
  <si>
    <t>Tuesday: 5:30–7am | Wednesday: 5:30–7am | Thursday: 5:30–7am | Friday: 5:30–7am | Saturday: 5:30–7am | Sunday: 5:30–7am | Monday: 5:30–7am</t>
  </si>
  <si>
    <t>https://www.google.com/maps/contrib/110080294489482608258</t>
  </si>
  <si>
    <t>http://www.jskgojuryukaratedoindia.com/</t>
  </si>
  <si>
    <t>Maruthi Nagar, Santosh Nagar</t>
  </si>
  <si>
    <t>Jukaado Acadamy</t>
  </si>
  <si>
    <t>Secunderabad Publicschool, West Marredpally, Marredpally, Secunderabad, 500026</t>
  </si>
  <si>
    <t>https://www.google.com/maps/place/Jukaado+Acadamy/@17.4451371,78.5003229,14z/data=!4m8!1m2!2m1!1sJukaado+Acadamy!3m4!1s0x3bcb9a3f00000001:0xcf529da56d1fdd07!8m2!3d17.4451371!4d78.5003229</t>
  </si>
  <si>
    <t>jukaadoindia@gmail.com</t>
  </si>
  <si>
    <t>81061 51022</t>
  </si>
  <si>
    <t>http://www.jukaado.com/</t>
  </si>
  <si>
    <t>Gandhi Nagar, Nehru Nagar Colony, West Marredpally</t>
  </si>
  <si>
    <t>KARATE DEFENCING ACADEMY</t>
  </si>
  <si>
    <t>exactly of Indian post office, Singapore city, Annojiguda, Ghatkesar, Telangana 501301</t>
  </si>
  <si>
    <t>https://www.google.com/maps/place/KARATE+DEFENCING+ACADEMY/@17.441786099999998,78.6509008,14z/data=!4m8!1m2!2m1!1sKARATE+DEFENCING+ACADEMY!3m4!1s0x3bcb9fe5938fc46b:0x9e0e70cdb6473fb5!8m2!3d17.441786099999998!4d78.6509008</t>
  </si>
  <si>
    <t>Ghatkesar</t>
  </si>
  <si>
    <t>Tuesday: 6–7am | Wednesday: Closed | Thursday: 6–7am | Friday: Closed | Saturday: Closed | Sunday: 6–7:30am | Monday: Closed</t>
  </si>
  <si>
    <t>https://www.google.com/maps/contrib/100685749135694457231</t>
  </si>
  <si>
    <t>https://karate-defencing-class.business.site/?utm_source=gmb&amp;utm_medium=referral</t>
  </si>
  <si>
    <t>Annojiguda</t>
  </si>
  <si>
    <t>Kendo India</t>
  </si>
  <si>
    <t>Rd Number 7, beside E-Seva Centre, Resham Bagh, Banjara Hills, Hyderabad, Telangana 500012</t>
  </si>
  <si>
    <t>https://www.google.com/maps/place/Kendo+India/@17.419230199999998,78.4416318,14z/data=!4m8!1m2!2m1!1sKendo+India!3m4!1s0x3bcb9731f9b06979:0x4f7fdcd98e43a48d!8m2!3d17.419230199999998!4d78.4416318</t>
  </si>
  <si>
    <t>info@1xbet-team.com</t>
  </si>
  <si>
    <t>https://www.google.com/maps/contrib/115328862700756732627</t>
  </si>
  <si>
    <t>http://kendoindia.webely.com/</t>
  </si>
  <si>
    <t>Resham Bagh, Banjara Hills</t>
  </si>
  <si>
    <t>Krav Maga Training India</t>
  </si>
  <si>
    <t>Plot 31, Jayabheri Enclave, Gachibowli, Hyderabad, Telangana 500032</t>
  </si>
  <si>
    <t>https://www.google.com/maps/place/Krav+Maga+Training+India/@17.4463232,78.3616881,14z/data=!4m8!1m2!2m1!1sKrav+Maga+Training+India!3m4!1s0x3bcb9373ebd75a5b:0xdc80273e7a9ee115!8m2!3d17.4463232!4d78.3616881</t>
  </si>
  <si>
    <t>info@kravmagatrainingindia.com</t>
  </si>
  <si>
    <t>91549 85958</t>
  </si>
  <si>
    <t>Tuesday: 7am–9pm | Wednesday: 7am–9pm | Thursday: 7am–9pm | Friday: 7am–9pm | Saturday: 9am–12pm | Sunday: 9am–12pm | Monday: 7am–9pm</t>
  </si>
  <si>
    <t>https://www.google.com/maps/contrib/114222888726361346711</t>
  </si>
  <si>
    <t>http://www.kravmagatrainingindia.com/</t>
  </si>
  <si>
    <t>Jayabheri Enclave, Gachibowli</t>
  </si>
  <si>
    <t>Kudo Telangana</t>
  </si>
  <si>
    <t>A/2, 16-2-751/13, SBH Colony, Saidabad, Hyderabad, Telangana 500059</t>
  </si>
  <si>
    <t>https://www.google.com/maps/place/Kudo+Telangana/@17.3599306,78.5174557,14z/data=!4m8!1m2!2m1!1sKudo+Telangana!3m4!1s0x3bcb99cd87dc821b:0xa0dd51c09c5bb4ff!8m2!3d17.3599306!4d78.5174557</t>
  </si>
  <si>
    <t>kudotelangana@gmail.com</t>
  </si>
  <si>
    <t>94403 91554</t>
  </si>
  <si>
    <t>Tuesday: 5:30am–7pm | Wednesday: 5:30am–7pm | Thursday: 5:30am–7pm | Friday: 5:30am–7pm | Saturday: 5:30am–7pm | Sunday: Closed | Monday: 5:30am–7pm</t>
  </si>
  <si>
    <t>https://www.google.com/maps/contrib/111316764181588438426</t>
  </si>
  <si>
    <t>http://www.kudotelangana.org/</t>
  </si>
  <si>
    <t>SBH Colony, Saidabad</t>
  </si>
  <si>
    <t>Kyo Kushin Kai International School of Martial Arts</t>
  </si>
  <si>
    <t>17-1-376 B 22 High, Santosh Nagar, Hyderabad, Telangana 500059</t>
  </si>
  <si>
    <t>https://www.google.com/maps/place/Kyo+Kushin+Kai+International+School+of+Martial+Arts/@17.3456117,78.50781889999999,14z/data=!4m8!1m2!2m1!1sKyo+Kushin+Kai+International+School+of+Martial+Arts!3m4!1s0x3bcb986e1754c037:0x8a93685a1bafa8f4!8m2!3d17.3456117!4d78.50781889999999</t>
  </si>
  <si>
    <t>93931 98230</t>
  </si>
  <si>
    <t>Tuesday: 6:30–8am | Wednesday: 6:30–8am | Thursday: 6:30–8am | Friday: 6:30–8am | Saturday: 6:30–8am | Sunday: Closed | Monday: 6:30–8am</t>
  </si>
  <si>
    <t>https://www.google.com/maps/contrib/100486778735655377145</t>
  </si>
  <si>
    <t>Sai Ratna Arcade, New Santoshnagar, Santosh Nagar</t>
  </si>
  <si>
    <t>Lions' karate academy</t>
  </si>
  <si>
    <t>IQBALIA INTERNATIONAL SCHOOL, #44, Road, CBI Colony, Jubilee Hills, Hyderabad, Telangana 500033</t>
  </si>
  <si>
    <t>https://www.google.com/maps/place/Lions%27+karate+academy/@17.4344903,78.3988428,14z/data=!4m8!1m2!2m1!1sLions%27+karate+academy!3m4!1s0x3bcb915e4fc8267d:0x37ccbf2ac96b9bcc!8m2!3d17.4344903!4d78.3988428</t>
  </si>
  <si>
    <t>89196 79564</t>
  </si>
  <si>
    <t>Tuesday: 5–6pm | Wednesday: Closed | Thursday: 5–6pm | Friday: Closed | Saturday: Closed | Sunday: 9–10am | Monday: Closed</t>
  </si>
  <si>
    <t>https://www.google.com/maps/contrib/109986052987006219528</t>
  </si>
  <si>
    <t>https://lionskarateacademy.com/</t>
  </si>
  <si>
    <t>CBI Colony, Jubilee Hills</t>
  </si>
  <si>
    <t>M.A.K. Blitz Taekwondo Academy</t>
  </si>
  <si>
    <t>MCH Play Ground, Indira Nagar, Lalapet, Malkajgiri, Secunderabad, Telangana 500017</t>
  </si>
  <si>
    <t>https://www.google.com/maps/place/M.A.K.+Blitz+Taekwondo+Academy/@17.4377385,78.5432503,14z/data=!4m8!1m2!2m1!1sM.A.K.+Blitz+Taekwondo+Academy!3m4!1s0x3bcb9bddf844e79b:0xeb591b9425c470d8!8m2!3d17.4377385!4d78.5432503</t>
  </si>
  <si>
    <t>94909 44186</t>
  </si>
  <si>
    <t>Indira Nagar, Lalapet, Malkajgiri</t>
  </si>
  <si>
    <t>Maharshi Martial Arts Academy</t>
  </si>
  <si>
    <t>5-25-476/a sriram nagar,jagathgirigutta, Gajularamaram, Hyderabad, Telangana 500055</t>
  </si>
  <si>
    <t>https://www.google.com/maps/place/Maharshi+Martial+Arts+Academy/@17.4863438,78.4470837,14z/data=!4m8!1m2!2m1!1sMaharshi+Martial+Arts+Academy!3m4!1s0x3bcb93b4076db083:0x5336976665f0d029!8m2!3d17.4863438!4d78.4470837</t>
  </si>
  <si>
    <t>Tuesday: 5am–9:30pm | Wednesday: 5am–9:30pm | Thursday: 5am–9:30pm | Friday: 5am–9:30pm | Saturday: 5am–9:30pm | Sunday: 5am–10pm | Monday: 5am–9:30pm</t>
  </si>
  <si>
    <t>https://www.google.com/maps/contrib/102172116833281068217</t>
  </si>
  <si>
    <t>Andhra Pradesh Housing Board Colony, Adarsh Nagar, Gurumurthy Nagar, Gajularamaram</t>
  </si>
  <si>
    <t>Mahesh Karate Institute-THAMMANDO MARTIAL ARTS ACADEMY</t>
  </si>
  <si>
    <t>Vasanth Nagar Colony, Nizampet, Hyderabad, Telangana 500090</t>
  </si>
  <si>
    <t>https://www.google.com/maps/place/Mahesh+Karate+Institute-THAMMANDO+MARTIAL+ARTS+ACADEMY/@17.520808,78.382016,14z/data=!4m8!1m2!2m1!1sMahesh+Karate+Institute-THAMMANDO+MARTIAL+ARTS+ACADEMY!3m4!1s0x3bcb8d775c025fef:0x25fa1b46a80dc5a7!8m2!3d17.520808!4d78.382016</t>
  </si>
  <si>
    <t>Tuesday: 5–8:30pm | Wednesday: 5–8:30pm | Thursday: 5–8:30pm | Friday: 5–8:30pm | Saturday: 6:30–7:30pm | Sunday: Open 24 hours | Monday: 5–8:30pm</t>
  </si>
  <si>
    <t>Vasanth Nagar Colony, Nizampet</t>
  </si>
  <si>
    <t>Martial arts</t>
  </si>
  <si>
    <t>44-65/c,, Moula Ali Rd, Hanuman Nagar, Secunderabad, Telangana 500040</t>
  </si>
  <si>
    <t>https://www.google.com/maps/place/Martial+arts/@17.455402,78.555303,14z/data=!4m8!1m2!2m1!1sMartial+arts!3m4!1s0x3bcb9b8d52dd49cb:0x835f51bc92d1102c!8m2!3d17.455402!4d78.555303</t>
  </si>
  <si>
    <t>81436 26458</t>
  </si>
  <si>
    <t>Tuesday: 6:30am–8pm | Wednesday: 6:30am–8pm | Thursday: 6:30am–8pm | Friday: 6:30am–8pm | Saturday: 6:30am–8pm | Sunday: Closed | Monday: 6:30am–8pm</t>
  </si>
  <si>
    <t>Ulfat Nagar, Hanuman Nagar, Moula Ali</t>
  </si>
  <si>
    <t>Martial arts academy &amp;man power service</t>
  </si>
  <si>
    <t>Siddhartha nagar welfare association indoor stadium, Yousufguda Hyderabad, Yousufguda, Telangana 500038</t>
  </si>
  <si>
    <t>https://www.google.com/maps/place/Martial+arts+academy+%26man+power+service/@17.443870999999998,78.439111,14z/data=!4m8!1m2!2m1!1sMartial+arts+academy+%26man+power+service!3m4!1s0x3bcb90dcbb7b0b83:0x95d6f51849612cec!8m2!3d17.443870999999998!4d78.439111</t>
  </si>
  <si>
    <t>Yousufguda</t>
  </si>
  <si>
    <t>81218 49086</t>
  </si>
  <si>
    <t>Vengal Rao Nagar, Sunder Nagar</t>
  </si>
  <si>
    <t>Martial Arts In Madhapur</t>
  </si>
  <si>
    <t>VIP Hills, Jaihind Enclave, Madhapur, Hyderabad, Telangana 500081</t>
  </si>
  <si>
    <t>https://www.google.com/maps/place/Martial+Arts+In+Madhapur/@17.4452698,78.3865761,14z/data=!4m8!1m2!2m1!1sMartial+Arts+In+Madhapur!3m4!1s0x3bcb916078314a99:0x96ff094d19a16fd2!8m2!3d17.4452698!4d78.3865761</t>
  </si>
  <si>
    <t>85073 33555</t>
  </si>
  <si>
    <t>Tuesday: 6–9am,6:30–9:30pm | Wednesday: 6–9am,6:30–9:30pm | Thursday: 6–9am,6:30–9:30pm | Friday: 6–9am,6:30–9:30pm | Saturday: 7–9am,6:30–9:30pm | Sunday: 7–9am | Monday: 6–9am</t>
  </si>
  <si>
    <t>https://www.google.com/maps/contrib/100309955875645208669</t>
  </si>
  <si>
    <t>VIP Hills, Jaihind Enclave, Madhapur</t>
  </si>
  <si>
    <t>Master Fitness Martial arts Academy</t>
  </si>
  <si>
    <t>B-1365, near, Government Hospital Rd, NGO Colony, Vanasthalipuram, Hyderabad, Telangana 500070</t>
  </si>
  <si>
    <t>https://www.google.com/maps/place/Master+Fitness+Martial+arts+Academy/@17.3259817,78.56419369999999,14z/data=!4m8!1m2!2m1!1sMaster+Fitness+Martial+arts+Academy!3m4!1s0x3bcba21d3ad26221:0xdcf7c63928e2d47e!8m2!3d17.3259817!4d78.56419369999999</t>
  </si>
  <si>
    <t>91826 56865</t>
  </si>
  <si>
    <t>Tuesday: 5am–9pm | Wednesday: 5am–9pm | Thursday: 5am–9pm | Friday: 5am–9pm | Saturday: 5am–9pm | Sunday: 5–10am | Monday: 5am–9pm</t>
  </si>
  <si>
    <t>https://www.google.com/maps/contrib/105502208558209561663</t>
  </si>
  <si>
    <t>https://master-fitness-martial-arts-academy.business.site/</t>
  </si>
  <si>
    <t>NGO Colony, Vanasthalipuram</t>
  </si>
  <si>
    <t>Muay Thai and MMA Training Flaknuma</t>
  </si>
  <si>
    <t>Bibi Ka Chashma Rd, Kalwagadd, Engine Bowli, Falaknuma, Hyderabad, Telangana 500053</t>
  </si>
  <si>
    <t>https://www.google.com/maps/place/Muay+Thai+and+MMA+Training+Flaknuma/@17.336576,78.464871,14z/data=!4m8!1m2!2m1!1sMuay+Thai+and+MMA+Training+Flaknuma!3m4!1s0x3bcb97fadedc4d5d:0x80fab011d0b17c03!8m2!3d17.336576!4d78.464871</t>
  </si>
  <si>
    <t>Tuesday: 6:30–9am | Wednesday: 7–9pm | Thursday: 6:30–9am | Friday: 7–9pm | Saturday: 6:30–9am | Sunday: 6:30–9am | Monday: 7–9pm</t>
  </si>
  <si>
    <t>https://www.google.com/maps/contrib/105877141565347848304</t>
  </si>
  <si>
    <t>Kalwagadd, Engine Bowli, Falaknuma</t>
  </si>
  <si>
    <t>New Shaolin Kungfu Martial Arts Academy</t>
  </si>
  <si>
    <t>CCMB Colony, Boduppal, Secunderabad, Telangana 500098</t>
  </si>
  <si>
    <t>https://www.google.com/maps/place/New+Shaolin+Kungfu+Martial+Arts+Academy/@17.4312644,78.5821635,14z/data=!4m8!1m2!2m1!1sNew+Shaolin+Kungfu+Martial+Arts+Academy!3m4!1s0x3bcb9ea724ec1ccb:0x1eb5d24deecf62d1!8m2!3d17.4312644!4d78.5821635</t>
  </si>
  <si>
    <t>noreply@business.google.com</t>
  </si>
  <si>
    <t>98492 23842</t>
  </si>
  <si>
    <t>Tuesday: 5–8am | Wednesday: 5–8am | Thursday: 5–8am | Friday: 5–8am | Saturday: 5–8am | Sunday: Closed | Monday: 5–8am</t>
  </si>
  <si>
    <t>https://www.google.com/maps/contrib/111662287186771117507</t>
  </si>
  <si>
    <t>http://business.google.com/website/new-shaolin-kungfu-martial-arts-academy</t>
  </si>
  <si>
    <t>CCMB Colony, Boduppal</t>
  </si>
  <si>
    <t>Ninja Kungfu Martial arts academy</t>
  </si>
  <si>
    <t>Prashant Mansion, Road No. 10, Singada Kunta, Banjara Hills, Hyderabad, Telangana 500034</t>
  </si>
  <si>
    <t>https://www.google.com/maps/place/Ninja+Kungfu+Martial+arts+academy/@17.416468,78.4382497,14z/data=!4m8!1m2!2m1!1sNinja+Kungfu+Martial+arts+academy!3m4!1s0x3bcb99cd87dc821b:0x5bcfb4b1331e98ab!8m2!3d17.416468!4d78.4382497</t>
  </si>
  <si>
    <t>care@ninjakungfu.com</t>
  </si>
  <si>
    <t>98496 64160</t>
  </si>
  <si>
    <t>http://www.ninjakungfu.com/</t>
  </si>
  <si>
    <t>Singada Kunta, Banjara Hills</t>
  </si>
  <si>
    <t>Nithya Chaitanya Kalari (మర్మ కల) Ayurveda &amp; Martial Arts Academy,</t>
  </si>
  <si>
    <t>Senior citizen's park, Ameerpet, Hyderabad, Telangana 500034</t>
  </si>
  <si>
    <t>https://www.google.com/maps/place/Nithya+Chaitanya+Kalari+%28%E0%B0%AE%E0%B0%B0%E0%B1%8D%E0%B0%AE+%E0%B0%95%E0%B0%B2%29+Ayurveda+%26+Martial+Arts+Academy%2C/@17.43298,78.4489214,14z/data=!4m8!1m2!2m1!1sNithya+Chaitanya+Kalari+%28%E0%B0%AE%E0%B0%B0%E0%B1%8D%E0%B0%AE+%E0%B0%95%E0%B0%B2%29+Ayurveda+%26+Martial+Arts+Academy%2C!3m4!1s0x3bcb90c96e875695:0xf1195df33f0e7720!8m2!3d17.43298!4d78.4489214</t>
  </si>
  <si>
    <t>83739 41450</t>
  </si>
  <si>
    <t>https://www.google.com/maps/contrib/113050636469083393200</t>
  </si>
  <si>
    <t>https://nithya-chaitanya-kalari-ayurveda-martial.business.site/?utm_source=gmb&amp;utm_medium=referral</t>
  </si>
  <si>
    <t>Punjagutta Officers Colony, Ameerpet</t>
  </si>
  <si>
    <t>Nithya chaitanya kalari (మర్మకళ) martial arts &amp; Marma Chikitsa Ayurveda Academy</t>
  </si>
  <si>
    <t>Baba Nagar Rd, Savarkar Nagar, Baba Nagar, Nacharam, Secunderabad, Telangana 500076</t>
  </si>
  <si>
    <t>https://www.google.com/maps/place/Nithya+chaitanya+kalari+%28%E0%B0%AE%E0%B0%B0%E0%B1%8D%E0%B0%AE%E0%B0%95%E0%B0%B3%29+martial+arts+%26+Marma+Chikitsa+Ayurveda+Academy/@17.4339952,78.5524523,14z/data=!4m8!1m2!2m1!1sNithya+chaitanya+kalari+%28%E0%B0%AE%E0%B0%B0%E0%B1%8D%E0%B0%AE%E0%B0%95%E0%B0%B3%29+martial+arts+%26+Marma+Chikitsa+Ayurveda+Academy!3m4!1s0x3bcb9beb62dc051d:0x254646f959d333b1!8m2!3d17.4339952!4d78.5524523</t>
  </si>
  <si>
    <t>nckalaridelhi@hotmail.com</t>
  </si>
  <si>
    <t>Tuesday: Open 24 hours | Wednesday: Open 24 hours | Thursday: 5:30–7pm | Friday: 5:30–7pm | Saturday: 5:30–7pm | Sunday: Open 24 hours | Monday: Open 24 hours</t>
  </si>
  <si>
    <t>http://www.nckalari.com/</t>
  </si>
  <si>
    <t>Savarkar Nagar, Baba Nagar, Nacharam</t>
  </si>
  <si>
    <t>Nithya Chaithanya Kalari (మర్మకళ) Martial Arts &amp; Marma Chikitsa Ayurveda Academy</t>
  </si>
  <si>
    <t>12-13-834, Keemti Colony, Gokul Nagar, Tarnaka, Secunderabad, Telangana 500007</t>
  </si>
  <si>
    <t>https://www.google.com/maps/place/Nithya+Chaithanya+Kalari+%28%E0%B0%AE%E0%B0%B0%E0%B1%8D%E0%B0%AE%E0%B0%95%E0%B0%B3%29+Martial+Arts+%26+Marma+Chikitsa+Ayurveda+Academy/@17.4309893,78.5408112,14z/data=!4m8!1m2!2m1!1sNithya+Chaithanya+Kalari+%28%E0%B0%AE%E0%B0%B0%E0%B1%8D%E0%B0%AE%E0%B0%95%E0%B0%B3%29+Martial+Arts+%26+Marma+Chikitsa+Ayurveda+Academy!3m4!1s0x3bcb991c24a6e78b:0x53d664d8be7e0c06!8m2!3d17.4309893!4d78.5408112</t>
  </si>
  <si>
    <t>https://www.google.com/maps/contrib/110741549688290849574</t>
  </si>
  <si>
    <t>Keemti Colony, Gokul Nagar, Tarnaka</t>
  </si>
  <si>
    <t>Okinawa martial arts academy</t>
  </si>
  <si>
    <t>Gandhi Nagar, Nehru Nagar Colony, West Marredpally, Secunderabad, Telangana 500026</t>
  </si>
  <si>
    <t>https://www.google.com/maps/place/Okinawa+martial+arts+academy/@17.445077299999998,78.4994542,14z/data=!4m8!1m2!2m1!1sOkinawa+martial+arts+academy!3m4!1s0x3bcb9b941e23bcb7:0x377ddab78c7a22b6!8m2!3d17.445077299999998!4d78.4994542</t>
  </si>
  <si>
    <t>Pako Martial Arts &amp; Self Defence Academy</t>
  </si>
  <si>
    <t>Vijayawada - Hyderabad Hwy, Ashraf Nagar, Malakpet, Hyderabad, Telangana 500024</t>
  </si>
  <si>
    <t>https://www.google.com/maps/place/Pako+Martial+Arts+%26+Self+Defence+Academy/@17.3760597,78.4961618,14z/data=!4m8!1m2!2m1!1sPako+Martial+Arts+%26+Self+Defence+Academy!3m4!1s0x3bcb9980f342f1ad:0x822e0abdff48fb45!8m2!3d17.3760597!4d78.4961618</t>
  </si>
  <si>
    <t>Tuesday: 6am–10pm | Wednesday: 6am–10pm | Thursday: 6am–10pm | Friday: Closed | Saturday: 6am–10pm | Sunday: 6am–10pm | Monday: 6am–10pm</t>
  </si>
  <si>
    <t>Ashraf Nagar, Malakpet</t>
  </si>
  <si>
    <t>Punch martial arts academy</t>
  </si>
  <si>
    <t>52, NGO Colony Rd, HIG, Sachivalaya Colony, Vanasthalipuram, Hyderabad, Telangana 500070</t>
  </si>
  <si>
    <t>https://www.google.com/maps/place/Punch+martial+arts+academy/@17.330723,78.569373,14z/data=!4m8!1m2!2m1!1sPunch+martial+arts+academy!3m4!1s0x3bcba144ebab777b:0xf256a65730e9c9d0!8m2!3d17.330723!4d78.569373</t>
  </si>
  <si>
    <t>HIG, Sachivalaya Colony, Vanasthalipuram</t>
  </si>
  <si>
    <t>RAJA NAYAK KARATE DO-ACADEMY OF INDIA</t>
  </si>
  <si>
    <t>Annapurna Kalyana Mandapam Ln, Kamala Nagar, Dilsukhnagar, Hyderabad, Telangana 500060</t>
  </si>
  <si>
    <t>https://www.google.com/maps/place/RAJA+NAYAK+KARATE+DO-ACADEMY+OF+INDIA/@17.367776199999998,78.5285486,14z/data=!4m8!1m2!2m1!1sRAJA+NAYAK+KARATE+DO-ACADEMY+OF+INDIA!3m4!1s0x3bcb99500d14afc1:0xb323a66673f63bcc!8m2!3d17.367776199999998!4d78.5285486</t>
  </si>
  <si>
    <t>90302 02678</t>
  </si>
  <si>
    <t>Tuesday: 5am–7pm | Wednesday: 5am–7pm | Thursday: 5am–7pm | Friday: 5am–7pm | Saturday: 5am–7pm | Sunday: Open 24 hours | Monday: 5am–7pm</t>
  </si>
  <si>
    <t>https://www.google.com/maps/contrib/114688525320415298518</t>
  </si>
  <si>
    <t>Kamala Nagar, Dilsukhnagar</t>
  </si>
  <si>
    <t>Raw combat Sports</t>
  </si>
  <si>
    <t>6-3-927, 5th Floor Shobhan Building, Raj Bhavan Road, Somajiguda, Hyderabad, Telangana 500082</t>
  </si>
  <si>
    <t>https://www.google.com/maps/place/Raw+combat+Sports/@17.4236184,78.45844559999999,14z/data=!4m8!1m2!2m1!1sRaw+combat+Sports!3m4!1s0x3bcb99cb4858c733:0x41df1d836cfea09f!8m2!3d17.4236184!4d78.45844559999999</t>
  </si>
  <si>
    <t>99499 51768</t>
  </si>
  <si>
    <t>Tuesday: 6–10am,5–9:30pm | Wednesday: 6–10am,5–9:30pm | Thursday: 6–10am,5–9:30pm | Friday: 6–10am,5–9:30pm | Saturday: 6–10am,5–9:30pm | Sunday: 6–10am,5–9:30pm | Monday: 6–10am,5–9:30pm</t>
  </si>
  <si>
    <t>https://www.google.com/maps/contrib/109023319802396913184</t>
  </si>
  <si>
    <t>Somajiguda</t>
  </si>
  <si>
    <t>REACT Combat School</t>
  </si>
  <si>
    <t>Vakula Mansion Unit-3, 3rd Floor Andhra Bank, Axis Bank Building, Besides HP Petrol Bunk; Old Mumbai Highway Gachibowli Main Road Gachibowli, Hyderabad, Telangana 500032</t>
  </si>
  <si>
    <t>https://www.google.com/maps/place/REACT+Combat+School/@17.4379077,78.36534569999999,14z/data=!4m8!1m2!2m1!1sREACT+Combat+School!3m4!1s0x3bcb93ee3f51d579:0xda9d842266ca81ff!8m2!3d17.4379077!4d78.36534569999999</t>
  </si>
  <si>
    <t>Tuesday: Closed | Wednesday: 6:30–10am,6:30–9:30pm | Thursday: 6:30–10am,6:30–9:30pm | Friday: 6:30–10am,6:30–9:30pm | Saturday: 6:30–10am,5:30–9:30pm | Sunday: 6:30–10am,5:30–9:30pm | Monday: 6:30–10am,6:30–9:30pm</t>
  </si>
  <si>
    <t>https://www.google.com/maps/contrib/115316746978197787469</t>
  </si>
  <si>
    <t>Cyberhills Colony, P Janardhan Reddy Nagar, Gachibowli</t>
  </si>
  <si>
    <t>Rock martial arts academy</t>
  </si>
  <si>
    <t>Main road . Opposite indian oil petrol bunk, Old Safilguda, Malkajgiri, Telangana 500056</t>
  </si>
  <si>
    <t>https://www.google.com/maps/place/Rock+martial+arts+academy/@17.468782,78.54685959999999,14z/data=!4m8!1m2!2m1!1sRock+martial+arts+academy!3m4!1s0x3bcb9b654d5da96f:0xb0129330f14ea0b!8m2!3d17.468782!4d78.54685959999999</t>
  </si>
  <si>
    <t>u003eshaolintigerkungfu@gmail.com</t>
  </si>
  <si>
    <t>81799 41226</t>
  </si>
  <si>
    <t>Tuesday: 6–10am,5–9pm | Wednesday: 6–10am,5pm–10am | Thursday: Closed | Friday: Open 24 hours | Saturday: 6–10am,5–9pm | Sunday: Closed | Monday: 6–10am,5–9pm</t>
  </si>
  <si>
    <t>https://www.google.com/maps/contrib/116264905401794428546</t>
  </si>
  <si>
    <t>http://www.rockacademymartialarts.com/</t>
  </si>
  <si>
    <t>Old Safilguda, Malkajgiri</t>
  </si>
  <si>
    <t>Main road, opp. jNPH school, Balaji Nagar, Telangana 500094</t>
  </si>
  <si>
    <t>https://www.google.com/maps/place/Rock+martial+arts+academy/@17.5126725,78.5594303,14z/data=!4m8!1m2!2m1!1sRock+martial+arts+academy!3m4!1s0x3bcb9b4d6b8a2b6d:0xfcdc006b66c325f5!8m2!3d17.5126725!4d78.5594303</t>
  </si>
  <si>
    <t>Tuesday: 6–10am,5–9pm | Wednesday: 6am–9pm | Thursday: 6am–9pm | Friday: 6am–9pm | Saturday: 6am–9pm | Sunday: 6am–9pm | Monday: 6–10:15am,5–9pm</t>
  </si>
  <si>
    <t>https://www.google.com/maps/contrib/112820547634936556337</t>
  </si>
  <si>
    <t>Ex-Servicemen Colony, Chandrapuri Colony, Balaji Nagar</t>
  </si>
  <si>
    <t>Salute Martial Arts Academy</t>
  </si>
  <si>
    <t>Comunity Hall, Lane Number 2, Sai Ram Nagar Colony, Champapet, near Current Office, Hyderabad, Telangana 500079</t>
  </si>
  <si>
    <t>https://www.google.com/maps/place/Salute+Martial+Arts+Academy/@17.342004,78.5221195,14z/data=!4m8!1m2!2m1!1sSalute+Martial+Arts+Academy!3m4!1s0x3bcb9880c7e2a065:0x8c98f8d721f092ce!8m2!3d17.342004!4d78.5221195</t>
  </si>
  <si>
    <t>93461 27174</t>
  </si>
  <si>
    <t>Mega Residency, Sai Ram Nagar Colony, Champapet</t>
  </si>
  <si>
    <t>near by TKR's Ikon hospital, Indira Nagar, Dilsukhnagar, Hyderabad, Telangana 500036</t>
  </si>
  <si>
    <t>https://www.google.com/maps/place/Salute+Martial+Arts+Academy/@17.3723498,78.5216346,14z/data=!4m8!1m2!2m1!1sSalute+Martial+Arts+Academy!3m4!1s0x3bcb99d822f2e5d9:0x98d82d8b7a553551!8m2!3d17.3723498!4d78.5216346</t>
  </si>
  <si>
    <t>95058 23119</t>
  </si>
  <si>
    <t>Tuesday: 5:30–7:30am | Wednesday: 5:30–7:30am | Thursday: 5:30–7:30am | Friday: 5:30–7:30am | Saturday: 5:30–7:30am | Sunday: 5:30–7:30am | Monday: 5:30–7:30am</t>
  </si>
  <si>
    <t>https://www.google.com/maps/contrib/102999932023711705602</t>
  </si>
  <si>
    <t>Indira Nagar, Dilsukhnagar</t>
  </si>
  <si>
    <t>Rd Number 14, Alkapuri, Ramakrishnapuram, L. B. Nagar, Hyderabad, Telangana 500035</t>
  </si>
  <si>
    <t>https://www.google.com/maps/place/Salute+Martial+Arts+Academy/@17.365057,78.553433,14z/data=!4m8!1m2!2m1!1sSalute+Martial+Arts+Academy!3m4!1s0x3bcb98c6351c9805:0x4376b875bc44fe18!8m2!3d17.365057!4d78.553433</t>
  </si>
  <si>
    <t>Tuesday: 5:30–7am,8–9am | Wednesday: 5:30–7am,8–9am | Thursday: 5:30–7am,8–9am | Friday: 5:30–7am,8–9am | Saturday: 5:30–7am,8–9am | Sunday: 5:30–7am,8–9am | Monday: 5:30–7am,8–9am</t>
  </si>
  <si>
    <t>https://www.google.com/maps/contrib/110646543546461991646</t>
  </si>
  <si>
    <t>Alkapuri, Ramakrishnapuram, L. B. Nagar</t>
  </si>
  <si>
    <t>Venkatadri Theatre Ln, Madhura Puri Colony, Gaddiannaram, Hyderabad, Telangana 500060</t>
  </si>
  <si>
    <t>https://www.google.com/maps/place/Salute+Martial+Arts+Academy/@17.365863,78.5227498,14z/data=!4m8!1m2!2m1!1sSalute+Martial+Arts+Academy!3m4!1s0x3bcb98f5d9d3b9db:0x9f8fea01f2f500d2!8m2!3d17.365863!4d78.5227498</t>
  </si>
  <si>
    <t>Madhura Puri Colony, Gaddiannaram</t>
  </si>
  <si>
    <t>School of Temple Arts - Taekwondo School</t>
  </si>
  <si>
    <t>S Avenue Rd, Bharat Heavy Electricals Limited, Hyderabad, Telangana 502032</t>
  </si>
  <si>
    <t>https://www.google.com/maps/place/School+of+Temple+Arts+-+Taekwondo+School/@17.492765,78.3057795,14z/data=!4m8!1m2!2m1!1sSchool+of+Temple+Arts+-+Taekwondo+School!3m4!1s0x3bcb92b9f386b215:0xba33e366c640e9e5!8m2!3d17.492765!4d78.3057795</t>
  </si>
  <si>
    <t>Bharat Heavy Electricals Limited</t>
  </si>
  <si>
    <t>Self Defence Martial Arts Academy</t>
  </si>
  <si>
    <t>15-113/773/774, Mallapur Village, Balapur, Hyderabad, Telangana 500037</t>
  </si>
  <si>
    <t>https://www.google.com/maps/place/SELF+DEFENCE+MARTIAL+ARTS+ACADEMY/@17.2981434,78.51699769999999,14z/data=!4m8!1m2!2m1!1sSELF+DEFENCE+MARTIAL+ARTS+ACADEMY!3m4!1s0x3bcba3636d6c0875:0x9c808a67e7ebd84e!8m2!3d17.2981434!4d78.51699769999999</t>
  </si>
  <si>
    <t>Mallapur Village, Balapur</t>
  </si>
  <si>
    <t>9-5-68, Nagarjuna Colony, New Santoshnagar, Champapet, Hyderabad, Telangana 500079</t>
  </si>
  <si>
    <t>https://www.google.com/maps/place/Self+Defence+Martial+Arts+Academy/@17.346596299999998,78.5152456,14z/data=!4m8!1m2!2m1!1sSelf+Defence+Martial+Arts+Academy!3m4!1s0x3bcb987c9a3316c7:0xb20212bc74dfe110!8m2!3d17.346596299999998!4d78.5152456</t>
  </si>
  <si>
    <t>79818 18308</t>
  </si>
  <si>
    <t>https://www.google.com/maps/contrib/102126404387955123523</t>
  </si>
  <si>
    <t>Nagarjuna Colony, New Santoshnagar, Champapet</t>
  </si>
  <si>
    <t>Beda Budaga Jangala kalakarula Committe hall balapur x, road, Lenin Nagar, Meerpet, Hyderabad, Telangana 500069</t>
  </si>
  <si>
    <t>https://www.google.com/maps/place/SELF+DEFENCE+MARTIAL+ARTS+ACADEMY/@17.315925699999998,78.52176089999999,14z/data=!4m8!1m2!2m1!1sSELF+DEFENCE+MARTIAL+ARTS+ACADEMY!3m4!1s0x3bcba2f4af28e3ed:0xd75a7304cf8e6d7!8m2!3d17.315925699999998!4d78.52176089999999</t>
  </si>
  <si>
    <t>Tuesday: Open 24 hours | Wednesday: 5–7am | Thursday: 5–7am | Friday: 5–7am | Saturday: 5–7am | Sunday: 5–8am | Monday: 5–7am</t>
  </si>
  <si>
    <t>https://www.google.com/maps/contrib/104449622381037051570</t>
  </si>
  <si>
    <t>Lenin Nagar, Meerpet</t>
  </si>
  <si>
    <t>Karmanghat Rd, Sriram Nagar Colony, Sai Nagar, Saroor Nagar East, Saroornagar, Hyderabad, Telangana 500035</t>
  </si>
  <si>
    <t>https://www.google.com/maps/place/Self+Defence+Martial+Arts+Academy/@17.3463533,78.5281056,14z/data=!4m8!1m2!2m1!1sSelf+Defence+Martial+Arts+Academy!3m4!1s0x3bcb9885b3ffffff:0x26af9eab8cf08199!8m2!3d17.3463533!4d78.5281056</t>
  </si>
  <si>
    <t>Tuesday: 5–8am,7–8:30pm | Wednesday: 5–8am,7–8:30pm | Thursday: 5–8am,7–8:30pm | Friday: 5–8am,7–8:30pm | Saturday: 5–8am,7–8:30pm | Sunday: 5–7am | Monday: 5–8am,7–8:30pm</t>
  </si>
  <si>
    <t>https://www.google.com/maps/contrib/115044986677563239862</t>
  </si>
  <si>
    <t>Sriram Nagar Colony, Sai Nagar, Saroor Nagar East, Saroornagar</t>
  </si>
  <si>
    <t>Pochamma Temple Rd, Hashmath Gunj, Champapet, Badi Chowdi, Kachiguda, Hyderabad, Telangana 500077</t>
  </si>
  <si>
    <t>https://www.google.com/maps/place/SELF+DEFENCE+MARTIAL+ARTS+ACADEMY/@17.385044,78.486671,14z/data=!4m8!1m2!2m1!1sSELF+DEFENCE+MARTIAL+ARTS+ACADEMY!3m4!1s0x3bcb99cd87dc821b:0xeecca348333658f3!8m2!3d17.385044!4d78.486671</t>
  </si>
  <si>
    <t>https://www.google.com/maps/contrib/105318286388874219069</t>
  </si>
  <si>
    <t>Hashmath Gunj, Champapet, Badi Chowdi, Kachiguda</t>
  </si>
  <si>
    <t>Shaolin Martial Arts Academy</t>
  </si>
  <si>
    <t>No 12, 13, Quthbullapur Main Rd, Chinthal, Quthbullapur, Hyderabad, Telangana 500055</t>
  </si>
  <si>
    <t>https://www.google.com/maps/place/Shaolin+Martial+Arts+Academy/@17.501911,78.459583,14z/data=!4m8!1m2!2m1!1sShaolin+Martial+Arts+Academy!3m4!1s0x3bcb9014639d10a7:0x6572a82ee6b8a146!8m2!3d17.501911!4d78.459583</t>
  </si>
  <si>
    <t>Chinthal, Quthbullapur</t>
  </si>
  <si>
    <t>Shaolin Temple India Hyderabad</t>
  </si>
  <si>
    <t>H.No. 6-331, Manikya NAgar, Near Shivalayam Temple, Near, KMG Garden Rd, Chinthal, Quthbullapur, Hyderabad, Telangana 500054</t>
  </si>
  <si>
    <t>https://www.google.com/maps/place/Shaolin+Temple+India+Hyderabad/@17.494571399999998,78.4550819,14z/data=!4m8!1m2!2m1!1sShaolin+Temple+India+Hyderabad!3m4!1s0x3bcb9012ea81974f:0xdca26fbb1185b1e8!8m2!3d17.494571399999998!4d78.4550819</t>
  </si>
  <si>
    <t>97016 69011</t>
  </si>
  <si>
    <t>Tuesday: 5–8am,6:30–8:30pm | Wednesday: 5–8am,6:30–8:30pm | Thursday: 5–8am,6:30–8:30pm | Friday: 5–8am,6:30–8:30pm | Saturday: 5–8am,6:30–8:30pm | Sunday: 5–7pm | Monday: 5–8am,6:30–8:30pm</t>
  </si>
  <si>
    <t>https://www.google.com/maps/contrib/100579940194329312396</t>
  </si>
  <si>
    <t>Mallikarjuna Nagar, Chinthal, Quthbullapur</t>
  </si>
  <si>
    <t>Shine Taekwondo &amp; Mixed Martial Arts Academy</t>
  </si>
  <si>
    <t>2floor Elite apartment, above More Supermarket, Pragathi Nagar, Hyderabad, Telangana 500072</t>
  </si>
  <si>
    <t>https://www.google.com/maps/place/Shine+Taekwondo+%26+Mixed+Martial+Arts+Academy/@17.5225287,78.3963883,14z/data=!4m8!1m2!2m1!1sShine+Taekwondo+%26+Mixed+Martial+Arts+Academy!3m4!1s0x3bcb8e1b4549dbff:0x1c90be7cdb663fd6!8m2!3d17.5225287!4d78.3963883</t>
  </si>
  <si>
    <t>88971 24422</t>
  </si>
  <si>
    <t>Tuesday: 5:30am–9:30pm | Wednesday: 5:30am–9:30pm | Thursday: 5:30am–9:30pm | Friday: 5:30am–9:30pm | Saturday: 5:30am–9:30pm | Sunday: 6–11am | Monday: 5:30am–9:30pm</t>
  </si>
  <si>
    <t>https://www.google.com/maps/contrib/101074783986973827178</t>
  </si>
  <si>
    <t>SHIN-SHOTOKAN SPORT'S KARATE DO INDIA(SHIHAN.PRAVEEN NAIK)</t>
  </si>
  <si>
    <t>H. NO. 8-4-325/A,BANJARA NAGAR, ERRAGADDA, Hyderabad, Telangana 500018</t>
  </si>
  <si>
    <t>https://www.google.com/maps/place/SHIN-SHOTOKAN+SPORT%27S+KARATE+DO+INDIA%28SHIHAN.PRAVEEN+NAIK%29/@17.4520067,78.41280689999999,14z/data=!4m8!1m2!2m1!1sSHIN-SHOTOKAN+SPORT%27S+KARATE+DO+INDIA%28SHIHAN.PRAVEEN+NAIK%29!3m4!1s0x3bcb9116a7b64fe1:0xbc41c1656b1f2b8d!8m2!3d17.4520067!4d78.41280689999999</t>
  </si>
  <si>
    <t>81430 60680</t>
  </si>
  <si>
    <t>https://www.google.com/maps/contrib/103901199622766832111</t>
  </si>
  <si>
    <t>Habib Fatima Nagar, Borabanda</t>
  </si>
  <si>
    <t>SMAAI Kung-fu Martial Arts Academy</t>
  </si>
  <si>
    <t>Bhagat Singh Park, Gokul plots, Venkata Ramana Colony, Miyapur, Hyderabad, Telangana 500049</t>
  </si>
  <si>
    <t>https://www.google.com/maps/place/SMAAI+Kung-Fu+Martial+Arts+Academy/@17.4851737,78.3774019,14z/data=!4m8!1m2!2m1!1sSMAAI+Kung-Fu+Martial+Arts+Academy!3m4!1s0x3bcb9216b0a7ef4d:0x520decc349b42c97!8m2!3d17.4851737!4d78.3774019</t>
  </si>
  <si>
    <t>99484 84269</t>
  </si>
  <si>
    <t>Tuesday: 5–6pm | Wednesday: 5–6pm | Thursday: 5–6pm | Friday: Closed | Saturday: Closed | Sunday: Closed | Monday: 5–6pm</t>
  </si>
  <si>
    <t>https://www.google.com/maps/contrib/102804549787116687986</t>
  </si>
  <si>
    <t>https://kungfumartialartsacademy2.business.site/</t>
  </si>
  <si>
    <t>Venkata Ramana Colony, Miyapur</t>
  </si>
  <si>
    <t>Mathrusree Nagar, Miyapur, Hyderabad, Telangana 500049</t>
  </si>
  <si>
    <t>https://www.google.com/maps/place/SMAAI+Kung-fu+Martial+Arts+Academy/@17.495505299999998,78.3639482,14z/data=!4m8!1m2!2m1!1sSMAAI+Kung-fu+Martial+Arts+Academy!3m4!1s0x3bcb92142b498c4b:0x310d6ac5cf2748e1!8m2!3d17.495505299999998!4d78.3639482</t>
  </si>
  <si>
    <t>Tuesday: Closed | Wednesday: Closed | Thursday: 6–8am,5–6pm | Friday: Closed | Saturday: 6–8am | Sunday: Closed | Monday: 6–8am,5–6pm</t>
  </si>
  <si>
    <t>https://www.google.com/maps/contrib/100168179465972164925</t>
  </si>
  <si>
    <t>Mathrusree Nagar, Miyapur</t>
  </si>
  <si>
    <t>Somasfit Taekwondo Martial Arts &amp; Kickboxing Academy - Gachibowli</t>
  </si>
  <si>
    <t>Somasfit Academy, 3rd floor, Above Cloud Fitness Gym, Opposite Platina Near Radisson Hotel, Anjaiah Nagar, Gachibowli, Hyderabad, Telangana 500032</t>
  </si>
  <si>
    <t>https://www.google.com/maps/place/Somasfit+Taekwondo+Martial+Arts+%26+Kickboxing+Academy+-+Gachibowli/@17.4498011,78.3641696,14z/data=!4m8!1m2!2m1!1sSomasfit+Taekwondo+Martial+Arts+%26+Kickboxing+Academy+-+Gachibowli!3m4!1s0x3bcb93c0d516c22f:0xcd2c1873afcfd8da!8m2!3d17.4498011!4d78.3641696</t>
  </si>
  <si>
    <t>somasfit@gmail.com</t>
  </si>
  <si>
    <t>98853 12564</t>
  </si>
  <si>
    <t>Tuesday: 6–9am,5–9pm | Wednesday: Closed | Thursday: 6–9am,5–9pm | Friday: Closed | Saturday: 7–9pm | Sunday: Closed | Monday: Closed</t>
  </si>
  <si>
    <t>https://www.google.com/maps/contrib/100161578419862086538</t>
  </si>
  <si>
    <t>http://www.somasfit.com/</t>
  </si>
  <si>
    <t>Banjara Basthi, Anjaiah Nagar, Gachibowli</t>
  </si>
  <si>
    <t>Somasfit® Taekwondo Martial Arts &amp; Kickboxing Fitness Academy - Manikonda</t>
  </si>
  <si>
    <t>Plot no.205, 2nd Floor, Sree Nilayam, Above Sampoorna Supermarket, opposite to SR Digi School, near Harivillu, Manikonda, Hyderabad, Telangana 500089</t>
  </si>
  <si>
    <t>https://www.google.com/maps/place/Somasfit%C2%AE+Taekwondo+Martial+Arts+%26+Kickboxing+Fitness+Academy+-+Manikonda/@17.407439999999998,78.3823446,14z/data=!4m8!1m2!2m1!1sSomasfit%C2%AE+Taekwondo+Martial+Arts+%26+Kickboxing+Fitness+Academy+-+Manikonda!3m4!1s0x3bcb8e00eaf06335:0x5be535138529398f!8m2!3d17.407439999999998!4d78.3823446</t>
  </si>
  <si>
    <t>Tuesday: 4:30–8pm | Wednesday: 6–10:30am,4:30–9pm | Thursday: 4:30–8pm | Friday: 6–10:30am,4:30–9pm | Saturday: 6am–12:30pm | Sunday: 6am–12:30pm | Monday: 6–10:30am,4:30–9pm</t>
  </si>
  <si>
    <t>https://www.google.com/maps/contrib/115758291064891815865</t>
  </si>
  <si>
    <t>Shivapuri Colony, Manikonda</t>
  </si>
  <si>
    <t>Sports Kung Fu Academy</t>
  </si>
  <si>
    <t>26-75/1, 3 Rd Floor, Chanakyapuri Colony, Near Vijaya Diagnostic Centre, Safilguda, Chanakyapuri, Malkajgiri, Hyderabad, Telangana 500056</t>
  </si>
  <si>
    <t>https://www.google.com/maps/place/Sports+Kung+Fu+Academy/@17.4607891,78.5344252,14z/data=!4m8!1m2!2m1!1sSports+Kung+Fu+Academy!3m4!1s0x3bcb9b2f4efa7b3d:0x75020285d31935b4!8m2!3d17.4607891!4d78.5344252</t>
  </si>
  <si>
    <t>Tuesday: 6–10am,6–9pm | Wednesday: 6–10am,6–9pm | Thursday: 6–10am,6–9pm | Friday: 6–10am,6–9pm | Saturday: 6–10am,6–9pm | Sunday: Closed | Monday: 6–10am,6–9pm</t>
  </si>
  <si>
    <t>Chanakyapuri, Malkajgiri</t>
  </si>
  <si>
    <t>Super power Taekwondo &amp; Mixed Martial Arts Academy</t>
  </si>
  <si>
    <t>3-18-148, opposite, lane to, Pragathi Nagar, Ramanthapur, Hyderabad, Telangana 500013</t>
  </si>
  <si>
    <t>https://www.google.com/maps/place/Super+power+Taekwondo+%26+Mixed+Martial+Arts+Academy/@17.3929647,78.5427972,14z/data=!4m8!1m2!2m1!1sSuper+power+Taekwondo+%26+Mixed+Martial+Arts+Academy!3m4!1s0x3bcb997145f545cf:0x96fe9e5e328f05fc!8m2!3d17.3929647!4d78.5427972</t>
  </si>
  <si>
    <t>Tuesday: 6am–7pm | Wednesday: 6am–7pm | Thursday: 6am–7pm | Friday: 6am–7pm | Saturday: Closed | Sunday: Closed | Monday: 6am–7pm</t>
  </si>
  <si>
    <t>https://www.google.com/maps/contrib/117984558441522597118</t>
  </si>
  <si>
    <t>https://super-power-taekwondo-mixed-martial-arts.business.site/</t>
  </si>
  <si>
    <t>Pragathi Nagar, Ramanthapur</t>
  </si>
  <si>
    <t>Tae - Kwon - Do - Toreu Martial Classes</t>
  </si>
  <si>
    <t>Phase I, Vanasthalipuram, Hyderabad, Telangana 500070</t>
  </si>
  <si>
    <t>https://www.google.com/maps/place/Tae+-+Kwon+-+Do+-+Toreu+Martial+Classes/@17.331374,78.5736289,14z/data=!4m8!1m2!2m1!1sTae+-+Kwon+-+Do+-+Toreu+Martial+Classes!3m4!1s0x3bcba1fbb3bd5b4b:0x20f7928680ccb51b!8m2!3d17.331374!4d78.5736289</t>
  </si>
  <si>
    <t>93940 00211</t>
  </si>
  <si>
    <t>Tuesday: 6–10am,4–8pm | Wednesday: 6–10am,4–8pm | Thursday: 6–10am,4–8pm | Friday: 6–10am,4–8pm | Saturday: 6–10am,4–8pm | Sunday: Closed | Monday: 6–10am,4–8pm</t>
  </si>
  <si>
    <t>https://www.google.com/maps/contrib/105055998848789060910</t>
  </si>
  <si>
    <t>Phase I, Vanasthalipuram</t>
  </si>
  <si>
    <t>taekwondo classes in hyderabad</t>
  </si>
  <si>
    <t>13-6-460/112, tallaguda road, Mahesh Nagar, Gayatri Nagar, Gudimalkapur, Hyderabad, Telangana 500028</t>
  </si>
  <si>
    <t>https://www.google.com/maps/place/taekwondo+classes+in+hyderabad/@17.381552199999998,78.43730359999999,14z/data=!4m8!1m2!2m1!1staekwondo+classes+in+hyderabad!3m4!1s0x3bcb97a61cacc9fd:0xc914d94b4ec6a157!8m2!3d17.381552199999998!4d78.43730359999999</t>
  </si>
  <si>
    <t>92902 35515</t>
  </si>
  <si>
    <t>Tuesday: 4:30–9:30pm | Wednesday: 4:30–9:30pm | Thursday: 4:30–9:30pm | Friday: 4:30–9:30pm | Saturday: Closed | Sunday: Closed | Monday: 4:30–9:30pm</t>
  </si>
  <si>
    <t>https://www.google.com/maps/contrib/102372207885687232598</t>
  </si>
  <si>
    <t>Mahesh Nagar, Gayatri Nagar, Gudimalkapur</t>
  </si>
  <si>
    <t>Taika Martial Arts Academy</t>
  </si>
  <si>
    <t>1st floor, above more super market, NGO's colony road, near Ganesh Temple, Phase I, Hyderabad, Telangana 500070</t>
  </si>
  <si>
    <t>https://www.google.com/maps/place/Taika+Martial+Arts+Academy/@17.330936899999998,78.5695963,14z/data=!4m8!1m2!2m1!1sTaika+Martial+Arts+Academy!3m4!1s0x3bcb91c0b8c76f63:0x69b0f41b005f17f8!8m2!3d17.330936899999998!4d78.5695963</t>
  </si>
  <si>
    <t>contact@yourdomain.com</t>
  </si>
  <si>
    <t>91008 44333</t>
  </si>
  <si>
    <t>Tuesday: 5–11am,4–9pm | Wednesday: 5–11am,4–9pm | Thursday: 5–11am,4–9pm | Friday: 5–11am,4–9pm | Saturday: 5–11am,4–9pm | Sunday: 7–11am | Monday: Closed</t>
  </si>
  <si>
    <t>http://www.taikamartialartsacademy.com/</t>
  </si>
  <si>
    <t>2nd Floor, Vivekananda Nagar Colony Road Number II Flot no. 401, above Reliance Fresh, Kukatpally, Hyderabad, Telangana 500072</t>
  </si>
  <si>
    <t>https://www.google.com/maps/place/Taika+Martial+Arts+Academy/@17.4949609,78.411687,14z/data=!4m8!1m2!2m1!1sTaika+Martial+Arts+Academy!3m4!1s0x3bcb9163211d042b:0xa4de18478ed3b287!8m2!3d17.4949609!4d78.411687</t>
  </si>
  <si>
    <t>Tuesday: 6–11am,4–9pm | Wednesday: 6–11am,4–9pm | Thursday: 6–11am,4–9pm | Friday: 6–11am,4–9pm | Saturday: 6–11am,4–9pm | Sunday: 7–11am | Monday: Closed</t>
  </si>
  <si>
    <t>https://www.google.com/maps/contrib/103176637680642564477</t>
  </si>
  <si>
    <t>Vivekananda Nagar, Kukatpally</t>
  </si>
  <si>
    <t>plot no: 32/28,2nd floor nizampet x road ,, kukatpally, above SPN dental clinic, Hyderabad, Telangana 500085</t>
  </si>
  <si>
    <t>https://www.google.com/maps/place/TAIKA+MARTIAL+ARTS+ACADEMY/@17.497777,78.389186,14z/data=!4m8!1m2!2m1!1sTAIKA+MARTIAL+ARTS+ACADEMY!3m4!1s0x3bcb91f41cae6639:0xf43b4e6a769bed0f!8m2!3d17.497777!4d78.389186</t>
  </si>
  <si>
    <t>Tuesday: 5–11am,4–9pm | Wednesday: 5–11am,4–9pm | Thursday: 5–11am,4–9pm | Friday: 5–11am,4–9pm | Saturday: Closed | Sunday: 5–11am,4–9pm | Monday: 5–11am,4–9pm</t>
  </si>
  <si>
    <t>https://www.google.com/maps/contrib/109908211217797132197</t>
  </si>
  <si>
    <t>Dharma Reddy Colony Phase II, Kukatpally Housing Board Colony, Kukatpally</t>
  </si>
  <si>
    <t>Thammando Karate Martial Arts Academy</t>
  </si>
  <si>
    <t>Plot no.519,Near NTR Park, Quthbullapur, Pragathi Nagar, Hyderabad, Telangana 500090</t>
  </si>
  <si>
    <t>https://www.google.com/maps/place/Thammando+Karate+Martial+Arts+Academy/@17.5181434,78.395882,14z/data=!4m8!1m2!2m1!1sThammando+Karate+Martial+Arts+Academy!3m4!1s0x3bcb8e1d2dedc0af:0xe8e0c09c0574594b!8m2!3d17.5181434!4d78.395882</t>
  </si>
  <si>
    <t>Road No. 8C, Bandari Layout, Vasanth Nagar Colony, Nizampet, Hyderabad, Telangana 500090</t>
  </si>
  <si>
    <t>https://www.google.com/maps/place/THAMMANDO+KARATE+MARTIAL+ARTS+ACADEMY/@17.5223676,78.3844285,14z/data=!4m8!1m2!2m1!1sTHAMMANDO+KARATE+MARTIAL+ARTS+ACADEMY!3m4!1s0x3bcb8f0fd0e0a3cd:0x553c394dc4b516e6!8m2!3d17.5223676!4d78.3844285</t>
  </si>
  <si>
    <t>76598 01431</t>
  </si>
  <si>
    <t>https://www.google.com/maps/contrib/112364084972322381022</t>
  </si>
  <si>
    <t>Bandari Layout, Vasanth Nagar Colony, Nizampet</t>
  </si>
  <si>
    <t>sumanth sai lotus,rd-9, Bandari Layout, Vasanth Nagar Colony, Nizampet, Hyderabad, Telangana 500090</t>
  </si>
  <si>
    <t>https://www.google.com/maps/place/Thammando+Karate+Martial+Arts+Academy/@17.5210938,78.3843358,14z/data=!4m8!1m2!2m1!1sThammando+Karate+Martial+Arts+Academy!3m4!1s0x3bcb8dfe7838ab43:0x1dae44380fd10dd1!8m2!3d17.5210938!4d78.3843358</t>
  </si>
  <si>
    <t>Thammando Karate Masters Academy TKMAA-Karate school</t>
  </si>
  <si>
    <t>Near Swarnanjali school, JP Nagar, SP Nagar, Bharat Nagar, Moosapet, Hyderabad, Telangana 500034</t>
  </si>
  <si>
    <t>https://www.google.com/maps/place/Thammando+Karate+Masters+Academy+TKMAA-Karate+school/@17.4662163,78.4263587,14z/data=!4m8!1m2!2m1!1sThammando+Karate+Masters+Academy+TKMAA-Karate+school!3m4!1s0x3bcb91ff63158af7:0xd6dfe16aa46c6d3b!8m2!3d17.4662163!4d78.4263587</t>
  </si>
  <si>
    <t>https://www.google.com/maps/contrib/111613836514655478285</t>
  </si>
  <si>
    <t>https://tkmaa-karate-school.business.site/?utm_source=gmb&amp;utm_medium=referral</t>
  </si>
  <si>
    <t>JP Nagar, SP Nagar, Bharat Nagar, Moosapet</t>
  </si>
  <si>
    <t>The Japan Karate Shotokai</t>
  </si>
  <si>
    <t>H.O-Plot No-100, Cross Rd number 3, Trimoorthy Colony, Mahendra Hills, East Marredpally, Secunderabad, Telangana 500026</t>
  </si>
  <si>
    <t>https://www.google.com/maps/place/The+Japan+Karate+Shotokai/@17.449908,78.513607,14z/data=!4m8!1m2!2m1!1sThe+Japan+Karate+Shotokai!3m4!1s0x3bcb9a368ab90e25:0xcffa5907fa84aa1f!8m2!3d17.449908!4d78.513607</t>
  </si>
  <si>
    <t>98610 23876</t>
  </si>
  <si>
    <t>http://karatejks.com/</t>
  </si>
  <si>
    <t>Trimoorthy Colony, Mahendra Hills, East Marredpally</t>
  </si>
  <si>
    <t>The Shaolin Kung Fu Martial Arts Academy</t>
  </si>
  <si>
    <t>500050, Rajender Reddy Nagar Colony, Bandam Kommu, Ramachandra Puram, Hyderabad, Telangana</t>
  </si>
  <si>
    <t>https://www.google.com/maps/place/The+Shaolin+Kung+Fu+Martial+Arts+Academy/@17.5077961,78.318674,14z/data=!4m8!1m2!2m1!1sThe+Shaolin+Kung+Fu+Martial+Arts+Academy!3m4!1s0x3bcb929f02e9f10f:0x228d8abb2a1de9e8!8m2!3d17.5077961!4d78.318674</t>
  </si>
  <si>
    <t>90107 59786</t>
  </si>
  <si>
    <t>https://www.google.com/maps/contrib/108267962057296457799</t>
  </si>
  <si>
    <t>Rajender Reddy Nagar Colony, Bandam Kommu, Ramachandra Puram</t>
  </si>
  <si>
    <t>TSACA, Academy of Activities</t>
  </si>
  <si>
    <t>Lane Beside Radhika Theatre towards Moula-Ali, Kamala Nagar Ayyappa Swamy Temple Road Anupuram Colony Secunderabad, Hyderabad, Telangana 500062</t>
  </si>
  <si>
    <t>https://www.google.com/maps/place/TSACA%2C+Academy+of+Activities/@17.474560699999998,78.5630098,14z/data=!4m8!1m2!2m1!1sTSACA%2C+Academy+of+Activities!3m4!1s0x3bcb9b8121bb1443:0x59273e9e819f110e!8m2!3d17.474560699999998!4d78.5630098</t>
  </si>
  <si>
    <t>96669 87271</t>
  </si>
  <si>
    <t>Kamalanagar, Anupuram Colony, Kapra</t>
  </si>
  <si>
    <t>Unique Martial Arts Academy sanath nagar</t>
  </si>
  <si>
    <t>Nehru Park, opposite Said baba temple, Shivaji Nagar, Sanath Nagar, Hyderabad, Telangana 500018</t>
  </si>
  <si>
    <t>https://www.google.com/maps/place/Unique+Martial+Arts+Academy+sanath+nagar/@17.4548277,78.44339219999999,14z/data=!4m8!1m2!2m1!1sUnique+Martial+Arts+Academy+sanath+nagar!3m4!1s0x3bcb917cf79daf35:0x3676b5c33363cd31!8m2!3d17.4548277!4d78.44339219999999</t>
  </si>
  <si>
    <t>Tuesday: 6–7am,7–8:30pm | Wednesday: 6–7am,7–8:30pm | Thursday: 6–7am,7–8:30pm | Friday: 6–7am,7–8:30pm | Saturday: 6–7am,7–8:30pm | Sunday: Closed | Monday: 6–7am,7–8:30pm</t>
  </si>
  <si>
    <t>https://www.google.com/maps/contrib/100811548471917973238</t>
  </si>
  <si>
    <t>https://unique-martial-arts-academy-sanath-nagar.business.site/</t>
  </si>
  <si>
    <t>Shivaji Nagar, Sanath Nagar</t>
  </si>
  <si>
    <t>United Kickboxing Academy</t>
  </si>
  <si>
    <t>8-3-169/D/238, Vengal Rao Nagar Rd, Kalyan Nagar Phase 1, Siddarth Nagar,, Sanjee, Hyderabad,, The venture-1,Kalyan Nagar Welfare Association, Kalyan Nagar Branch,Hyderabad,500038, beside ICICI Bank, Hyderabad, Telangana 500038</t>
  </si>
  <si>
    <t>https://www.google.com/maps/place/United+Kickboxing+Academy/@17.443794,78.434552,14z/data=!4m8!1m2!2m1!1sUnited+Kickboxing+Academy!3m4!1s0x3bcb90c1519aaaab:0x1e1898e382fa17b!8m2!3d17.443794!4d78.434552</t>
  </si>
  <si>
    <t>99891 76440</t>
  </si>
  <si>
    <t>Tuesday: 6–8:30am,6–9pm | Wednesday: 6–8:30am | Thursday: 6–8:30am,6–9pm | Friday: 6–8:30am | Saturday: 6–8:30am,6–9pm | Sunday: Closed | Monday: 6–8:30am</t>
  </si>
  <si>
    <t>http://www.unitedkickboxing.com/</t>
  </si>
  <si>
    <t>Kalyan Nagar Phase 1, Vengal Rao Nagar, Ameerpet</t>
  </si>
  <si>
    <t>Universal's Sainik Martial Arts Academy</t>
  </si>
  <si>
    <t>4th Floor,Veerareddy Complex Opp. Udupi Grand, Above Blue Dart 9th phase , Auto Stand, Kukatpally Housing Board Colony, Kukatpally, Hyderabad, Telangana 500085</t>
  </si>
  <si>
    <t>https://www.google.com/maps/place/Universal%27s+Sainik+Martial+Arts+Academy/@17.487505499999997,78.3831356,14z/data=!4m8!1m2!2m1!1sUniversal%27s+Sainik+Martial+Arts+Academy!3m4!1s0x3bcb93ea043c8a11:0xe7449c30c901b870!8m2!3d17.487505499999997!4d78.3831356</t>
  </si>
  <si>
    <t>https://www.google.com/maps/contrib/100672064565197528381</t>
  </si>
  <si>
    <t>Kukatpally Housing Board Colony, Kukatpally</t>
  </si>
  <si>
    <t>Universe Martial Arts Academy</t>
  </si>
  <si>
    <t>2nd Floor, H. No. 10-3-764 Vijay Nagar Colony,, Apollo Pharmacy, opp. to Vidya Book Depot, Masab Tank, Hyderabad, Telangana 500028</t>
  </si>
  <si>
    <t>https://www.google.com/maps/place/Universe+Martial+Arts+Academy/@17.3943848,78.45474399999999,14z/data=!4m8!1m2!2m1!1sUniverse+Martial+Arts+Academy!3m4!1s0x3bcb97f7792b3551:0x6c5f962f9380218e!8m2!3d17.3943848!4d78.45474399999999</t>
  </si>
  <si>
    <t>Tuesday: 6–11am,3–10pm | Wednesday: 6–11am,3–10pm | Thursday: 6–11am,3–10pm | Friday: 6–11am,3–10pm | Saturday: 6–11am,3–10pm | Sunday: 6–11am,3–10pm | Monday: 6–11am,3–10pm</t>
  </si>
  <si>
    <t>https://www.google.com/maps/contrib/109954148684682298814</t>
  </si>
  <si>
    <t>Vijaynagar Colony, SBH Colony, Masab Tank</t>
  </si>
  <si>
    <t>Vishal Taekwondo Academy</t>
  </si>
  <si>
    <t>Old Alwal Near St. Michaels School, Secunderabad, Telangana 500010</t>
  </si>
  <si>
    <t>https://www.google.com/maps/place/Vishal+Taekwondo+Academy/@17.520436399999998,78.5012691,14z/data=!4m8!1m2!2m1!1sVishal+Taekwondo+Academy!3m4!1s0x3bcb9b5bbc33dae1:0x5d66ff8b9bf2e708!8m2!3d17.520436399999998!4d78.5012691</t>
  </si>
  <si>
    <t>Tuesday: 6–7am,6–7pm | Wednesday: 6–7am,6–7pm | Thursday: 6–7am,6–7pm | Friday: 6–7am,6–7pm | Saturday: 6–7am,6–7pm | Sunday: 6–7am | Monday: 6–7am,6–7pm</t>
  </si>
  <si>
    <t>https://www.google.com/maps/contrib/118247714756996403756</t>
  </si>
  <si>
    <t>https://www.instagram.com/vishaltaekwondoacademy</t>
  </si>
  <si>
    <t>Chetana Housing Colony, Bolarum</t>
  </si>
  <si>
    <t>Warrior Karate Academy</t>
  </si>
  <si>
    <t>P-6, BN Reddy Rd, Self Finance Colony, Vanasthalipuram, Hyderabad, Telangana 500070</t>
  </si>
  <si>
    <t>https://www.google.com/maps/place/Warrior+Karate+Academy/@17.322934699999998,78.5653914,14z/data=!4m8!1m2!2m1!1sWarrior+Karate+Academy!3m4!1s0x3bcba35feddd8391:0xbd99974c16c4d840!8m2!3d17.322934699999998!4d78.5653914</t>
  </si>
  <si>
    <t>https://www.google.com/maps/contrib/110559574684561021731</t>
  </si>
  <si>
    <t>https://www.google.com/search?q=Warrior+karate+academy&amp;ludocid=937736984668592409&amp;hl=en-gb</t>
  </si>
  <si>
    <t>Self Finance Colony, Vanasthalipuram</t>
  </si>
  <si>
    <t>WARRIOR TAEKWONDO ACADEMY</t>
  </si>
  <si>
    <t>Green Field Colony, Old Bowenpally, Secunderabad, Telangana 500015</t>
  </si>
  <si>
    <t>https://www.google.com/maps/place/WARRIOR+TAEKWONDO+ACADEMY/@17.4870019,78.491991,14z/data=!4m8!1m2!2m1!1sWARRIOR+TAEKWONDO+ACADEMY!3m4!1s0x3bcb9a8fb913f22d:0x9194aa4ad80cf7c1!8m2!3d17.4870019!4d78.491991</t>
  </si>
  <si>
    <t>73869 97665</t>
  </si>
  <si>
    <t>Tuesday: 5:30–9:30am | Wednesday: 5:30–9:30am,4–5pm | Thursday: 5:30–9am | Friday: 5:30–9am,4–5pm | Saturday: 5:30–9am | Sunday: Closed | Monday: 5:30–9:30am,4–5pm</t>
  </si>
  <si>
    <t>https://www.google.com/maps/contrib/108008154108442127815</t>
  </si>
  <si>
    <t>https://www.google.com/search?client=ms-opera-mini-android&amp;q=WARRIOR+TAEKWONDO+ACADEMY+Secunderabad,+Telangana&amp;ludocid=10490196670481758145&amp;ibp=gwp;0,7&amp;sa=X&amp;ved=2ahUKEwj_87e2mrTcAhXIK48KHWndASAQvS4wAHoECAsQBg</t>
  </si>
  <si>
    <t>Green Field Colony, Old Bowenpally</t>
  </si>
  <si>
    <t>Vasavi Nagar, Karkhana, Secunderabad, Telangana 500015</t>
  </si>
  <si>
    <t>https://www.google.com/maps/place/Warrior+Taekwondo+Academy/@17.461278399999998,78.5021723,14z/data=!4m8!1m2!2m1!1sWarrior+Taekwondo+Academy!3m4!1s0x3bcb9a430b4c3bc5:0xfffda9f5a314b45a!8m2!3d17.461278399999998!4d78.5021723</t>
  </si>
  <si>
    <t>https://www.google.com/maps/contrib/113938507072253586612</t>
  </si>
  <si>
    <t>Vasavi Nagar, Karkhana</t>
  </si>
  <si>
    <t>Xtreme Martial Arts</t>
  </si>
  <si>
    <t>Shyam Rao Nagar, Banjara Hills, Hyderabad, Telangana 500004</t>
  </si>
  <si>
    <t>https://www.google.com/maps/place/Xtreme+Martial+Arts/@17.409194,78.45120899999999,14z/data=!4m8!1m2!2m1!1sXtreme+Martial+Arts!3m4!1s0x3bcb9738b7823c61:0x4f6094c6225bd2b8!8m2!3d17.409194!4d78.45120899999999</t>
  </si>
  <si>
    <t>Tuesday: 10am–7pm | Wednesday: 10am–7pm | Thursday: 10am–7pm | Friday: 10am–7pm | Saturday: 10am–7pm | Sunday: 10am–7pm | Monday: 10am–7pm</t>
  </si>
  <si>
    <t>Shyam Rao Nagar, Banjara Hills</t>
  </si>
  <si>
    <t>Yamaguchi Karate</t>
  </si>
  <si>
    <t>Nagul Chinta Rd, Murad Nagar, Lal Darwaza, Hyderabad, Telangana 500065</t>
  </si>
  <si>
    <t>https://www.google.com/maps/place/Yamaguchi+karate/@17.349757,78.4747423,14z/data=!4m8!1m2!2m1!1sYamaguchi+karate!3m4!1s0x3bcb976fa378c781:0xca7e891a37ff8760!8m2!3d17.349757!4d78.4747423</t>
  </si>
  <si>
    <t>info@karate.com</t>
  </si>
  <si>
    <t>Tuesday: 5:45–6:45am,6–7pm | Wednesday: 5:45–6:45am,6–7pm | Thursday: 5:45–6:45am,6–7pm | Friday: 5:45–6:45am,6–7pm | Saturday: 5:45–6:45am,6–7pm | Sunday: Closed | Monday: 5:45–6:45am,6–7pm</t>
  </si>
  <si>
    <t>https://www.google.com/maps/contrib/114887000848925607260</t>
  </si>
  <si>
    <t>http://www.karate.com/</t>
  </si>
  <si>
    <t>Murad Nagar, Lal Darwaza</t>
  </si>
  <si>
    <t>Near Manikonda Andhra Bank, Manikonda Garden, Sri Balaji Nagar Colony, Manikonda, Hyderabad, Telangana 500089</t>
  </si>
  <si>
    <t>https://www.google.com/maps/place/Yamaguchi+Karate/@17.4024134,78.3770858,14z/data=!4m8!1m2!2m1!1sYamaguchi+Karate!3m4!1s0x3bcb9419158c079d:0x1c9b52e8f1bf77eb!8m2!3d17.4024134!4d78.3770858</t>
  </si>
  <si>
    <t>97002 14264</t>
  </si>
  <si>
    <t>Tuesday: 6–7:30am,6–7pm | Wednesday: 6–7:30am | Thursday: 6–7:30am,6–7pm | Friday: 6–7:30am | Saturday: 6–7:30am,6–7pm | Sunday: Closed | Monday: 6–7:30am</t>
  </si>
  <si>
    <t>https://www.google.com/maps/contrib/110224155474086924926</t>
  </si>
  <si>
    <t>https://yamaguchi-karate.business.site/</t>
  </si>
  <si>
    <t>Manikonda Garden, Sri Balaji Nagar Colony, Manikonda</t>
  </si>
  <si>
    <t>Yamaguchi Karate Centre</t>
  </si>
  <si>
    <t>Chatrapathi Shivaji Grounds, Methodist Rd, NGO Colony, Vanasthalipuram, Hyderabad, Telangana 500070</t>
  </si>
  <si>
    <t>https://www.google.com/maps/place/Yamaguchi+Karate+Centre/@17.3274837,78.5628495,14z/data=!4m8!1m2!2m1!1sYamaguchi+Karate+Centre!3m4!1s0x3bcba21cd48379e3:0x744417bac4731e4a!8m2!3d17.3274837!4d78.5628495</t>
  </si>
  <si>
    <t>Tuesday: 5–7am | Wednesday: Closed | Thursday: 5–7am | Friday: Closed | Saturday: 5–7am | Sunday: Closed | Monday: Closed</t>
  </si>
  <si>
    <t>Yamaguchi Karate Martial arts Acadamy</t>
  </si>
  <si>
    <t>Kamala nagar community hall,Kamala nagar, Vanasthalipuram, Hyderabad, Telangana 500070</t>
  </si>
  <si>
    <t>https://www.google.com/maps/place/Yamaguchi+Karate+Martial+arts+Acadamy/@17.3301391,78.5773073,14z/data=!4m8!1m2!2m1!1sYamaguchi+Karate+Martial+arts+Acadamy!3m4!1s0x3bcba1facb0fe48b:0x3441ab225e1bfc6e!8m2!3d17.3301391!4d78.5773073</t>
  </si>
  <si>
    <t>94408 29149</t>
  </si>
  <si>
    <t>Tuesday: 5:30am–9:30pm | Wednesday: 5:30am–9:30pm | Thursday: 5:30am–9:30pm | Friday: 5:30am–9:30pm | Saturday: 5:30am–9:30pm | Sunday: 5:30am–9:30pm | Monday: 5:30am–9:30pm</t>
  </si>
  <si>
    <t>Kamala Nagar, Vanasthalipuram</t>
  </si>
  <si>
    <t>YHODHA COMBAT MARTIAL ARTS</t>
  </si>
  <si>
    <t>2-5-42, Bhaskar Residency, Nallagutta, Ramgopalpet, Hyderabad, Telangana 500003</t>
  </si>
  <si>
    <t>https://www.google.com/maps/place/YHODHA+COMBAT+MARTIAL+ARTS/@17.4379587,78.4861691,14z/data=!4m8!1m2!2m1!1sYHODHA+COMBAT+MARTIAL+ARTS!3m4!1s0x3bcb9a0536826cf3:0xdeff69d40bbf5b2!8m2!3d17.4379587!4d78.4861691</t>
  </si>
  <si>
    <t>78939 99868</t>
  </si>
  <si>
    <t>Tuesday: 6–8am,5–7pm | Wednesday: 6–8am,5–7pm | Thursday: 6–8am,5–7pm | Friday: 6–8am,5–7pm | Saturday: 6–8am,5–7pm | Sunday: 6–11am | Monday: 6–8am,5–7pm</t>
  </si>
  <si>
    <t>https://www.google.com/maps/contrib/100761434344785072458</t>
  </si>
  <si>
    <t>https://yhodha-combat-martial-arts.business.site/</t>
  </si>
  <si>
    <t>Bhaskar Residency, Nallagutta, Ramgopalpet</t>
  </si>
  <si>
    <t>Club Instructor Photo/ Club Photo</t>
  </si>
  <si>
    <t>Sports also offered</t>
  </si>
  <si>
    <t>Pin Code</t>
  </si>
  <si>
    <t>Number of coaches</t>
  </si>
  <si>
    <t>PinCode</t>
  </si>
  <si>
    <t>A.C. Subba Reddy Stadium</t>
  </si>
  <si>
    <t>3rd St, Lakeview Colony, Revenue Colony, Nellore, Andhra Pradesh 524004</t>
  </si>
  <si>
    <t>https://www.google.com/maps/dir/Delhi/football+classes+in++andhra+pradesh/@20.6139266,68.3776088,5z/data=!3m1!4b1!4m13!4m12!1m5!1m1!1s0x390cfd5b347eb62d:0x37205b715389640!2m2!1d77.1024902!2d28.7040592!1m5!1m1!1s0x3a4cf320c41e019d:0x147051ff70e8c615!2m2!1d79.965782!2d14.4249544</t>
  </si>
  <si>
    <t>https://www.google.com/search?q=football+classes+in+andhra+pradesh+(Tirupati)&amp;rlz=1C1CHZL_enIN844IN844&amp;oq=foot&amp;aqs=chrome.0.69i59l3j69i57j69i59j69i60l3.2320j0j7&amp;sourceid=chrome&amp;ie=UTF-8</t>
  </si>
  <si>
    <t>https://www.google.com/search?safe=active&amp;rlz=1C1CHZL_enIN844IN844&amp;sxsrf=ALeKk02KgYCX51wXDANR76gL5fvxA5qTlQ%3A1591192977957&amp;ei=ka3XXtCBOsWW4-EP3Ly4iAw&amp;q=football+classes+in++andhra+pradesh&amp;oq=football+classes+in++andhra+pradesh&amp;gs_lcp=CgZwc3ktYWIQAzIGCAAQFhAeOgQIABBHOgcIIxCwAhAnUKa_A1iU8ANg1_cDaABwAXgAgAH1A4gB4yeSAQkyLTYuNi4yLjGYAQCgAQGqAQdnd3Mtd2l6&amp;sclient=psy-ab&amp;ved=0ahUKEwiQjuHh5-XpAhVFyzgGHVweDsEQ4dUDCAw&amp;uact=5</t>
  </si>
  <si>
    <t>Ace Institute Vizag</t>
  </si>
  <si>
    <t>47-9-16, 3rd Ln, Tpc Area Office, Opp. Gayatri Xerox, Lakshmi Srinivasam, Dwaraka Nagar, Visakhapatnam, Andhra Pradesh 530016</t>
  </si>
  <si>
    <t>https://www.google.com/maps/dir/Delhi/football+classes+in+visakhapatnam(andhra+pradesh)/@22.6534956,71.220034,5z/data=!3m1!4b1!4m13!4m12!1m5!1m1!1s0x390cfd5b347eb62d:0x37205b715389640!2m2!1d77.1024902!2d28.7040592!1m5!1m1!1s0x3a394324b6b387a5:0x1d0d9ec41073ce33!2m2!1d83.3040016!2d17.7277829</t>
  </si>
  <si>
    <t>https://www.google.com/search?safe=active&amp;rlz=1C1CHZL_enIN844IN844&amp;tbm=lcl&amp;sxsrf=ALeKk01YqS8TTLctVPbUpf0Q9I1_-XZwHw%3A1591169299955&amp;ei=E1HXXtjlOYP_9QOb-5TQAg&amp;q=football+classes+in+visakhapatnam%28andhra+pradesh%29&amp;oq=&amp;gs_l=psy-ab.3.1.35i362i39k1l10.1983564.1985777.0.1990392.42.8.0.0.0.0.0.0..1.0....0...1c.1.64.psy-ab..41.1.718.10...719.pbx8JXFAzvo#rlfi=hd:;si:;mv:[[18.0107364,83.433101],[17.6674317,83.151048]];tbs:lrf:!1m4!1u3!2m2!3m1!1e1!1m4!1u2!2m2!2m1!1e1!1m4!1u16!2m2!16m1!1e1!1m4!1u16!2m2!16m1!1e2!2m1!1e2!2m1!1e16!2m1!1e3!3sIAE,lf:1,lf_ui:2</t>
  </si>
  <si>
    <t>https://www.aceenggacademy.com/visakhapatnam-contact-us/</t>
  </si>
  <si>
    <t>ADVAITHA ECET CEEP APRJC ACADEMY</t>
  </si>
  <si>
    <t>Beside chethan Internet cafe Opp Govt polytechnic college JNTU, college road, Ferrer Nagar, Anantapur, Andhra Pradesh 515002</t>
  </si>
  <si>
    <t>https://www.google.com/maps/dir/Delhi/Government+Polytechnic,+near+JNTU+College+Of+Engineering,+Anantapur,+Andhra+Pradesh+515002/@21.4680476,68.461866,5z/data=!3m1!4b1!4m14!4m13!1m5!1m1!1s0x390cfd5b347eb62d:0x37205b715389640!2m2!1d77.1024902!2d28.7040592!1m5!1m1!1s0x3bb14a53449a9d9f:0x70ce9df6ff1ae14a!2m2!1d77.6060588!2d14.6473423!3e0</t>
  </si>
  <si>
    <t>https://www.google.com/search?safe=active&amp;rlz=1C1CHZL_enIN844IN844&amp;biw=1366&amp;bih=625&amp;tbm=lcl&amp;sxsrf=ALeKk01eQtSF9RFZOlNTSlwWqnaCEyrHxQ%3A1591525288636&amp;ei=qL_cXpO4JrGe4-EPpdu6mAs&amp;q=football+coaching+in+Anantapur+andhra+pradesh&amp;oq=football+coaching+in+Anantapur+andhra+pradesh&amp;gs_l=psy-ab.3...47706.49452.0.51051.3.3.0.0.0.0.368.843.2-2j1.3.0....0...1c.1.64.psy-ab..0.2.567...0i30k1.0.hVz4gQ9PXA8#rlfi=hd:;si:8934436094906831292,l,Ci1mb290YmFsbCBjb2FjaGluZyBpbiBBbmFudGFwdXIgYW5kaHJhIHByYWRlc2haQgoRZm9vdGJhbGwgY29hY2hpbmciLWZvb3RiYWxsIGNvYWNoaW5nIGluIGFuYW50YXB1ciBhbmRocmEgcHJhZGVzaA;mv:[[14.7241364,77.62167339999999],[14.6297133,77.5877606]]</t>
  </si>
  <si>
    <t>https://www.google.com/search?q=football+coaching+in+Anantapur+andhra+pradesh&amp;rlz=1C1CHZL_enIN844IN844&amp;oq=football+coaching+in+Anantapur+andhra+pradesh&amp;aqs=chrome..69i57.1314j0j7&amp;sourceid=chrome&amp;ie=UTF-8</t>
  </si>
  <si>
    <t>https://business.google.com/website/advaithaacademy</t>
  </si>
  <si>
    <t>Alwardas Stadium</t>
  </si>
  <si>
    <t>Adarsh Nagar Rd, Sector 11, MVP Colony, Visakhapatnam, Andhra Pradesh 530017</t>
  </si>
  <si>
    <t>https://www.google.com/maps/dir/Delhi/Adarsh+Nagar+Rd,+MVP+Colony,+Visakhapatnam,+Andhra+Pradesh+530017/@22.2626387,71.2193108,5z/data=!3m1!4b1!4m13!4m12!1m5!1m1!1s0x390cfd5b347eb62d:0x37205b715389640!2m2!1d77.1024902!2d28.7040592!1m5!1m1!1s0x3a394355fc84f8b5:0x58bfa26e90805d15!2m2!1d83.3334126!2d17.7353862</t>
  </si>
  <si>
    <t>089125 41598</t>
  </si>
  <si>
    <t>Anantapur Sports Academy</t>
  </si>
  <si>
    <t>Anantapur Sports Village, RDT Campus 3, Bangalore Highway, Anantapur, Andhra Pradesh 515002</t>
  </si>
  <si>
    <t>https://www.google.com/maps/dir/Delhi/Anantapur+Sports+Academy,+Anantapur+Sports+Village,+RDT+Campus+3,+Bangalore+Highway,+Anantapur,+Andhra+Pradesh+515002/@21.4516767,68.1495132,5z/data=!3m1!4b1!4m14!4m13!1m5!1m1!1s0x390cfd5b347eb62d:0x37205b715389640!2m2!1d77.1024902!2d28.7040592!1m5!1m1!1s0x3bb14bba7838cc0b:0x8b93807603bee43!2m2!1d77.6198566!2d14.6382596!3e0</t>
  </si>
  <si>
    <t>5:30am-7:30pm</t>
  </si>
  <si>
    <t>https://www.google.com/search?safe=active&amp;rlz=1C1CHZL_enIN844IN844&amp;biw=1366&amp;bih=625&amp;tbm=lcl&amp;sxsrf=ALeKk01eQtSF9RFZOlNTSlwWqnaCEyrHxQ%3A1591525288636&amp;ei=qL_cXpO4JrGe4-EPpdu6mAs&amp;q=football+coaching+in+Anantapur+andhra+pradesh&amp;oq=football+coaching+in+Anantapur+andhra+pradesh&amp;gs_l=psy-ab.3...47706.49452.0.51051.3.3.0.0.0.0.368.843.2-2j1.3.0....0...1c.1.64.psy-ab..0.2.567...0i30k1.0.hVz4gQ9PXA8#rlfi=hd:;si:628595227325361731,l,Ci1mb290YmFsbCBjb2FjaGluZyBpbiBBbmFudGFwdXIgYW5kaHJhIHByYWRlc2hIt6mt0eWAgIAIWk4KEWZvb3RiYWxsIGNvYWNoaW5nEAAQARgBGAMYBBgFIi1mb290YmFsbCBjb2FjaGluZyBpbiBhbmFudGFwdXIgYW5kaHJhIHByYWRlc2g;mv:[[14.7241364,77.62167339999999],[14.6297133,77.5877606]]</t>
  </si>
  <si>
    <t>https://www.google.com/maps/dir/Delhi/football+classes+in+andhra+pradesh/@21.4309033,68.4581657,5z/data=!3m1!4b1!4m13!4m12!1m5!1m1!1s0x390cfd5b347eb62d:0x37205b715389640!2m2!1d77.1024902!2d28.7040592!1m5!1m1!1s0x3bb14bba7838cc0b:0x8b93807603bee43!2m2!1d77.6198566!2d14.6382596</t>
  </si>
  <si>
    <t>Anantapur Sports Village - Football Ground</t>
  </si>
  <si>
    <t>https://www.google.com/maps/dir/Delhi/Anantapur+Sports+Village+-+Football+Ground,+Ram+Nagar,+Anantapur,+Andhra+Pradesh+515003/@21.4516767,68.1495132,5z/data=!3m1!4b1!4m14!4m13!1m5!1m1!1s0x390cfd5b347eb62d:0x37205b715389640!2m2!1d77.1024902!2d28.7040592!1m5!1m1!1s0x3bb14bba0c68ded3:0x36c3ae7f913cf3ac!2m2!1d77.6196742!2d14.6363288!3e0</t>
  </si>
  <si>
    <t>https://www.google.com/search?safe=active&amp;rlz=1C1CHZL_enIN844IN844&amp;biw=1366&amp;bih=625&amp;tbm=lcl&amp;sxsrf=ALeKk01eQtSF9RFZOlNTSlwWqnaCEyrHxQ%3A1591525288636&amp;ei=qL_cXpO4JrGe4-EPpdu6mAs&amp;q=football+coaching+in+Anantapur+andhra+pradesh&amp;oq=football+coaching+in+Anantapur+andhra+pradesh&amp;gs_l=psy-ab.3...47706.49452.0.51051.3.3.0.0.0.0.368.843.2-2j1.3.0....0...1c.1.64.psy-ab..0.2.567...0i30k1.0.hVz4gQ9PXA8#rlfi=hd:;si:3946189561427456940,l,Ci1mb290YmFsbCBjb2FjaGluZyBpbiBBbmFudGFwdXIgYW5kaHJhIHByYWRlc2haQgoRZm9vdGJhbGwgY29hY2hpbmciLWZvb3RiYWxsIGNvYWNoaW5nIGluIGFuYW50YXB1ciBhbmRocmEgcHJhZGVzaA;mv:[[14.7241364,77.62167339999999],[14.6297133,77.5877606]]</t>
  </si>
  <si>
    <t>https://www.google.com/maps/dir/Delhi/football+classes+in+andhra+pradesh/@21.4309033,68.4581657,5z/data=!3m1!4b1!4m13!4m12!1m5!1m1!1s0x390cfd5b347eb62d:0x37205b715389640!2m2!1d77.1024902!2d28.7040592!1m5!1m1!1s0x3bb14bba0c68ded3:0x36c3ae7f913cf3ac!2m2!1d77.6196742!2d14.6363288</t>
  </si>
  <si>
    <t>Anantapur Sports Village - Main Cricket Ground</t>
  </si>
  <si>
    <t>Tirupati Rd, Ram Nagar, Anantapur, Andhra Pradesh 515003</t>
  </si>
  <si>
    <t>https://www.google.com/maps/dir/Delhi/Anantapur+Sports+Village+-+Main+Cricket+Ground,+Tirupati+Rd,+Ram+Nagar,+Anantapur,+Andhra+Pradesh+515003/@21.4516767,68.1495132,5z/data=!3m1!4b1!4m14!4m13!1m5!1m1!1s0x390cfd5b347eb62d:0x37205b715389640!2m2!1d77.1024902!2d28.7040592!1m5!1m1!1s0x3bb14bba9596b649:0x60f0f4c89b3bf9d3!2m2!1d77.6198136!2d14.6388824!3e0</t>
  </si>
  <si>
    <t>083742 35848</t>
  </si>
  <si>
    <t>(temporirly closed)</t>
  </si>
  <si>
    <t>https://www.google.com/search?safe=active&amp;rlz=1C1CHZL_enIN844IN844&amp;biw=1366&amp;bih=625&amp;tbm=lcl&amp;sxsrf=ALeKk01eQtSF9RFZOlNTSlwWqnaCEyrHxQ%3A1591525288636&amp;ei=qL_cXpO4JrGe4-EPpdu6mAs&amp;q=football+coaching+in+Anantapur+andhra+pradesh&amp;oq=football+coaching+in+Anantapur+andhra+pradesh&amp;gs_l=psy-ab.3...47706.49452.0.51051.3.3.0.0.0.0.368.843.2-2j1.3.0....0...1c.1.64.psy-ab..0.2.567...0i30k1.0.hVz4gQ9PXA8#rlfi=hd:;si:6985352164486674899,l,Ci1mb290YmFsbCBjb2FjaGluZyBpbiBBbmFudGFwdXIgYW5kaHJhIHByYWRlc2haQgoRZm9vdGJhbGwgY29hY2hpbmciLWZvb3RiYWxsIGNvYWNoaW5nIGluIGFuYW50YXB1ciBhbmRocmEgcHJhZGVzaA;mv:[[14.7241364,77.62167339999999],[14.6297133,77.5877606]]</t>
  </si>
  <si>
    <t>Anantapur Sports Village - Vincent Cricket Ground</t>
  </si>
  <si>
    <t>https://www.google.com/maps/dir/Delhi/Anantapur+Sports+Village+-+Vincent+Cricket+Ground,+Ram+Nagar,+Anantapur,+Andhra+Pradesh+515003/@21.4516767,68.4618384,5z/data=!3m1!4b1!4m14!4m13!1m5!1m1!1s0x390cfd5b347eb62d:0x37205b715389640!2m2!1d77.1024902!2d28.7040592!1m5!1m1!1s0x3bb14bb73244bc65:0xeba802ecd640e64d!2m2!1d77.6172119!2d14.6347717!3e0</t>
  </si>
  <si>
    <t>https://www.google.com/search?safe=active&amp;rlz=1C1CHZL_enIN844IN844&amp;biw=1366&amp;bih=625&amp;tbm=lcl&amp;sxsrf=ALeKk01eQtSF9RFZOlNTSlwWqnaCEyrHxQ%3A1591525288636&amp;ei=qL_cXpO4JrGe4-EPpdu6mAs&amp;q=football+coaching+in+Anantapur+andhra+pradesh&amp;oq=football+coaching+in+Anantapur+andhra+pradesh&amp;gs_l=psy-ab.3...47706.49452.0.51051.3.3.0.0.0.0.368.843.2-2j1.3.0....0...1c.1.64.psy-ab..0.2.567...0i30k1.0.hVz4gQ9PXA8#rlfi=hd:;si:16980825611230570061,l,Ci1mb290YmFsbCBjb2FjaGluZyBpbiBBbmFudGFwdXIgYW5kaHJhIHByYWRlc2haQgoRZm9vdGJhbGwgY29hY2hpbmciLWZvb3RiYWxsIGNvYWNoaW5nIGluIGFuYW50YXB1ciBhbmRocmEgcHJhZGVzaA;mv:[[14.7241364,77.62167339999999],[14.6297133,77.5877606]]</t>
  </si>
  <si>
    <t>Bheemili Ground</t>
  </si>
  <si>
    <t>Kummaripalem, Visakhapatnam, Andhra Pradesh 531163</t>
  </si>
  <si>
    <t>https://www.google.com/maps/dir/Delhi/Kummaripalem,+Visakhapatnam,+Andhra+Pradesh+531163/@23.062061,71.2289598,5z/data=!3m1!4b1!4m13!4m12!1m5!1m1!1s0x390cfd5b347eb62d:0x37205b715389640!2m2!1d77.1024902!2d28.7040592!1m5!1m1!1s0x3a3957a29ce236d5:0x51631c2d8821bb4f!2m2!1d83.4403434!2d17.9050237</t>
  </si>
  <si>
    <t>https://www.google.com/maps/dir/Delhi/Bramahanandha+Reddy+Stadium,+GUNTUR.,+5th+Lane+last,+Ananda+Peta+III,+Nehru+Nagar+Rd,+Magdum+Nagar,+Guntur,+Andhra+Pradesh+522001/@22.2616329,69.8348964,5z/data=!3m1!4b1!4m13!4m12!1m5!1m1!1s0x390cfd5b347eb62d:0x37205b715389640!2m2!1d77.1024902!2d28.7040592!1m5!1m1!1s0x3a4a7534c97a5d87:0xdf3880a93e6af5ba!2m2!1d80.4543873!2d16.2902631</t>
  </si>
  <si>
    <t>https://www.google.com/maps/dir/Delhi/Bramahanandha+Reddy+Stadium,+GUNTUR.,+5th+Lane+last,+Ananda+Peta+III,+Nehru+Nagar+Rd,+Magdum+Nagar,+Guntur,+Andhra+Pradesh+522001/@22.282288,68.5748933,5z/data=!3m1!4b1!4m14!4m13!1m5!1m1!1s0x390cfd5b347eb62d:0x37205b715389640!2m2!1d77.1024902!2d28.7040592!1m5!1m1!1s0x3a4a7534c97a5d87:0xdf3880a93e6af5ba!2m2!1d80.4543873!2d16.2902631!3e0</t>
  </si>
  <si>
    <t>https://www.google.com/search?safe=active&amp;rlz=1C1CHZL_enIN844IN844&amp;biw=1366&amp;bih=625&amp;tbm=lcl&amp;sxsrf=ALeKk032_2XH5hhAzgN2mANlQf_fOc0dzw%3A1591509841228&amp;ei=UYPcXse3DYu1rQGXp4vACA&amp;q=Football+classes%2Facademy+in+andhra+pradesh+%28Guntur%29&amp;oq=Football+classes%2Facademy+in+andhra+pradesh+%28Guntur%29&amp;gs_l=psy-ab.3...18824.32770.0.33870.12.10.2.0.0.0.555.2807.2-4j2j0j2.8.0....0...1c.1.64.psy-ab..2.0.0....0.vXs0cuMwfos#rlfi=hd:;si:16084747533538751930,l,CjNGb290YmFsbCBjbGFzc2VzL2FjYWRlbXkgaW4gYW5kaHJhIHByYWRlc2ggKEd1bnR1cilIodzloOaAgIAIWmIKH2Zvb3RiYWxsIGNsYXNzZXMgYWNhZGVteSBndW50dXIQABABEAIQBhgEGAUYBiIxZm9vdGJhbGwgY2xhc3NlcyBhY2FkZW15IGluIGFuZGhyYSBwcmFkZXNoIGd1bnR1cg;mv:[[16.3269652,80.4578616],[16.2881856,80.3930081]]</t>
  </si>
  <si>
    <t>https://www.google.com/search?q=Football+classes%2Facademy+in+andhra+pradesh+(Guntur)&amp;rlz=1C1CHZL_enIN844IN844&amp;oq=Football+classes%2Facademy+in+andhra+pradesh+(Guntur)&amp;aqs=chrome..69i57.1647j0j7&amp;sourceid=chrome&amp;ie=UTF-8</t>
  </si>
  <si>
    <t>CADD Centre</t>
  </si>
  <si>
    <t>No.12/2/940, Shop No :104, 1st Floor, Girish Towers, Opp to S.B.I Main branch II Cross, Sainagar, Anantapur, Andhra Pradesh 515001</t>
  </si>
  <si>
    <t>https://www.google.com/maps/dir/Delhi/CADD+Centre,No.12%2F2%2F940,+Shop+No+:104,+1st+Floor,+Girish+Towers,+Opp+to+S.B.I+Main+branch+II+Cross,+Sainagar,+Anantapur,+Andhra+Pradesh+515001/@28.7041917,77.0324492,12z/data=!3m1!4b1!4m9!4m8!1m5!1m1!1s0x390cfd5b347eb62d:0x37205b715389640!2m2!1d77.1024902!2d28.7040592!1m0!3e0</t>
  </si>
  <si>
    <t>090322 22899</t>
  </si>
  <si>
    <t>https://www.google.com/search?safe=active&amp;rlz=1C1CHZL_enIN844IN844&amp;biw=1366&amp;bih=625&amp;tbm=lcl&amp;sxsrf=ALeKk01eQtSF9RFZOlNTSlwWqnaCEyrHxQ%3A1591525288636&amp;ei=qL_cXpO4JrGe4-EPpdu6mAs&amp;q=football+coaching+in+Anantapur+andhra+pradesh&amp;oq=football+coaching+in+Anantapur+andhra+pradesh&amp;gs_l=psy-ab.3...47706.49452.0.51051.3.3.0.0.0.0.368.843.2-2j1.3.0....0...1c.1.64.psy-ab..0.2.567...0i30k1.0.hVz4gQ9PXA8#rlfi=hd:;si:5642366828412432593;mv:[[14.7241364,77.62167339999999],[14.6297133,77.5877606]]</t>
  </si>
  <si>
    <t>Candor NPS Tirupati</t>
  </si>
  <si>
    <t>Survey No. 10/5B, Mamandur (village), Ithepalli, post, Chandragiri, Andhra Pradesh 517102</t>
  </si>
  <si>
    <t>https://www.google.com/maps/dir/Delhi/Candor+NPS+Tirupati,+Survey+No.+10%2F5B,+Mamandur+(village),+Ithepalli,+post,+Chandragiri,+Andhra+Pradesh+517102/@20.9378185,68.4609801,5z/data=!3m1!4b1!4m14!4m13!1m5!1m1!1s0x390cfd5b347eb62d:0x37205b715389640!2m2!1d77.1024902!2d28.7040592!1m5!1m1!1s0x3bb2b1eeac5bccdb:0xca57ad0a13b4490a!2m2!1d79.2750279!2d13.5766626!3e0</t>
  </si>
  <si>
    <t>https://www.google.com/search?safe=active&amp;rlz=1C1CHZL_enIN844IN844&amp;biw=1366&amp;bih=625&amp;tbm=lcl&amp;sxsrf=ALeKk02Zm_YIAzHtvuQUE5P4dry5NOwWqg%3A1591425457239&amp;ei=sTnbXujvDdi1rQGjnajYBA&amp;q=football+classes+in+andhra+pradesh+%28Tirupati%29&amp;oq=football+classes+in+andhra+pradesh+%28Tirupati%29&amp;gs_l=psy-ab.3...0.0.0.4354613.0.0.0.0.0.0.0.0..0.0....0...1c..64.psy-ab..0.0.0....0.kh1ythAs3TA#rlfi=hd:;si:14580312577427130634,l,Ci1mb290YmFsbCBjbGFzc2VzIGluIGFuZGhyYSBwcmFkZXNoIChUaXJ1cGF0aSkZ5aVho-qFwOVaPwoQZm9vdGJhbGwgY2xhc3NlcyIrZm9vdGJhbGwgY2xhc3NlcyBpbiBhbmRocmEgcHJhZGVzaCB0aXJ1cGF0aQ;mv:[[14.7423398,80.39107969999999],[12.7995101,77.4589137]];start:40</t>
  </si>
  <si>
    <t>https://entranceindia.com/skill-training-coaching/football-coaching-classes-in-benz-circle-vijayawada-global-chess-academy/</t>
  </si>
  <si>
    <t>https://npstirupati.com/</t>
  </si>
  <si>
    <t>-</t>
  </si>
  <si>
    <t>Chadalawada Ramanamma Engineering College</t>
  </si>
  <si>
    <t>Renigunta Rd, Chadalawada Nagar, Tirupati, Andhra Pradesh 517506</t>
  </si>
  <si>
    <t>https://www.google.com/maps/dir/Delhi/Chadalawada+Ramanamma+Engineering+College,+Renigunta+Rd,+Chadalawada+Nagar,+Tirupati,+Andhra+Pradesh+517506/@20.9647781,68.4610247,5z/data=!3m1!4b1!4m14!4m13!1m5!1m1!1s0x390cfd5b347eb62d:0x37205b715389640!2m2!1d77.1024902!2d28.7040592!1m5!1m1!1s0x3bad831c00000003:0xe515ff72fdf3f2ca!2m2!1d79.4771982!2d13.6310873!3e0</t>
  </si>
  <si>
    <t>091604 51118</t>
  </si>
  <si>
    <t>https://www.google.com/search?safe=active&amp;rlz=1C1CHZL_enIN844IN844&amp;biw=1366&amp;bih=625&amp;tbm=lcl&amp;sxsrf=ALeKk02Zm_YIAzHtvuQUE5P4dry5NOwWqg%3A1591425457239&amp;ei=sTnbXujvDdi1rQGjnajYBA&amp;q=football+classes+in+andhra+pradesh+%28Tirupati%29&amp;oq=football+classes+in+andhra+pradesh+%28Tirupati%29&amp;gs_l=psy-ab.3...0.0.0.4354613.0.0.0.0.0.0.0.0..0.0....0...1c..64.psy-ab..0.0.0....0.kh1ythAs3TA#rlfi=hd:;si:16507380878548398794,l,Ci1mb290YmFsbCBjbGFzc2VzIGluIGFuZGhyYSBwcmFkZXNoIChUaXJ1cGF0aSlI2vPug6CqgIAIWkkKEGZvb3RiYWxsIGNsYXNzZXMQABABGAMYBBgFIitmb290YmFsbCBjbGFzc2VzIGluIGFuZGhyYSBwcmFkZXNoIHRpcnVwYXRp;mv:[[13.6627341,79.4978656],[13.586184699999999,79.2996717]];start:20</t>
  </si>
  <si>
    <t>http://www.crectirupati.com/</t>
  </si>
  <si>
    <t>College of Veterinary Science,</t>
  </si>
  <si>
    <t>Chittoor Road, Prakasam Nagar Colony, Sri Padmavati Mahila Visvavidyalayam, Tirupati, Andhra Pradesh 517502</t>
  </si>
  <si>
    <t>https://www.google.com/maps/dir/Delhi/College+of+Veterinary+Science,,+Chittoor+Road,+Prakasam+Nagar+Colony,+Sri+Padmavati+Mahila+Visvavidyalayam,+Tirupati,+Andhra+Pradesh+517502/@20.9514091,68.4610026,5z/data=!3m1!4b1!4m14!4m13!1m5!1m1!1s0x390cfd5b347eb62d:0x37205b715389640!2m2!1d77.1024902!2d28.7040592!1m5!1m1!1s0x3a4d4b3a46ec2721:0x53d32ec4e457734f!2m2!1d79.3875255!2d13.62858!3e0</t>
  </si>
  <si>
    <t>0877 224 9932</t>
  </si>
  <si>
    <t>https://www.google.com/search?safe=active&amp;rlz=1C1CHZL_enIN844IN844&amp;biw=1366&amp;bih=625&amp;tbm=lcl&amp;sxsrf=ALeKk02Zm_YIAzHtvuQUE5P4dry5NOwWqg%3A1591425457239&amp;ei=sTnbXujvDdi1rQGjnajYBA&amp;q=football+classes+in+andhra+pradesh+%28Tirupati%29&amp;oq=football+classes+in+andhra+pradesh+%28Tirupati%29&amp;gs_l=psy-ab.3...0.0.0.4354613.0.0.0.0.0.0.0.0..0.0....0...1c..64.psy-ab..0.0.0....0.kh1ythAs3TA#rlfi=hd:;si:6040222948413371215,l,Ci1mb290YmFsbCBjbGFzc2VzIGluIGFuZGhyYSBwcmFkZXNoIChUaXJ1cGF0aSkZFQZvY7OqT5laPwoQZm9vdGJhbGwgY2xhc3NlcyIrZm9vdGJhbGwgY2xhc3NlcyBpbiBhbmRocmEgcHJhZGVzaCB0aXJ1cGF0aQ;mv:[[13.6627341,79.4978656],[13.586184699999999,79.2996717]];start:20</t>
  </si>
  <si>
    <t>https://svvu.edu.in/</t>
  </si>
  <si>
    <t>Dams Sky Tirupati</t>
  </si>
  <si>
    <t>18/1-1/G3, G4, Ground Floor Brijwasi Apartment Near, Kapila Teertham Road, Nandi Cir, Tirupati, Andhra Pradesh 517501</t>
  </si>
  <si>
    <t>https://www.google.com/maps/dir/Delhi/Dams+Sky+Tirupati,+18%2F1-1%2FG3,+G4,+Ground+Floor+Brijwasi+Apartment+Near,+Kapila+Teertham+Road,+Nandi+Cir,+Tirupati,+Andhra+Pradesh+517501/@20.9700489,68.4610334,5z/data=!3m1!4b1!4m13!4m12!1m5!1m1!1s0x390cfd5b347eb62d:0x37205b715389640!2m2!1d77.1024902!2d28.7040592!1m5!1m1!1s0x3a4d4af75823c245:0x3844a864224d6dd!2m2!1d79.4204787!2d13.6526637</t>
  </si>
  <si>
    <t>0877 223 3430</t>
  </si>
  <si>
    <t>(temporirly  closed)</t>
  </si>
  <si>
    <t>https://www.google.com/search?safe=active&amp;rlz=1C1CHZL_enIN844IN844&amp;biw=1366&amp;bih=625&amp;tbm=lcl&amp;sxsrf=ALeKk00apVJXpGZM4I6Cxp75w8ChJtYTeA%3A1591424940488&amp;ei=rDfbXt2nHfb7z7sP8e6luAo&amp;btnG=Search&amp;q=football+classes+in+andhra+pradesh+%28Tirupati%29#rlfi=hd:;si:253409419535374045;mv:[[13.688009200000002,79.52180229999999],[13.599589199999999,79.3375461]]</t>
  </si>
  <si>
    <t>http://www.damsdelhi.com/centre/Tirupati/2</t>
  </si>
  <si>
    <t>(temporirly losed)</t>
  </si>
  <si>
    <t>https://www.google.com/maps/dir/Delhi/football+classes+in++andhra+pradesh/@20.9492091,68.1449901,5z/data=!3m1!4b1!4m13!4m12!1m5!1m1!1s0x390cfd5b347eb62d:0x37205b715389640!2m2!1d77.1024902!2d28.7040592!1m5!1m1!1s0x3a4d4af75823c245:0x3844a864224d6dd!2m2!1d79.4204787!2d13.6526637</t>
  </si>
  <si>
    <t>District Sports Authority</t>
  </si>
  <si>
    <t>518004, 46/814-3, Stadium Rd Srinivasa Nagar, Stadium Rd, Srinivasa Nagar, Postal Colony, Kurnool, Andhra Pradesh 518004</t>
  </si>
  <si>
    <t>https://www.google.com/maps/dir/Delhi/football+classes+in+andhra+pradesh/@21.8059122,69.5893291,5z/data=!3m1!4b1!4m13!4m12!1m5!1m1!1s0x390cfd5b347eb62d:0x37205b715389640!2m2!1d77.1024902!2d28.7040592!1m5!1m1!1s0x3bb5e75ce228f653:0x49f3c9890891b6b9!2m2!1d78.0393849!2d15.8348189</t>
  </si>
  <si>
    <t>Kurnool</t>
  </si>
  <si>
    <t>https://sportsauthorityofindia.nic.in/</t>
  </si>
  <si>
    <t>Krishna Nagar, Ramanayapeta, Kakinada, Andhra Pradesh 533005</t>
  </si>
  <si>
    <t>https://www.google.com/maps/dir/Delhi/District+Sports+Authority,+Krishna+Nagar,+Ramanayapeta,+Kakinada,+Andhra+Pradesh+533005/@22.3717228,70.6319117,5z/data=!3m1!4b1!4m13!4m12!1m5!1m1!1s0x390cfd5b347eb62d:0x37205b715389640!2m2!1d77.1024902!2d28.7040592!1m5!1m1!1s0x3a3828435f38428f:0x2d67bebda7245c28!2m2!1d82.2466371!2d16.9826896</t>
  </si>
  <si>
    <t>Kakinada</t>
  </si>
  <si>
    <t>0884 237 5529</t>
  </si>
  <si>
    <t>District Sports Authority Stadium</t>
  </si>
  <si>
    <t>Sankarapuram, Chinna Chowk, Kadapa, Andhra Pradesh 516002</t>
  </si>
  <si>
    <t>Kadapa</t>
  </si>
  <si>
    <t>091004 02325</t>
  </si>
  <si>
    <t>Excellent Coaching Institute</t>
  </si>
  <si>
    <t>No. 26-9-38, 2nd Floor, Yereni Mansion, Galla Vari St, Opp. Ilapuram, Opposite Ilapuram Hotel, Gandhi Nagar, Vijayawada, Andhra Pradesh 520003</t>
  </si>
  <si>
    <t>https://www.google.com/maps/dir/Delhi/football+classes+in+andhra+pradesh/@22.3713611,69.8204012,5z/data=!3m1!4b1!4m13!4m12!1m5!1m1!1s0x390cfd5b347eb62d:0x37205b715389640!2m2!1d77.1024902!2d28.7040592!1m5!1m1!1s0x3a35effc47073f45:0x645a31522849673f!2m2!1d80.6256077!2d16.5162762</t>
  </si>
  <si>
    <t>092999 99291</t>
  </si>
  <si>
    <t>Football Coach..visakhapatnam.. hitler</t>
  </si>
  <si>
    <t>YMCA beach, Kirlampudi Layout, Chinna Waltair, Pedda Waltair, Visakhapatnam, Andhra Pradesh 530017</t>
  </si>
  <si>
    <t>https://www.google.com/maps/dir/Delhi/Football+Coach..visakhapatnam..+hitler,+YMCA+beach,+Visakhapatnam,+Andhra+Pradesh/@22.9699508,71.2206268,5z/data=!3m1!4b1!4m13!4m12!1m5!1m1!1s0x390cfd5b347eb62d:0x37205b715389640!2m2!1d77.1024902!2d28.7040592!1m5!1m1!1s0x3a394360fab14c43:0x2ed0b40fd3efa194!2m2!1d83.3328713!2d17.7193763</t>
  </si>
  <si>
    <t>077020 88558</t>
  </si>
  <si>
    <t>Hitler Sir</t>
  </si>
  <si>
    <t>Football Court</t>
  </si>
  <si>
    <t>Located in:raghu engineering college</t>
  </si>
  <si>
    <t>https://www.google.com/maps/dir/Delhi/football+classes+in+visakhapatnam(andhra+pradesh)/@23.3007408,75.7609031,6z/data=!3m1!4b1!4m13!4m12!1m5!1m1!1s0x390cfd5b347eb62d:0x37205b715389640!2m2!1d77.1024902!2d28.7040592!1m5!1m1!1s0x3a3be32c49555555:0x815b7494dae74c6d!2m2!1d83.417991!2d17.9923451</t>
  </si>
  <si>
    <t>https://www.google.com/search?q=football%20classes%20in%20visakhapatnam(andhra%20pradesh)&amp;rlz=1C1CHZL_enIN844IN844&amp;oq=f&amp;aqs=chrome.2.69i60j69i59l2j0j69i57j69i61j69i60l2.15437j0j7&amp;sourceid=chrome&amp;ie=UTF-8&amp;safe=active&amp;sxsrf=ALeKk02GRY-adQ6y_7upTpEVVu1263OFug:1591170848522&amp;npsic=0&amp;rflfq=1&amp;rlha=0&amp;rllag=17735030,83294333,5118&amp;tbm=lcl&amp;rldimm=3373394100973707668&amp;lqi=CjFmb290YmFsbCBjbGFzc2VzIGluIHZpc2FraGFwYXRuYW0oYW5kaHJhIHByYWRlc2gpWkQKEGZvb3RiYWxsIGNsYXNzZXMiMGZvb3RiYWxsIGNsYXNzZXMgaW4gdmlzYWtoYXBhdG5hbSBhbmRocmEgcHJhZGVzaA&amp;ved=2ahUKEwi6sc-pleXpAhWPbn0KHeZdAQMQvS4wAXoECAwQMQ&amp;rldoc=1&amp;tbs=lrf:!1m4!1u3!2m2!3m1!1e1!1m4!1u2!2m2!2m1!1e1!1m4!1u16!2m2!16m1!1e1!1m4!1u16!2m2!16m1!1e2!2m1!1e2!2m1!1e16!2m1!1e3!3sIAE,lf:1,lf_ui:2&amp;rlst=f#rlfi=hd:;si:9321172036449946733;mv:[[18.0107364,83.433101],[17.6674317,83.151048]];tbs:lrf:!1m4!1u3!2m2!3m1!1e1!1m4!1u2!2m2!2m1!1e1!1m4!1u16!2m2!16m1!1e1!1m4!1u16!2m2!16m1!1e2!2m1!1e2!2m1!1e16!2m1!1e3!3sIAE,lf:1,lf_ui:2</t>
  </si>
  <si>
    <t>G.Pullaiah College of Engineering and Technology - CSE block</t>
  </si>
  <si>
    <t>Nandikotkur Rd, near Venkayapalle, Pasupula Village, Kurnool, Andhra Pradesh 518002</t>
  </si>
  <si>
    <t>https://www.google.com/maps/dir/Delhi/Nandikotkur+Rd,+Pasupula+Village,+Andhra+Pradesh+518002/@22.0369735,68.4628375,5z/data=!3m1!4b1!4m13!4m12!1m5!1m1!1s0x390cfd5b347eb62d:0x37205b715389640!2m2!1d77.1024902!2d28.7040592!1m5!1m1!1s0x3bb5dd0a061e2ea1:0xacfff219ab3dc35d!2m2!1d78.075737!2d15.7972114</t>
  </si>
  <si>
    <t xml:space="preserve"> 085182 85011</t>
  </si>
  <si>
    <t>https://www.google.com/search?safe=active&amp;rlz=1C1CHZL_enIN844IN844&amp;biw=1366&amp;bih=625&amp;tbm=lcl&amp;sxsrf=ALeKk03Il7DOoVc4NjI17O6go2j0efPDmg%3A1591533247709&amp;ei=v97cXprhKpyb4-EP4aqp0A4&amp;q=football+coaching+in+Kurnool+andhra+pradesh&amp;oq=football+coaching+in+Kurnool+andhra+pradesh&amp;gs_l=psy-ab.3...67730.68630.0.69599.2.2.0.0.0.0.496.701.2-1j0j1.2.0....0...1c.1.64.psy-ab..0.1.495...0i30k1.0.sp-3T7ZOnDU#rlfi=hd:;si:11195575459830734336,l,Citmb290YmFsbCBjb2FjaGluZyBpbiBLdXJub29sIGFuZGhyYSBwcmFkZXNoGVXL4hLUcQuiWkAKEWZvb3RiYWxsIGNvYWNoaW5nIitmb290YmFsbCBjb2FjaGluZyBpbiBrdXJub29sIGFuZGhyYSBwcmFkZXNo;mv:[[15.859309199999998,78.51906869999999],[15.441159799999998,77.9925655]];start:20</t>
  </si>
  <si>
    <t>http://www.gpcet.ac.in/</t>
  </si>
  <si>
    <t>Ganesh Institute</t>
  </si>
  <si>
    <t>Visakhapatnam, Sector 3, MVP Colony, Visakhapatnam, Andhra Pradesh 530017</t>
  </si>
  <si>
    <t>https://www.google.com/maps/dir/Delhi/Ganesh+Institute,+Visakhapatnam,+Sector+3,+MVP+Colony,+Visakhapatnam,+Andhra+Pradesh+530017/@22.3711929,71.2195106,5z/data=!3m1!4b1!4m13!4m12!1m5!1m1!1s0x390cfd5b347eb62d:0x37205b715389640!2m2!1d77.1024902!2d28.7040592!1m5!1m1!1s0x3a394355a0544545:0x584328296e0da927!2m2!1d83.3347026!2d17.7421622</t>
  </si>
  <si>
    <t>098661 00246</t>
  </si>
  <si>
    <t>GN Defence Academy</t>
  </si>
  <si>
    <t>2nd Floor Syamala Theater Road Above Apollo pharmacy, Rajahmundry, Andhra Pradesh 533103</t>
  </si>
  <si>
    <t>https://www.google.com/maps/dir/Delhi/Apollo+Pharmacy,+D+No+46%2F7%2F35,+opposite+Old+Gail+Office,+Danavai+Peta,+Rajahmundry,+Andhra+Pradesh+533103/@22.3915441,70.4362994,5z/data=!3m1!4b1!4m13!4m12!1m5!1m1!1s0x390cfd5b347eb62d:0x37205b715389640!2m2!1d77.1024902!2d28.7040592!1m5!1m1!1s0x3a37a3f5a325ab4d:0x96d2c4beb8be5987!2m2!1d81.7847377!2d17.0068998</t>
  </si>
  <si>
    <t>Rajahmundry</t>
  </si>
  <si>
    <t>099498 04859</t>
  </si>
  <si>
    <t>https://www.google.com/search?safe=active&amp;rlz=1C1CHZL_enIN844IN844&amp;biw=1366&amp;bih=625&amp;tbm=lcl&amp;sxsrf=ALeKk00EmwEjD8rW3Bxhtxck0SQopbogTg%3A1591532916589&amp;ei=dN3cXrTFI8OZ4-EP7ti-uA0&amp;q=football+coaching+in+Nidadavole+andhra+pradesh&amp;oq=football+coaching+in+Nidadavole+andhra+pradesh&amp;gs_l=psy-ab.3...27298.57463.0.58797.2.2.0.0.0.0.361.563.2-1j1.2.0....0...1c.1.64.psy-ab..0.1.200...0i30k1.0.4mM0ZJa4x4Q#rlfi=hd:;si:11296569393581980556;mv:[[17.019395499999998,81.7933114],[16.8202076,81.5070246]]</t>
  </si>
  <si>
    <t>https://www.gn.com/</t>
  </si>
  <si>
    <t>https://www.google.com/maps/dir/Delhi/football+classes+in++andhra+pradesh/@22.3709049,70.432716,5z/data=!3m1!4b1!4m13!4m12!1m5!1m1!1s0x390cfd5b347eb62d:0x37205b715389640!2m2!1d77.1024902!2d28.7040592!1m5!1m1!1s0x3a37a409dd210635:0x9cc57a02fd00fb8c!2m2!1d81.7748451!2d16.9947646</t>
  </si>
  <si>
    <t>Government College(Autonomous)</t>
  </si>
  <si>
    <t>Kamalanagar, Anantapur, Andhra Pradesh 515001</t>
  </si>
  <si>
    <t>https://www.google.com/maps/dir/Delhi/Government+College(Autonomous),+Kamalanagar,+Anantapur,+Andhra+Pradesh+515001/@21.4850079,69.3129707,5z/data=!3m1!4b1!4m13!4m12!1m5!1m1!1s0x390cfd5b347eb62d:0x37205b715389640!2m2!1d77.1024902!2d28.7040592!1m5!1m1!1s0x3bb14ac53e5e4579:0x1fe46666349f0a5a!2m2!1d77.5959517!2d14.6834572</t>
  </si>
  <si>
    <t>085542 40825</t>
  </si>
  <si>
    <t>https://www.google.com/search?safe=active&amp;rlz=1C1CHZL_enIN844IN844&amp;biw=1366&amp;bih=625&amp;tbm=lcl&amp;sxsrf=ALeKk01eQtSF9RFZOlNTSlwWqnaCEyrHxQ%3A1591525288636&amp;ei=qL_cXpO4JrGe4-EPpdu6mAs&amp;q=football+coaching+in+Anantapur+andhra+pradesh&amp;oq=football+coaching+in+Anantapur+andhra+pradesh&amp;gs_l=psy-ab.3...47706.49452.0.51051.3.3.0.0.0.0.368.843.2-2j1.3.0....0...1c.1.64.psy-ab..0.2.567...0i30k1.0.hVz4gQ9PXA8#rlfi=hd:;si:2298074299021331034,l,Ci1mb290YmFsbCBjb2FjaGluZyBpbiBBbmFudGFwdXIgYW5kaHJhIHByYWRlc2haQgoRZm9vdGJhbGwgY29hY2hpbmciLWZvb3RiYWxsIGNvYWNoaW5nIGluIGFuYW50YXB1ciBhbmRocmEgcHJhZGVzaA;mv:[[14.7241364,77.62167339999999],[14.6297133,77.5877606]]</t>
  </si>
  <si>
    <t>http://www.gdcatp.org/</t>
  </si>
  <si>
    <t>GPCET Foot Ball Ground</t>
  </si>
  <si>
    <t>Kurnool, Andhra Pradesh 518002</t>
  </si>
  <si>
    <t>https://www.google.com/maps/dir/Delhi/football+classes+in+andhra+pradesh/@22.016283,69.3102963,5z/data=!3m1!4b1!4m13!4m12!1m5!1m1!1s0x390cfd5b347eb62d:0x37205b715389640!2m2!1d77.1024902!2d28.7040592!1m5!1m1!1s0x3bb5dd11c326ba41:0x949994c1d2f89368!2m2!1d78.0773804!2d15.796657</t>
  </si>
  <si>
    <t>https://www.google.com/maps/dir/Delhi/Kurnool,+Andhra+Pradesh/@22.0515706,69.3139387,5z/data=!3m1!4b1!4m13!4m12!1m5!1m1!1s0x390cfd5b347eb62d:0x37205b715389640!2m2!1d77.1024902!2d28.7040592!1m5!1m1!1s0x3bb5ddf506b7c6c9:0x19a7ac74f858d6f2!2m2!1d78.0372792!2d15.8281257</t>
  </si>
  <si>
    <t>https://www.google.com/search?safe=active&amp;rlz=1C1CHZL_enIN844IN844&amp;biw=1366&amp;bih=625&amp;tbm=lcl&amp;sxsrf=ALeKk03Il7DOoVc4NjI17O6go2j0efPDmg%3A1591533247709&amp;ei=v97cXprhKpyb4-EP4aqp0A4&amp;q=football+coaching+in+Kurnool+andhra+pradesh&amp;oq=football+coaching+in+Kurnool+andhra+pradesh&amp;gs_l=psy-ab.3...67730.68630.0.69599.2.2.0.0.0.0.496.701.2-1j0j1.2.0....0...1c.1.64.psy-ab..0.1.495...0i30k1.0.sp-3T7ZOnDU#rlfi=hd:;si:10707753149239169896;mv:[[15.838040699999999,78.0806731],[15.7943145,78.01920899999999]]</t>
  </si>
  <si>
    <t>ICE ACADEMY</t>
  </si>
  <si>
    <t>27, 152, Court Rd, Adimurthy Nagar, Gulzarpet, Anantapur, Andhra Pradesh 515001</t>
  </si>
  <si>
    <t>https://www.google.com/maps/dir/Delhi/Anantapur+Sports+Academy,+Anantapur+Sports+Village,+RDT+Campus+3,+Bangalore+Highway,+Anantapur,+Andhra+Pradesh+515002/@21.4516767,68.4618384,5z/data=!3m1!4b1!4m14!4m13!1m5!1m1!1s0x390cfd5b347eb62d:0x37205b715389640!2m2!1d77.1024902!2d28.7040592!1m5!1m1!1s0x3bb14bba7838cc0b:0x8b93807603bee43!2m2!1d77.6198566!2d14.6382596!3e0</t>
  </si>
  <si>
    <t>090000 25161</t>
  </si>
  <si>
    <t>https://www.google.com/search?safe=active&amp;rlz=1C1CHZL_enIN844IN844&amp;biw=1366&amp;bih=625&amp;tbm=lcl&amp;sxsrf=ALeKk01eQtSF9RFZOlNTSlwWqnaCEyrHxQ%3A1591525288636&amp;ei=qL_cXpO4JrGe4-EPpdu6mAs&amp;q=football+coaching+in+Anantapur+andhra+pradesh&amp;oq=football+coaching+in+Anantapur+andhra+pradesh&amp;gs_l=psy-ab.3...47706.49452.0.51051.3.3.0.0.0.0.368.843.2-2j1.3.0....0...1c.1.64.psy-ab..0.2.567...0i30k1.0.hVz4gQ9PXA8#rlfi=hd:;si:12094638727702846419,l,Ci1mb290YmFsbCBjb2FjaGluZyBpbiBBbmFudGFwdXIgYW5kaHJhIHByYWRlc2haQgoRZm9vdGJhbGwgY29hY2hpbmciLWZvb3RiYWxsIGNvYWNoaW5nIGluIGFuYW50YXB1ciBhbmRocmEgcHJhZGVzaA;mv:[[14.7241364,77.62167339999999],[14.6297133,77.5877606]]</t>
  </si>
  <si>
    <t>http://www.iceonlineexams.com/</t>
  </si>
  <si>
    <t>Indian Institute of Science Education and Research, Tirupati</t>
  </si>
  <si>
    <t>Karakambadi Rd, Opp Sree Rama Engineering College, Rami Reddy Nagar, Mangalam, Tirupati, Andhra Pradesh 517507</t>
  </si>
  <si>
    <t>https://www.google.com/maps/dir/Delhi/Sree+Rama+Engineering+College,+Karakambadi+Rd,+Rami+Reddy+Nagar,+Mangalam,+Tirupati,+Andhra+Pradesh+517507/@20.9784599,68.4610473,5z/data=!3m1!4b1!4m14!4m13!1m5!1m1!1s0x390cfd5b347eb62d:0x37205b715389640!2m2!1d77.1024902!2d28.7040592!1m5!1m1!1s0x3a4d4a4b8c0c4c43:0xe517db73b637812d!2m2!1d79.4900587!2d13.6587071!3e0</t>
  </si>
  <si>
    <t>0877 250 0400</t>
  </si>
  <si>
    <t>9am-5:30pm</t>
  </si>
  <si>
    <t>https://www.google.com/search?safe=active&amp;rlz=1C1CHZL_enIN844IN844&amp;biw=1366&amp;bih=625&amp;tbm=lcl&amp;sxsrf=ALeKk02Zm_YIAzHtvuQUE5P4dry5NOwWqg%3A1591425457239&amp;ei=sTnbXujvDdi1rQGjnajYBA&amp;q=football+classes+in+andhra+pradesh+%28Tirupati%29&amp;oq=football+classes+in+andhra+pradesh+%28Tirupati%29&amp;gs_l=psy-ab.3...0.0.0.4354613.0.0.0.0.0.0.0.0..0.0....0...1c..64.psy-ab..0.0.0....0.kh1ythAs3TA#rlfi=hd:;si:6328545196409034615,l,Ci1mb290YmFsbCBjbGFzc2VzIGluIGFuZGhyYSBwcmFkZXNoIChUaXJ1cGF0aSkZ-nS7Is7ThSxI_9CQiaGqgIAIWkkKEGZvb3RiYWxsIGNsYXNzZXMQABABGAMYBBgFIitmb290YmFsbCBjbGFzc2VzIGluIGFuZGhyYSBwcmFkZXNoIHRpcnVwYXRp;mv:[[13.6627341,79.4978656],[13.586184699999999,79.2996717]];start:20</t>
  </si>
  <si>
    <t>http://www.iisertirupati.ac.in/</t>
  </si>
  <si>
    <t>Indian Institute Of Technology Tirupati</t>
  </si>
  <si>
    <t>Tirupati – Renigunta Road, Post, Settipalli, Tirupati, Andhra Pradesh 517506</t>
  </si>
  <si>
    <t>https://www.google.com/maps/dir/Delhi/APIIC+Ltd,+Tirupathi,+Industrial+Estate,+Renigunta+Road,+Post,+Settipalli,+Tirupati,+Andhra+Pradesh+517506/@20.9657491,68.4610263,5z/data=!3m1!4b1!4m14!4m13!1m5!1m1!1s0x390cfd5b347eb62d:0x37205b715389640!2m2!1d77.1024902!2d28.7040592!1m5!1m1!1s0x3a4d4971e68adad7:0x59761d9a863464a1!2m2!1d79.4861229!2d13.6330475!3e0</t>
  </si>
  <si>
    <t>0877 250 3500</t>
  </si>
  <si>
    <t>K.N. Satyanarayana</t>
  </si>
  <si>
    <t>https://www.google.com/search?safe=active&amp;rlz=1C1CHZL_enIN844IN844&amp;biw=1366&amp;bih=625&amp;tbm=lcl&amp;sxsrf=ALeKk02Zm_YIAzHtvuQUE5P4dry5NOwWqg%3A1591425457239&amp;ei=sTnbXujvDdi1rQGjnajYBA&amp;q=football+classes+in+andhra+pradesh+%28Tirupati%29&amp;oq=football+classes+in+andhra+pradesh+%28Tirupati%29&amp;gs_l=psy-ab.3...0.0.0.4354613.0.0.0.0.0.0.0.0..0.0....0...1c..64.psy-ab..0.0.0....0.kh1ythAs3TA#rlfi=hd:;si:6675522844756148267,l,Ci1mb290YmFsbCBjbGFzc2VzIGluIGFuZGhyYSBwcmFkZXNoIChUaXJ1cGF0aSkZwghZ_xsCjfBIorbax-eqgIAIWkkKEGZvb3RiYWxsIGNsYXNzZXMQABABGAMYBBgFIitmb290YmFsbCBjbGFzc2VzIGluIGFuZGhyYSBwcmFkZXNoIHRpcnVwYXRp;mv:[[13.6627341,79.4978656],[13.586184699999999,79.2996717]];start:20</t>
  </si>
  <si>
    <t>https://iittp.ac.in/</t>
  </si>
  <si>
    <t>Indira Gandhi Stadium</t>
  </si>
  <si>
    <t>MG Rd, Labbipet, Vijayawada, Andhra Pradesh 520010</t>
  </si>
  <si>
    <t>https://www.google.com/maps/dir/Delhi/Indira+Gandhi+Stadium,+MG+Rd,+Labbipet,+Vijayawada,+Andhra+Pradesh+520010/@22.367493,68.6630361,5z/data=!3m1!4b1!4m13!4m12!1m5!1m1!1s0x390cfd5b347eb62d:0x37205b715389640!2m2!1d77.1024902!2d28.7040592!1m5!1m1!1s0x3a35faa9327c96f5:0x6cb01ff64e9b5014!2m2!1d80.6378945!2d16.5052599</t>
  </si>
  <si>
    <t>Andhra Cricket Association</t>
  </si>
  <si>
    <t>Indoor Sports Complex</t>
  </si>
  <si>
    <t>Dakamarri, Andhra Pradesh 531162</t>
  </si>
  <si>
    <t>https://www.google.com/maps/dir/Delhi/football+classes+in++andhra+pradesh/@23.3011404,75.761221,6z/data=!3m1!4b1!4m13!4m12!1m5!1m1!1s0x390cfd5b347eb62d:0x37205b715389640!2m2!1d77.1024902!2d28.7040592!1m5!1m1!1s0x3a3be32c49555555:0x34f86f93735c3ea0!2m2!1d83.4184757!2d17.9930915</t>
  </si>
  <si>
    <t>Modavalasa</t>
  </si>
  <si>
    <t>http://www.raghuenggcollege.com/</t>
  </si>
  <si>
    <t>Jagans coaching Center</t>
  </si>
  <si>
    <t>Amaravathi Nagar, Padmavathi Nagar, Tirupati, Andhra Pradesh 517501</t>
  </si>
  <si>
    <t>https://www.google.com/maps/dir/Delhi/Amaravathi+Nagar,+Padmavathi+Nagar,+Tirupati,+Andhra+Pradesh+517501/@20.9441487,69.2136855,5z/data=!3m1!4b1!4m14!4m13!1m5!1m1!1s0x390cfd5b347eb62d:0x37205b715389640!2m2!1d77.1024902!2d28.7040592!1m5!1m1!1s0x3a4d4b13e743d57f:0x34fe04debd78a942!2m2!1d79.4095482!2d13.6231868!3e1</t>
  </si>
  <si>
    <t>092469 22282</t>
  </si>
  <si>
    <t>https://www.google.com/search?safe=active&amp;rlz=1C1CHZL_enIN844IN844&amp;biw=1366&amp;bih=625&amp;tbm=lcl&amp;sxsrf=ALeKk00apVJXpGZM4I6Cxp75w8ChJtYTeA%3A1591424940488&amp;ei=rDfbXt2nHfb7z7sP8e6luAo&amp;btnG=Search&amp;q=football+classes+in+andhra+pradesh+%28Tirupati%29#rlfi=hd:;si:9097140459526986475;mv:[[13.688009200000002,79.52180229999999],[13.599589199999999,79.3375461]]</t>
  </si>
  <si>
    <t>Jawaharlal Nehru Technological University Anantapuramu</t>
  </si>
  <si>
    <t>Sir Mokshagundam Visvesvaraya Rd, JNTU College Of Engineering, Sharada Nagar, Anantapur, Andhra Pradesh 515002</t>
  </si>
  <si>
    <t>https://www.google.com/maps/dir/Delhi/Jawaharlal+Nehru+Technological+University+Anantapuramu,+Sir+Mokshagundam+Visvesvaraya+Rd,+JNTU+College+Of+Engineering,+Sharada+Nagar,+Anantapur,+Andhra+Pradesh+515002/@21.4702616,67.699199,5z/data=!3m1!4b1!4m13!4m12!1m5!1m1!1s0x390cfd5b347eb62d:0x37205b715389640!2m2!1d77.1024902!2d28.7040592!1m5!1m1!1s0x3bb14a555e1d626f:0x92d44831356941d1!2m2!1d77.6080818!2d14.6515242</t>
  </si>
  <si>
    <t>085542 73013</t>
  </si>
  <si>
    <t>https://www.google.com/search?safe=active&amp;rlz=1C1CHZL_enIN844IN844&amp;biw=1366&amp;bih=625&amp;tbm=lcl&amp;sxsrf=ALeKk01eQtSF9RFZOlNTSlwWqnaCEyrHxQ%3A1591525288636&amp;ei=qL_cXpO4JrGe4-EPpdu6mAs&amp;q=football+coaching+in+Anantapur+andhra+pradesh&amp;oq=football+coaching+in+Anantapur+andhra+pradesh&amp;gs_l=psy-ab.3...47706.49452.0.51051.3.3.0.0.0.0.368.843.2-2j1.3.0....0...1c.1.64.psy-ab..0.2.567...0i30k1.0.hVz4gQ9PXA8#rlfi=hd:;si:10580160800786825681,l,Ci1mb290YmFsbCBjb2FjaGluZyBpbiBBbmFudGFwdXIgYW5kaHJhIHByYWRlc2hI4qS2LVpMChFmb290YmFsbCBjb2FjaGluZxAAEAEYAxgEGAUiLWZvb3RiYWxsIGNvYWNoaW5nIGluIGFuYW50YXB1ciBhbmRocmEgcHJhZGVzaA;mv:[[14.7249503,77.66220969999999],[14.598681599999999,77.5093934]];start:20</t>
  </si>
  <si>
    <t>https://www.jntua.ac.in/</t>
  </si>
  <si>
    <t>JKC College Cricket Ground</t>
  </si>
  <si>
    <t>JKC College Road, 2nd Cross Rd, Choudaripet, Guntur, Andhra Pradesh 522006</t>
  </si>
  <si>
    <t>google.com/maps/dir/Delhi/JKC+College,+SVN+Road+Choudaripet,+2nd+Cross+Rd,+SVN+Colony,+Guntur,+Andhra+Pradesh+522006/@22.2967465,68.5557456,5z/data=!3m1!4b1!4m14!4m13!1m5!1m1!1s0x390cfd5b347eb62d:0x37205b715389640!2m2!1d77.1024902!2d28.7040592!1m5!1m1!1s0x3a358a86a8206d81:0x4372425982573de2!2m2!1d80.4160164!2d16.3229174!3e0</t>
  </si>
  <si>
    <t>0863 223 0368</t>
  </si>
  <si>
    <t>https://www.google.com/search?safe=active&amp;rlz=1C1CHZL_enIN844IN844&amp;biw=1366&amp;bih=625&amp;tbm=lcl&amp;sxsrf=ALeKk01dHg3Ya0YrUxOeDW0hvWOuS1v30w%3A1591509878559&amp;ei=doPcXoHgIYyHyAOXxKqgBQ&amp;q=Football+classes+in+andhra+pradesh+%28Guntur%29&amp;oq=Football+classes+in+andhra+pradesh+%28Guntur%29&amp;gs_l=psy-ab.3..35i39k1l2.4654157.4655709.0.4657503.8.8.0.0.0.0.469.881.2-2j0j1.3.0....0...1c.1.64.psy-ab..6.1.468....0.kMtSvmmWzwo#rlfi=hd:;si:18132826863088727497,l,CitGb290YmFsbCBjbGFzc2VzIGluIGFuZGhyYSBwcmFkZXNoIChHdW50dXIpSMPggai0j4CACFpHChBmb290YmFsbCBjbGFzc2VzEAAQARgDGAQYBSIpZm9vdGJhbGwgY2xhc3NlcyBpbiBhbmRocmEgcHJhZGVzaCBndW50dXI,y,EaOj__f5y10;mv:[[16.494011699999998,80.6357743],[16.2787302,80.38293759999999]]</t>
  </si>
  <si>
    <t>Kartikeya Sports Academy</t>
  </si>
  <si>
    <t>V Pedhaveedhi, Sorligam, Andhra Pradesh 532201</t>
  </si>
  <si>
    <t>https://www.google.com/maps/dir/Delhi/football+classes+in++andhra+pradesh/@23.6066256,76.1326634,6z/data=!3m1!4b1!4m13!4m12!1m5!1m1!1s0x390cfd5b347eb62d:0x37205b715389640!2m2!1d77.1024902!2d28.7040592!1m5!1m1!1s0x3a3c516ec529151f:0x454e31af9d4c44a4!2m2!1d84.15522!2d18.618999</t>
  </si>
  <si>
    <t>Sorligam</t>
  </si>
  <si>
    <t>http://myksa.co.in/</t>
  </si>
  <si>
    <t>Kurnool City Outer Stadium</t>
  </si>
  <si>
    <t>Prakash Nagar, Kurnool, Andhra Pradesh 518004</t>
  </si>
  <si>
    <t>google.com/maps/dir/Delhi/Prakash+Nagar,+Kurnool,+Andhra+Pradesh/@21.8266328,69.5929663,5z/data=!3m1!4b1!4m13!4m12!1m5!1m1!1s0x390cfd5b347eb62d:0x37205b715389640!2m2!1d77.1024902!2d28.7040592!1m5!1m1!1s0x3bb5e74320ff9c61:0xd3f90f546a20bb77!2m2!1d78.0402283!2d15.8359262</t>
  </si>
  <si>
    <t>https://www.google.com/search?safe=active&amp;rlz=1C1CHZL_enIN844IN844&amp;biw=1366&amp;bih=625&amp;tbm=lcl&amp;sxsrf=ALeKk03Il7DOoVc4NjI17O6go2j0efPDmg%3A1591533247709&amp;ei=v97cXprhKpyb4-EP4aqp0A4&amp;q=football+coaching+in+Kurnool+andhra+pradesh&amp;oq=football+coaching+in+Kurnool+andhra+pradesh&amp;gs_l=psy-ab.3...67730.68630.0.69599.2.2.0.0.0.0.496.701.2-1j0j1.2.0....0...1c.1.64.psy-ab..0.1.495...0i30k1.0.sp-3T7ZOnDU#rlfi=hd:;si:6638451194014426997,l,Citmb290YmFsbCBjb2FjaGluZyBpbiBLdXJub29sIGFuZGhyYSBwcmFkZXNoSL3RrtXlgICACFpKChFmb290YmFsbCBjb2FjaGluZxAAEAEYAxgEGAUiK2Zvb3RiYWxsIGNvYWNoaW5nIGluIGt1cm5vb2wgYW5kaHJhIHByYWRlc2g;mv:[[15.859309199999998,78.51906869999999],[15.441159799999998,77.9925655]];start:20</t>
  </si>
  <si>
    <t>Manipal International School - Best School in Anantapur</t>
  </si>
  <si>
    <t>V), Opp:, Bellary Road, Brahmanapalli, Gotkur Road, Anantapur, Andhra Pradesh 515004</t>
  </si>
  <si>
    <t>https://www.google.com/maps/dir/Delhi/Manipal+International+School+-+Best+School+in+Anantapur,+V),+Opp:,+Bellary+Road,+Brahmanapalli,+Gotkur+Road,+Anantapur,+Andhra+Pradesh+515004/@21.487741,68.4618993,5z/data=!3m1!4b1!4m13!4m12!1m5!1m1!1s0x390cfd5b347eb62d:0x37205b715389640!2m2!1d77.1024902!2d28.7040592!1m5!1m1!1s0x3bb6cb5505171773:0x68f94f2bcfbd6cf6!2m2!1d77.51758!2d14.7181859</t>
  </si>
  <si>
    <t>082852 19999</t>
  </si>
  <si>
    <t>8am-5:30pm</t>
  </si>
  <si>
    <t>https://www.google.com/search?safe=active&amp;rlz=1C1CHZL_enIN844IN844&amp;biw=1366&amp;bih=625&amp;tbm=lcl&amp;sxsrf=ALeKk01eQtSF9RFZOlNTSlwWqnaCEyrHxQ%3A1591525288636&amp;ei=qL_cXpO4JrGe4-EPpdu6mAs&amp;q=football+coaching+in+Anantapur+andhra+pradesh&amp;oq=football+coaching+in+Anantapur+andhra+pradesh&amp;gs_l=psy-ab.3...47706.49452.0.51051.3.3.0.0.0.0.368.843.2-2j1.3.0....0...1c.1.64.psy-ab..0.2.567...0i30k1.0.hVz4gQ9PXA8#rlfi=hd:;si:7564164098732944630,l,Ci1mb290YmFsbCBjb2FjaGluZyBpbiBBbmFudGFwdXIgYW5kaHJhIHByYWRlc2haQgoRZm9vdGJhbGwgY29hY2hpbmciLWZvb3RiYWxsIGNvYWNoaW5nIGluIGFuYW50YXB1ciBhbmRocmEgcHJhZGVzaA;mv:[[14.7249503,77.66220969999999],[14.598681599999999,77.5093934]];start:20</t>
  </si>
  <si>
    <t>http://manipalschool-anantapur.com/</t>
  </si>
  <si>
    <t>Marvel CA Academy</t>
  </si>
  <si>
    <t>50-93-8/2, Near Sai Baba Temple, Santhipuram, Dwaraka Nagar, Visakhapatnam, Andhra Pradesh 530016</t>
  </si>
  <si>
    <t>https://www.google.com/maps/dir/Delhi/Marvel+CA+Academy,+50-93-8%2F2,+Near+Sai+Baba+Temple,+Santhipuram,+Dwaraka+Nagar,+Visakhapatnam,+Andhra+Pradesh+530016/@22.3708553,71.21951,5z/data=!3m1!4b1!4m13!4m12!1m5!1m1!1s0x390cfd5b347eb62d:0x37205b715389640!2m2!1d77.1024902!2d28.7040592!1m5!1m1!1s0x3a394331bb0b4417:0x5cf08f26115144ba!2m2!1d83.3059094!2d17.7363692</t>
  </si>
  <si>
    <t>075693 72766</t>
  </si>
  <si>
    <t>NRI Academy</t>
  </si>
  <si>
    <t>Plot No. 198 AIR BY PASS ROAD, MR Palli Rd, New Balaji Colony, Tirupati, Andhra Pradesh 517501</t>
  </si>
  <si>
    <t>https://www.google.com/maps/dir/Delhi/198,+AIR+Bypass+Rd,+New+Balaji+Colony,+Tirupati,+Andhra+Pradesh+517501/@20.9548739,68.4610083,5z/data=!3m1!4b1!4m14!4m13!1m5!1m1!1s0x390cfd5b347eb62d:0x37205b715389640!2m2!1d77.1024902!2d28.7040592!1m5!1m1!1s0x3a4d4b13b59e08d5:0x4a55c92f59bcaf29!2m2!1d79.4110296!2d13.6221181!3e0</t>
  </si>
  <si>
    <t>081255 56565</t>
  </si>
  <si>
    <t>https://www.google.com/search?safe=active&amp;rlz=1C1CHZL_enIN844IN844&amp;biw=1366&amp;bih=625&amp;tbm=lcl&amp;sxsrf=ALeKk02Zm_YIAzHtvuQUE5P4dry5NOwWqg%3A1591425457239&amp;ei=sTnbXujvDdi1rQGjnajYBA&amp;q=football+classes+in+andhra+pradesh+%28Tirupati%29&amp;oq=football+classes+in+andhra+pradesh+%28Tirupati%29&amp;gs_l=psy-ab.3...0.0.0.4354613.0.0.0.0.0.0.0.0..0.0....0...1c..64.psy-ab..0.0.0....0.kh1ythAs3TA#rlfi=hd:;si:538242975619795768;mv:[[13.6627341,79.4978656],[13.586184699999999,79.2996717]];start:20</t>
  </si>
  <si>
    <t>http://nrieducationalsociety.com/Tirupati.html</t>
  </si>
  <si>
    <t>NTR Municipal Stadium</t>
  </si>
  <si>
    <t>Lakshmipuram Main Rd, Brindavan Gardens, Guntur, Andhra Pradesh 522007</t>
  </si>
  <si>
    <t>https://www.google.com/maps/dir/Delhi/Lakshmipuram+Main+Rd,+Brindavan+Gardens,+Guntur,+Andhra+Pradesh/@22.2936306,68.5587391,5z/data=!3m1!4b1!4m14!4m13!1m5!1m1!1s0x390cfd5b347eb62d:0x37205b715389640!2m2!1d77.1024902!2d28.7040592!1m5!1m1!1s0x3a4a75630cf4971f:0x1daaa32225813e8c!2m2!1d80.4224631!2d16.3131516!3e0</t>
  </si>
  <si>
    <t>0863 232 6439</t>
  </si>
  <si>
    <t>https://www.google.com/search?safe=active&amp;rlz=1C1CHZL_enIN844IN844&amp;biw=1366&amp;bih=625&amp;tbm=lcl&amp;sxsrf=ALeKk032_2XH5hhAzgN2mANlQf_fOc0dzw%3A1591509841228&amp;ei=UYPcXse3DYu1rQGXp4vACA&amp;q=Football+classes%2Facademy+in+andhra+pradesh+%28Guntur%29&amp;oq=Football+classes%2Facademy+in+andhra+pradesh+%28Guntur%29&amp;gs_l=psy-ab.3...18824.32770.0.33870.12.10.2.0.0.0.555.2807.2-4j2j0j2.8.0....0...1c.1.64.psy-ab..2.0.0....0.vXs0cuMwfos#rlfi=hd:;si:2757635077482821337,l,CjNGb290YmFsbCBjbGFzc2VzL2FjYWRlbXkgaW4gYW5kaHJhIHByYWRlc2ggKEd1bnR1cilIkdKyk-aAgIAIWmIKH2Zvb3RiYWxsIGNsYXNzZXMgYWNhZGVteSBndW50dXIQABABEAIQBhgEGAUYBiIxZm9vdGJhbGwgY2xhc3NlcyBhY2FkZW15IGluIGFuZGhyYSBwcmFkZXNoIGd1bnR1cg;mv:[[16.3269652,80.4578616],[16.2881856,80.3930081]]</t>
  </si>
  <si>
    <t>https://www.google.com/maps/dir/Delhi/NTR+Municipal+Stadium,+Lakshmipuram+Main+Rd,+Brindavan+Gardens,+Guntur,+Andhra+Pradesh+522007/@22.2633276,69.7214869,5z/data=!3m1!4b1!4m13!4m12!1m5!1m1!1s0x390cfd5b347eb62d:0x37205b715389640!2m2!1d77.1024902!2d28.7040592!1m5!1m1!1s0x3a4a75636b1ab179:0x2645167e0d8536d9!2m2!1d80.423236!2d16.3124189</t>
  </si>
  <si>
    <t>P.V.K.K Institute of Technology</t>
  </si>
  <si>
    <t>Sanapa, Road, Rudrampeta Rd, Anantapur, Andhra Pradesh 515001</t>
  </si>
  <si>
    <t>https://www.google.com/maps/dir/Delhi/P.V.K.K+Institute+of+Technology,+Sanapa,+Road,+Rudrampeta+Rd,+Anantapur,+Andhra+Pradesh+515001/@21.4737816,68.4618757,5z/data=!3m1!4b1!4m13!4m12!1m5!1m1!1s0x390cfd5b347eb62d:0x37205b715389640!2m2!1d77.1024902!2d28.7040592!1m5!1m1!1s0x3bb14a8485a7d51f:0x678c7ea1062f27b3!2m2!1d77.5686518!2d14.6585533</t>
  </si>
  <si>
    <t>095506 16861</t>
  </si>
  <si>
    <t>https://www.google.com/search?safe=active&amp;rlz=1C1CHZL_enIN844IN844&amp;biw=1366&amp;bih=625&amp;tbm=lcl&amp;sxsrf=ALeKk01eQtSF9RFZOlNTSlwWqnaCEyrHxQ%3A1591525288636&amp;ei=qL_cXpO4JrGe4-EPpdu6mAs&amp;q=football+coaching+in+Anantapur+andhra+pradesh&amp;oq=football+coaching+in+Anantapur+andhra+pradesh&amp;gs_l=psy-ab.3...47706.49452.0.51051.3.3.0.0.0.0.368.843.2-2j1.3.0....0...1c.1.64.psy-ab..0.2.567...0i30k1.0.hVz4gQ9PXA8#rlfi=hd:;si:7461477912704657331,l,Ci1mb290YmFsbCBjb2FjaGluZyBpbiBBbmFudGFwdXIgYW5kaHJhIHByYWRlc2hIpqmNu76PgIAIWkwKEWZvb3RiYWxsIGNvYWNoaW5nEAAQARgDGAQYBSItZm9vdGJhbGwgY29hY2hpbmcgaW4gYW5hbnRhcHVyIGFuZGhyYSBwcmFkZXNo;mv:[[14.7249503,77.66220969999999],[14.598681599999999,77.5093934]];start:20</t>
  </si>
  <si>
    <t>Police Training College</t>
  </si>
  <si>
    <t>Lakshmi Nagar, Anantapur, Andhra Pradesh 515004</t>
  </si>
  <si>
    <t>https://www.google.com/maps/dir/Delhi/Police+Training+College,+Lakshmi+Nagar,+Anantapur,+Andhra+Pradesh+515004/@21.4849788,68.1495694,5z/data=!3m1!4b1!4m14!4m13!1m5!1m1!1s0x390cfd5b347eb62d:0x37205b715389640!2m2!1d77.1024902!2d28.7040592!1m5!1m1!1s0x3bb14ac6913883fd:0xbc164a08c61f7e78!2m2!1d77.5895774!2d14.6811541!3e0</t>
  </si>
  <si>
    <t>094418 55289</t>
  </si>
  <si>
    <t>https://www.google.com/search?safe=active&amp;rlz=1C1CHZL_enIN844IN844&amp;biw=1366&amp;bih=625&amp;tbm=lcl&amp;sxsrf=ALeKk01eQtSF9RFZOlNTSlwWqnaCEyrHxQ%3A1591525288636&amp;ei=qL_cXpO4JrGe4-EPpdu6mAs&amp;q=football+coaching+in+Anantapur+andhra+pradesh&amp;oq=football+coaching+in+Anantapur+andhra+pradesh&amp;gs_l=psy-ab.3...47706.49452.0.51051.3.3.0.0.0.0.368.843.2-2j1.3.0....0...1c.1.64.psy-ab..0.2.567...0i30k1.0.hVz4gQ9PXA8#rlfi=hd:;si:13553101530162232952,l,Ci1mb290YmFsbCBjb2FjaGluZyBpbiBBbmFudGFwdXIgYW5kaHJhIHByYWRlc2haQgoRZm9vdGJhbGwgY29hY2hpbmciLWZvb3RiYWxsIGNvYWNoaW5nIGluIGFuYW50YXB1ciBhbmRocmEgcHJhZGVzaA;mv:[[14.7241364,77.62167339999999],[14.6297133,77.5877606]]</t>
  </si>
  <si>
    <t>RAGHU CRICKET STADIUM</t>
  </si>
  <si>
    <t>raghu engineering college</t>
  </si>
  <si>
    <t>http://raghuenggcollege.com/</t>
  </si>
  <si>
    <t>Raghu Jr College</t>
  </si>
  <si>
    <t>Ram Nagar, 10-5-2/1, Ram Nagar, Visakhapatnam, Andhra Pradesh 530002</t>
  </si>
  <si>
    <t>https://www.google.com/maps/dir/Delhi/Raghu+Jr+College,+Ram+Nagar,+10-5-2%2F1,+Ram+Nagar,+Visakhapatnam,+Andhra+Pradesh+530002/@22.370895,71.2195101,5z/data=!3m1!4b1!4m13!4m12!1m5!1m1!1s0x390cfd5b347eb62d:0x37205b715389640!2m2!1d77.1024902!2d28.7040592!1m5!1m1!1s0x3a39433e16cd058d:0x141a66e3c049678a!2m2!1d83.3104151!2d17.7218574</t>
  </si>
  <si>
    <t>http://raghuenggcollege.com/index.php</t>
  </si>
  <si>
    <t>Raghu Sainik School</t>
  </si>
  <si>
    <t>11-1-216, Aravinda Nagar, Anantapur, Andhra Pradesh 515001</t>
  </si>
  <si>
    <t>https://www.google.com/maps/dir/Delhi/11-1-233,+Aravinda+Nagar,+Anantapur,+Andhra+Pradesh+515001/@21.4784029,68.4618835,5z/data=!3m1!4b1!4m14!4m13!1m5!1m1!1s0x390cfd5b347eb62d:0x37205b715389640!2m2!1d77.1024902!2d28.7040592!1m5!1m1!1s0x3bb14ae9a812dd03:0x110eaa5e869871af!2m2!1d77.5927686!2d14.6709484!3e0</t>
  </si>
  <si>
    <t>086868 38781</t>
  </si>
  <si>
    <t>https://www.google.com/search?safe=active&amp;rlz=1C1CHZL_enIN844IN844&amp;biw=1366&amp;bih=625&amp;tbm=lcl&amp;sxsrf=ALeKk01eQtSF9RFZOlNTSlwWqnaCEyrHxQ%3A1591525288636&amp;ei=qL_cXpO4JrGe4-EPpdu6mAs&amp;q=football+coaching+in+Anantapur+andhra+pradesh&amp;oq=football+coaching+in+Anantapur+andhra+pradesh&amp;gs_l=psy-ab.3...47706.49452.0.51051.3.3.0.0.0.0.368.843.2-2j1.3.0....0...1c.1.64.psy-ab..0.2.567...0i30k1.0.hVz4gQ9PXA8#rlfi=hd:;si:2336588068299479872,l,Ci1mb290YmFsbCBjb2FjaGluZyBpbiBBbmFudGFwdXIgYW5kaHJhIHByYWRlc2haQgoRZm9vdGJhbGwgY29hY2hpbmciLWZvb3RiYWxsIGNvYWNoaW5nIGluIGFuYW50YXB1ciBhbmRocmEgcHJhZGVzaA;mv:[[14.7241364,77.62167339999999],[14.6297133,77.5877606]]</t>
  </si>
  <si>
    <t>near, park, Aravinda Nagar, Sharada Nagar, Anantapur, Andhra Pradesh 515001</t>
  </si>
  <si>
    <t>https://www.google.com/maps/dir/Delhi/Aravind+Nagar+Park,+11-967,,+11-967,+%E0%A4%85%E0%A4%B0%E0%A4%B5%E0%A4%BF%E0%A4%A8%E0%A5%8D%E0%A4%A6+%E0%A4%A8%E0%A4%97%E0%A4%B0,+Aravinda+Nagar,+Anantapur,+Andhra+Pradesh+515001/@21.478223,69.3129592,5z/data=!3m1!4b1!4m13!4m12!1m5!1m1!1s0x390cfd5b347eb62d:0x37205b715389640!2m2!1d77.1024902!2d28.7040592!1m5!1m1!1s0x3bb14aeed4c00df3:0xb86910095e709077!2m2!1d77.5931961!2d14.6679662</t>
  </si>
  <si>
    <t>https://www.google.com/search?safe=active&amp;rlz=1C1CHZL_enIN844IN844&amp;biw=1366&amp;bih=625&amp;tbm=lcl&amp;sxsrf=ALeKk01eQtSF9RFZOlNTSlwWqnaCEyrHxQ%3A1591525288636&amp;ei=qL_cXpO4JrGe4-EPpdu6mAs&amp;q=football+coaching+in+Anantapur+andhra+pradesh&amp;oq=football+coaching+in+Anantapur+andhra+pradesh&amp;gs_l=psy-ab.3...47706.49452.0.51051.3.3.0.0.0.0.368.843.2-2j1.3.0....0...1c.1.64.psy-ab..0.2.567...0i30k1.0.hVz4gQ9PXA8#rlfi=hd:;si:17009034483935924992,l,Ci1mb290YmFsbCBjb2FjaGluZyBpbiBBbmFudGFwdXIgYW5kaHJhIHByYWRlc2haQgoRZm9vdGJhbGwgY29hY2hpbmciLWZvb3RiYWxsIGNvYWNoaW5nIGluIGFuYW50YXB1ciBhbmRocmEgcHJhZGVzaA;mv:[[14.7249503,77.66220969999999],[14.598681599999999,77.5093934]];start:20</t>
  </si>
  <si>
    <t>Ramanath Secondary School</t>
  </si>
  <si>
    <t>Off, NAD Kotha Rd, Nad Junction, Buchirajupalem, Near, NSTL, Visakhapatnam, Andhra Pradesh 530027</t>
  </si>
  <si>
    <t>https://www.google.com/maps/dir/Delhi/NAD+Kotha+Rd,+Buchirajupalem,+NSTL,+Visakhapatnam,+Andhra+Pradesh/@22.3708553,71.1255387,5z/data=!3m1!4b1!4m13!4m12!1m5!1m1!1s0x390cfd5b347eb62d:0x37205b715389640!2m2!1d77.1024902!2d28.7040592!1m5!1m1!1s0x3a3967e213cd7663:0x2a696c6a5415718a!2m2!1d83.231305!2d17.7435529</t>
  </si>
  <si>
    <t>089125 59519</t>
  </si>
  <si>
    <t>http://www.ramanathsecondaryschool.com/</t>
  </si>
  <si>
    <t>RDT School</t>
  </si>
  <si>
    <t>A.Narayana Puram, Anantapur, Andhra Pradesh 515004</t>
  </si>
  <si>
    <t>https://www.google.com/maps/dir/Delhi/RDT+School,+A.Narayana+Puram,+Anantapur,+Andhra+Pradesh+515004/@21.4924578,69.3129833,5z/data=!3m1!4b1!4m13!4m12!1m5!1m1!1s0x390cfd5b347eb62d:0x37205b715389640!2m2!1d77.1024902!2d28.7040592!1m5!1m1!1s0x3bb6b5499d252407:0xab00b05fc87a5fa8!2m2!1d77.5821397!2d14.7025735</t>
  </si>
  <si>
    <t>https://www.google.com/search?safe=active&amp;rlz=1C1CHZL_enIN844IN844&amp;biw=1366&amp;bih=625&amp;tbm=lcl&amp;sxsrf=ALeKk01eQtSF9RFZOlNTSlwWqnaCEyrHxQ%3A1591525288636&amp;ei=qL_cXpO4JrGe4-EPpdu6mAs&amp;q=football+coaching+in+Anantapur+andhra+pradesh&amp;oq=football+coaching+in+Anantapur+andhra+pradesh&amp;gs_l=psy-ab.3...47706.49452.0.51051.3.3.0.0.0.0.368.843.2-2j1.3.0....0...1c.1.64.psy-ab..0.2.567...0i30k1.0.hVz4gQ9PXA8#rlfi=hd:;si:12322042505917521832;mv:[[14.7249503,77.66220969999999],[14.598681599999999,77.5093934]];start:20</t>
  </si>
  <si>
    <t>RDT Stadium 2nd Ground</t>
  </si>
  <si>
    <t>https://www.google.com/maps/dir/Delhi/RDT+Stadium+2nd+Ground,+Ram+Nagar,+Anantapur,+Andhra+Pradesh+515003/@21.4516767,68.4618384,5z/data=!3m1!4b1!4m14!4m13!1m5!1m1!1s0x390cfd5b347eb62d:0x37205b715389640!2m2!1d77.1024902!2d28.7040592!1m5!1m1!1s0x3bb14bb09aa027db:0x776208cc532e904b!2m2!1d77.6185369!2d14.6371281!3e0</t>
  </si>
  <si>
    <t>https://www.google.com/search?safe=active&amp;rlz=1C1CHZL_enIN844IN844&amp;biw=1366&amp;bih=625&amp;tbm=lcl&amp;sxsrf=ALeKk01eQtSF9RFZOlNTSlwWqnaCEyrHxQ%3A1591525288636&amp;ei=qL_cXpO4JrGe4-EPpdu6mAs&amp;q=football+coaching+in+Anantapur+andhra+pradesh&amp;oq=football+coaching+in+Anantapur+andhra+pradesh&amp;gs_l=psy-ab.3...47706.49452.0.51051.3.3.0.0.0.0.368.843.2-2j1.3.0....0...1c.1.64.psy-ab..0.2.567...0i30k1.0.hVz4gQ9PXA8#rlfi=hd:;si:8602447911892979787,l,Ci1mb290YmFsbCBjb2FjaGluZyBpbiBBbmFudGFwdXIgYW5kaHJhIHByYWRlc2hIycbo2qyPgIAIWkwKEWZvb3RiYWxsIGNvYWNoaW5nEAAQARgDGAQYBSItZm9vdGJhbGwgY29hY2hpbmcgaW4gYW5hbnRhcHVyIGFuZGhyYSBwcmFkZXNo;mv:[[14.7241364,77.62167339999999],[14.6297133,77.5877606]]</t>
  </si>
  <si>
    <t>Reebok-Anantapurâ</t>
  </si>
  <si>
    <t>Door No.8, 47&amp;48, Subash Rd, near Clock Tower, Adimurthy Nagar, New Town, Anantapur, Andhra Pradesh 515001</t>
  </si>
  <si>
    <t>https://www.google.com/maps/dir/Delhi/Door+No.8,+47%2648,+Subash+Rd,+near+Clock+Tower,+Adimurthy+Nagar,+New+Town,+Anantapur,+Andhra+Pradesh+515001/@28.7041917,77.0324492,12z/data=!3m1!4b1!4m8!4m7!1m5!1m1!1s0x390cfd5b347eb62d:0x37205b715389640!2m2!1d77.1024902!2d28.7040592!1m0</t>
  </si>
  <si>
    <t>085546 51840</t>
  </si>
  <si>
    <t>https://www.google.com/search?safe=active&amp;rlz=1C1CHZL_enIN844IN844&amp;biw=1366&amp;bih=625&amp;tbm=lcl&amp;sxsrf=ALeKk01eQtSF9RFZOlNTSlwWqnaCEyrHxQ%3A1591525288636&amp;ei=qL_cXpO4JrGe4-EPpdu6mAs&amp;q=football+coaching+in+Anantapur+andhra+pradesh&amp;oq=football+coaching+in+Anantapur+andhra+pradesh&amp;gs_l=psy-ab.3...47706.49452.0.51051.3.3.0.0.0.0.368.843.2-2j1.3.0....0...1c.1.64.psy-ab..0.2.567...0i30k1.0.hVz4gQ9PXA8#rlfi=hd:;si:16902238165141259045,l,Ci1mb290YmFsbCBjb2FjaGluZyBpbiBBbmFudGFwdXIgYW5kaHJhIHByYWRlc2haQgoRZm9vdGJhbGwgY29hY2hpbmciLWZvb3RiYWxsIGNvYWNoaW5nIGluIGFuYW50YXB1ciBhbmRocmEgcHJhZGVzaA;mv:[[14.7249503,77.66220969999999],[14.598681599999999,77.5093934]];start:20</t>
  </si>
  <si>
    <t>SCA Cricket Coaching Center</t>
  </si>
  <si>
    <t>Municipal High School, Nehru, Tirupati, Andhra Pradesh 517507</t>
  </si>
  <si>
    <t>https://www.google.com/maps/dir/Delhi/SCA+Cricket+Coaching+Center,+Municipal+High+School,+Nehru,+Tirupati,+Andhra+Pradesh+517507/@20.6348116,69.3115583,5z/data=!3m1!4b1!4m13!4m12!1m5!1m1!1s0x390cfd5b347eb62d:0x37205b715389640!2m2!1d77.1024902!2d28.7040592!1m5!1m1!1s0x3a4d4b1d723f199b:0x516514018795c682!2m2!1d79.4284113!2d13.6391173</t>
  </si>
  <si>
    <t>https://www.google.com/search?safe=active&amp;rlz=1C1CHZL_enIN844IN844&amp;biw=1366&amp;bih=625&amp;tbm=lcl&amp;sxsrf=ALeKk00apVJXpGZM4I6Cxp75w8ChJtYTeA%3A1591424940488&amp;ei=rDfbXt2nHfb7z7sP8e6luAo&amp;btnG=Search&amp;q=football+classes+in+andhra+pradesh+%28Tirupati%29#rlfi=hd:;si:5865116086522201730,l,Ci1mb290YmFsbCBjbGFzc2VzIGluIGFuZGhyYSBwcmFkZXNoIChUaXJ1cGF0aSlaPwoQZm9vdGJhbGwgY2xhc3NlcyIrZm9vdGJhbGwgY2xhc3NlcyBpbiBhbmRocmEgcHJhZGVzaCB0aXJ1cGF0aQ;mv:[[13.688009200000002,79.52180229999999],[13.599589199999999,79.3375461]]</t>
  </si>
  <si>
    <t>https://s-c-a-cricket-coaching-center.business.site/</t>
  </si>
  <si>
    <t>SCHOLARS RRB COACHING CENTRE</t>
  </si>
  <si>
    <t>Opp Guntur Railway station, Besides Govt Hospital, near Over Bridge, Guntur, Andhra Pradesh 522004</t>
  </si>
  <si>
    <t>https://www.google.com/maps/dir/Delhi/SCHOLARS+RRB+COACHING+CENTRE,+Opp+Guntur+Railway+station,+Besides+Govt+Hospital,+near+Over+Bridge,+Guntur,+Andhra+Pradesh+522004/@22.2872731,68.8580759,5z/data=!3m1!4b1!4m14!4m13!1m5!1m1!1s0x390cfd5b347eb62d:0x37205b715389640!2m2!1d77.1024902!2d28.7040592!1m5!1m1!1s0x3a4a75465b519c81:0x5c7c0e16aa1ef037!2m2!1d80.3964824!2d16.3067868!3e0</t>
  </si>
  <si>
    <t>090004 28882</t>
  </si>
  <si>
    <t>9am-8pm</t>
  </si>
  <si>
    <t>https://www.google.com/search?safe=active&amp;rlz=1C1CHZL_enIN844IN844&amp;biw=1366&amp;bih=625&amp;tbm=lcl&amp;sxsrf=ALeKk032_2XH5hhAzgN2mANlQf_fOc0dzw%3A1591509841228&amp;ei=UYPcXse3DYu1rQGXp4vACA&amp;q=Football+classes%2Facademy+in+andhra+pradesh+%28Guntur%29&amp;oq=Football+classes%2Facademy+in+andhra+pradesh+%28Guntur%29&amp;gs_l=psy-ab.3...18824.32770.0.33870.12.10.2.0.0.0.555.2807.2-4j2j0j2.8.0....0...1c.1.64.psy-ab..2.0.0....0.vXs0cuMwfos#rlfi=hd:;si:6664217039107715127,l,CjNGb290YmFsbCBjbGFzc2VzL2FjYWRlbXkgaW4gYW5kaHJhIHByYWRlc2ggKEd1bnR1cilI36_wv5iCgIAIWmQKH2Zvb3RiYWxsIGNsYXNzZXMgYWNhZGVteSBndW50dXIQABABEAIQBhgBGAQYBRgGIjFmb290YmFsbCBjbGFzc2VzIGFjYWRlbXkgaW4gYW5kaHJhIHByYWRlc2ggZ3VudHVy;mv:[[16.3269652,80.4578616],[16.2881856,80.3930081]]</t>
  </si>
  <si>
    <t>http://scholarsrrb.com/</t>
  </si>
  <si>
    <t>skating classes in vijayawada</t>
  </si>
  <si>
    <t>Nsm school, Nallurivari St, Patamata, Vijayawada, Andhra Pradesh 520010</t>
  </si>
  <si>
    <t>https://www.google.com/maps/dir/Delhi/skating+classes+in+vijayawada,+Nsm+school,+Nallurivari+St,+Patamata,+Vijayawada,+Andhra+Pradesh+520010/@22.3605415,69.9115851,5z/data=!3m1!4b1!4m13!4m12!1m5!1m1!1s0x390cfd5b347eb62d:0x37205b715389640!2m2!1d77.1024902!2d28.7040592!1m5!1m1!1s0x3a35fb2cec7d809f:0xeee6461601c63519!2m2!1d80.6601143!2d16.4947583</t>
  </si>
  <si>
    <t>https://www.google.com/search?q=football+classes+in+vijayawada(andhra+pradesh)&amp;rlz=1C1CHZL_enIN844IN844&amp;oq=fo&amp;aqs=chrome.0.69i59j0j35i39j69i57j0j69i60j69i61j69i60.1965j0j7&amp;sourceid=chrome&amp;ie=UTF-8</t>
  </si>
  <si>
    <t>Sree Vidyanikethan International School, Tirupati</t>
  </si>
  <si>
    <t>NH 71 Sree Sainath Nagar A.Rangampet, Tirupati, Andhra Pradesh 517102</t>
  </si>
  <si>
    <t>https://www.google.com/maps/dir/Delhi/Sree+Vidyanikethan+International+School,+Tirupati,+NH+71+Sree+Sainath+Nagar+A.Rangampet,+Tirupati,+Andhra+Pradesh+517102/@20.9600318,68.4610168,5z/data=!3m1!4b1!4m14!4m13!1m5!1m1!1s0x390cfd5b347eb62d:0x37205b715389640!2m2!1d77.1024902!2d28.7040592!1m5!1m1!1s0x3bb2b69b1a9ae0ab:0xcb2ab47bf1d9a0ee!2m2!1d79.2832801!2d13.6215057!3e0</t>
  </si>
  <si>
    <t>091609 99966</t>
  </si>
  <si>
    <t>Mohan Babu</t>
  </si>
  <si>
    <t>https://www.google.com/search?safe=active&amp;rlz=1C1CHZL_enIN844IN844&amp;biw=1366&amp;bih=625&amp;tbm=lcl&amp;sxsrf=ALeKk02Zm_YIAzHtvuQUE5P4dry5NOwWqg%3A1591425457239&amp;ei=sTnbXujvDdi1rQGjnajYBA&amp;q=football+classes+in+andhra+pradesh+%28Tirupati%29&amp;oq=football+classes+in+andhra+pradesh+%28Tirupati%29&amp;gs_l=psy-ab.3...0.0.0.4354613.0.0.0.0.0.0.0.0..0.0....0...1c..64.psy-ab..0.0.0....0.kh1ythAs3TA#rlfi=hd:;si:14639711983152767214,l,Ci1mb290YmFsbCBjbGFzc2VzIGluIGFuZGhyYSBwcmFkZXNoIChUaXJ1cGF0aSkZJ-xAcWauA35InOLsqgNaSQoQZm9vdGJhbGwgY2xhc3NlcxAAEAEYAxgEGAUiK2Zvb3RiYWxsIGNsYXNzZXMgaW4gYW5kaHJhIHByYWRlc2ggdGlydXBhdGk;mv:[[14.7423398,80.39107969999999],[12.7995101,77.4589137]];start:40</t>
  </si>
  <si>
    <t>https://www.svis.school/tirupati/</t>
  </si>
  <si>
    <t>Sri Krishnadevaraya University</t>
  </si>
  <si>
    <t>Administrative Building(PG), Anantapur, Andhra Pradesh 515003</t>
  </si>
  <si>
    <t>https://www.google.com/maps/dir/Delhi/Sri+Krishnadevaraya+University,+Administrative+Building(PG),+Anantapur,+Andhra+Pradesh+515003/@21.4473779,68.4618312,5z/data=!3m1!4b1!4m13!4m12!1m5!1m1!1s0x390cfd5b347eb62d:0x37205b715389640!2m2!1d77.1024902!2d28.7040592!1m5!1m1!1s0x3bb14bfc9b63b37b:0xbd918374a3217624!2m2!1d77.6540231!2d14.605446</t>
  </si>
  <si>
    <t>085542 55829</t>
  </si>
  <si>
    <t>https://www.google.com/search?safe=active&amp;rlz=1C1CHZL_enIN844IN844&amp;biw=1366&amp;bih=625&amp;tbm=lcl&amp;sxsrf=ALeKk01eQtSF9RFZOlNTSlwWqnaCEyrHxQ%3A1591525288636&amp;ei=qL_cXpO4JrGe4-EPpdu6mAs&amp;q=football+coaching+in+Anantapur+andhra+pradesh&amp;oq=football+coaching+in+Anantapur+andhra+pradesh&amp;gs_l=psy-ab.3...47706.49452.0.51051.3.3.0.0.0.0.368.843.2-2j1.3.0....0...1c.1.64.psy-ab..0.2.567...0i30k1.0.hVz4gQ9PXA8#rlfi=hd:;si:13659843681767749156,l,Ci1mb290YmFsbCBjb2FjaGluZyBpbiBBbmFudGFwdXIgYW5kaHJhIHByYWRlc2hIxpPrBVpMChFmb290YmFsbCBjb2FjaGluZxAAEAEYAxgEGAUiLWZvb3RiYWxsIGNvYWNoaW5nIGluIGFuYW50YXB1ciBhbmRocmEgcHJhZGVzaA;mv:[[14.7249503,77.66220969999999],[14.598681599999999,77.5093934]];start:20</t>
  </si>
  <si>
    <t>Sri Sathya Sai institute of Higher Learning, Anantapur Campus</t>
  </si>
  <si>
    <t>Vijayanagar Colony, Anantapur-Bangalore road, Anantapur, Andhra Pradesh 515001</t>
  </si>
  <si>
    <t>https://www.google.com/maps/dir/Delhi/Anantapur-Bangalore+Rd,+Vijayanagar+Colony,+Anantapur,+Andhra+Pradesh/@21.4754931,69.3129546,5z/data=!3m1!4b1!4m13!4m12!1m5!1m1!1s0x390cfd5b347eb62d:0x37205b715389640!2m2!1d77.1024902!2d28.7040592!1m5!1m1!1s0x3bb14b070cff75bf:0x4aa4d3bb51a03801!2m2!1d77.6137276!2d14.6623542</t>
  </si>
  <si>
    <t>085542 72567</t>
  </si>
  <si>
    <t>https://www.google.com/search?safe=active&amp;rlz=1C1CHZL_enIN844IN844&amp;biw=1366&amp;bih=625&amp;tbm=lcl&amp;sxsrf=ALeKk01eQtSF9RFZOlNTSlwWqnaCEyrHxQ%3A1591525288636&amp;ei=qL_cXpO4JrGe4-EPpdu6mAs&amp;q=football+coaching+in+Anantapur+andhra+pradesh&amp;oq=football+coaching+in+Anantapur+andhra+pradesh&amp;gs_l=psy-ab.3...47706.49452.0.51051.3.3.0.0.0.0.368.843.2-2j1.3.0....0...1c.1.64.psy-ab..0.2.567...0i30k1.0.hVz4gQ9PXA8#rlfi=hd:;si:8898583087580313927,l,Ci1mb290YmFsbCBjb2FjaGluZyBpbiBBbmFudGFwdXIgYW5kaHJhIHByYWRlc2haQgoRZm9vdGJhbGwgY29hY2hpbmciLWZvb3RiYWxsIGNvYWNoaW5nIGluIGFuYW50YXB1ciBhbmRocmEgcHJhZGVzaA;mv:[[14.7249503,77.66220969999999],[14.598681599999999,77.5093934]];start:20</t>
  </si>
  <si>
    <t>http://sssihl.edu.in/</t>
  </si>
  <si>
    <t>Sri Srinivasa Sports Complex</t>
  </si>
  <si>
    <t>S V Arts College road, Balaji Colony, Tirupati, Andhra Pradesh 517502</t>
  </si>
  <si>
    <t>6am-8pm</t>
  </si>
  <si>
    <t>https://www.google.com/search?safe=active&amp;rlz=1C1CHZL_enIN844IN844&amp;biw=1366&amp;bih=625&amp;tbm=lcl&amp;sxsrf=ALeKk02Zm_YIAzHtvuQUE5P4dry5NOwWqg%3A1591425457239&amp;ei=sTnbXujvDdi1rQGjnajYBA&amp;q=football+classes+in+andhra+pradesh+%28Tirupati%29&amp;oq=football+classes+in+andhra+pradesh+%28Tirupati%29&amp;gs_l=psy-ab.3...0.0.0.4354613.0.0.0.0.0.0.0.0..0.0....0...1c..64.psy-ab..0.0.0....0.kh1ythAs3TA#rlfi=hd:;si:16122461439285023188,l,Ci1mb290YmFsbCBjbGFzc2VzIGluIGFuZGhyYSBwcmFkZXNoIChUaXJ1cGF0aSlIzpiK9uWAgIAIWkkKEGZvb3RiYWxsIGNsYXNzZXMQABABGAMYBBgFIitmb290YmFsbCBjbGFzc2VzIGluIGFuZGhyYSBwcmFkZXNoIHRpcnVwYXRp;mv:[[13.688009200000002,79.52180229999999],[13.599589199999999,79.3375461]]</t>
  </si>
  <si>
    <t>Sri Venkateswara University</t>
  </si>
  <si>
    <t>Sri Venkateswara University, Sri Padmavati Mahila Visvavidyalayam, Tirupati, Andhra Pradesh 517502</t>
  </si>
  <si>
    <t>https://www.google.com/maps/dir/Delhi/Sri+Venkateswara+University,+Sri+Padmavati+Mahila+Visvavidyalayam,+Tirupati,+Andhra+Pradesh+517502/@20.4020077,69.3074447,5z/data=!3m1!4b1!4m13!4m12!1m5!1m1!1s0x390cfd5b347eb62d:0x37205b715389640!2m2!1d77.1024902!2d28.7040592!1m5!1m1!1s0x3bb2955f46641df3:0x87b2d9b5f8708016!2m2!1d79.4055672!2d13.6293485</t>
  </si>
  <si>
    <t>Biswabhusan Harichandan</t>
  </si>
  <si>
    <t>8am-6pm</t>
  </si>
  <si>
    <t>http://www.svuniversity.edu.in/</t>
  </si>
  <si>
    <t>https://www.google.com/maps/dir/Delhi/Sri+Venkateswara+University,+Sri+Padmavati+Mahila+Visvavidyalayam,+Tirupati,+Andhra+Pradesh+517502/@20.9627637,68.4610213,5z/data=!3m1!4b1!4m13!4m12!1m5!1m1!1s0x390cfd5b347eb62d:0x37205b715389640!2m2!1d77.1024902!2d28.7040592!1m5!1m1!1s0x3bb2955f46641df3:0x87b2d9b5f8708016!2m2!1d79.4055672!2d13.6293485</t>
  </si>
  <si>
    <t>https://www.google.com/search?safe=active&amp;rlz=1C1CHZL_enIN844IN844&amp;biw=1366&amp;bih=625&amp;tbm=lcl&amp;sxsrf=ALeKk02Zm_YIAzHtvuQUE5P4dry5NOwWqg%3A1591425457239&amp;ei=sTnbXujvDdi1rQGjnajYBA&amp;q=football+classes+in+andhra+pradesh+%28Tirupati%29&amp;oq=football+classes+in+andhra+pradesh+%28Tirupati%29&amp;gs_l=psy-ab.3...0.0.0.4354613.0.0.0.0.0.0.0.0..0.0....0...1c..64.psy-ab..0.0.0....0.kh1ythAs3TA#rlfi=hd:;si:9778117116555198486,l,Ci1mb290YmFsbCBjbGFzc2VzIGluIGFuZGhyYSBwcmFkZXNoIChUaXJ1cGF0aSlIsszZBVpJChBmb290YmFsbCBjbGFzc2VzEAAQARgDGAQYBSIrZm9vdGJhbGwgY2xhc3NlcyBpbiBhbmRocmEgcHJhZGVzaCB0aXJ1cGF0aQ;mv:[[13.688009200000002,79.52180229999999],[13.599589199999999,79.3375461]]</t>
  </si>
  <si>
    <t>Sri Venkateswara University Stadium TarakaRama Pavilion</t>
  </si>
  <si>
    <t>Anantapur - Tirupati Hwy, S V UNIVERSITY, Tirupati, Andhra Pradesh 517502</t>
  </si>
  <si>
    <t>https://www.google.com/search?safe=active&amp;rlz=1C1CHZL_enIN844IN844&amp;biw=1366&amp;bih=625&amp;tbm=lcl&amp;sxsrf=ALeKk02Zm_YIAzHtvuQUE5P4dry5NOwWqg%3A1591425457239&amp;ei=sTnbXujvDdi1rQGjnajYBA&amp;q=football+classes+in+andhra+pradesh+%28Tirupati%29&amp;oq=football+classes+in+andhra+pradesh+%28Tirupati%29&amp;gs_l=psy-ab.3...0.0.0.4354613.0.0.0.0.0.0.0.0..0.0....0...1c..64.psy-ab..0.0.0....0.kh1ythAs3TA#rlfi=hd:;si:10449646459628447999,l,Ci1mb290YmFsbCBjbGFzc2VzIGluIGFuZGhyYSBwcmFkZXNoIChUaXJ1cGF0aSlIoOGsnqCqgIAIWkkKEGZvb3RiYWxsIGNsYXNzZXMQABABGAMYBBgFIitmb290YmFsbCBjbGFzc2VzIGluIGFuZGhyYSBwcmFkZXNoIHRpcnVwYXRp;mv:[[13.688009200000002,79.52180229999999],[13.599589199999999,79.3375461]]</t>
  </si>
  <si>
    <t>St.Anns Football Ground</t>
  </si>
  <si>
    <t>Nidadavole, Andhra Pradesh 534301</t>
  </si>
  <si>
    <t>https://www.google.com/maps/dir/Delhi/football+classes+in+andhra+pradesh/@22.3708803,70.3462578,5z/data=!3m1!4b1!4m13!4m12!1m5!1m1!1s0x390cfd5b347eb62d:0x37205b715389640!2m2!1d77.1024902!2d28.7040592!1m5!1m1!1s0x3a37b04266d936f3:0x802518501948c1cc!2m2!1d81.6680704!2d16.899301</t>
  </si>
  <si>
    <t>Nidadavole</t>
  </si>
  <si>
    <t>24hr</t>
  </si>
  <si>
    <t>SVCN - Sree Vidyanikethan College of Nursing, Tirupati, Andhra Pradesh</t>
  </si>
  <si>
    <t>Sree Sainath Nagar, Anantapur - Tirupati Hwy, Rangampet, Andhra Pradesh 517102</t>
  </si>
  <si>
    <t>https://www.google.com/maps/dir/Delhi/SVCN+-+Sree+Vidyanikethan+College+of+Nursing,+Tirupati,+Andhra+Pradesh,+Sree+Sainath+Nagar,+Anantapur+-+Tirupati+Hwy,+Rangampet,+Andhra+Pradesh+517102/@20.9600417,68.4610168,5z/data=!3m1!4b1!4m14!4m13!1m5!1m1!1s0x390cfd5b347eb62d:0x37205b715389640!2m2!1d77.1024902!2d28.7040592!1m5!1m1!1s0x3bb2b0faaaaaaaab:0x62fa80b8ef146d3c!2m2!1d79.289508!2d13.6215257!3e0</t>
  </si>
  <si>
    <t>0877 223 6711</t>
  </si>
  <si>
    <t>https://www.google.com/search?safe=active&amp;rlz=1C1CHZL_enIN844IN844&amp;biw=1366&amp;bih=625&amp;tbm=lcl&amp;sxsrf=ALeKk02Zm_YIAzHtvuQUE5P4dry5NOwWqg%3A1591425457239&amp;ei=sTnbXujvDdi1rQGjnajYBA&amp;q=football+classes+in+andhra+pradesh+%28Tirupati%29&amp;oq=football+classes+in+andhra+pradesh+%28Tirupati%29&amp;gs_l=psy-ab.3...0.0.0.4354613.0.0.0.0.0.0.0.0..0.0....0...1c..64.psy-ab..0.0.0....0.kh1ythAs3TA#rlfi=hd:;si:7132154491668032828,l,Ci1mb290YmFsbCBjbGFzc2VzIGluIGFuZGhyYSBwcmFkZXNoIChUaXJ1cGF0aSkZlm7MFayECABaPwoQZm9vdGJhbGwgY2xhc3NlcyIrZm9vdGJhbGwgY2xhc3NlcyBpbiBhbmRocmEgcHJhZGVzaCB0aXJ1cGF0aQ;mv:[[14.7423398,80.39107969999999],[12.7995101,77.4589137]];start:40</t>
  </si>
  <si>
    <t>http://svcn.education/</t>
  </si>
  <si>
    <t>SVR Coaching Centre</t>
  </si>
  <si>
    <t>Dharma Pet, Kurnool, Andhra Pradesh 518001</t>
  </si>
  <si>
    <t>https://www.google.com/maps/dir/Delhi/football+classes+in++andhra+pradesh/@21.8059122,68.4259278,5z/data=!3m1!4b1!4m13!4m12!1m5!1m1!1s0x390cfd5b347eb62d:0x37205b715389640!2m2!1d77.1024902!2d28.7040592!1m5!1m1!1s0x3bb5e75d9765e8d5:0x993b6d40cc396d34!2m2!1d78.0412614!2d15.8330881</t>
  </si>
  <si>
    <t>098489 57249</t>
  </si>
  <si>
    <t>T.I.M.E.</t>
  </si>
  <si>
    <t>Aditya Towers G1 &amp; G2, Gandhi Rd, Opp Music College, Balaji Colony, Tirupati, Andhra Pradesh 517502</t>
  </si>
  <si>
    <t>https://www.google.com/maps/dir/Delhi/T.I.M.E.,+Aditya+Towers+G1+%26+G2,+Gandhi+Rd,+Opp+Music+College,+Balaji+Colony,+Tirupati,+Andhra+Pradesh+517502/@20.9475313,69.2133897,5z/data=!3m1!4b1!4m14!4m13!1m5!1m1!1s0x390cfd5b347eb62d:0x37205b715389640!2m2!1d77.1024902!2d28.7040592!1m5!1m1!1s0x3a4d4b33ffffffdf:0x5d3dd9bed5dda422!2m2!1d79.4089454!2d13.6300153!3e1</t>
  </si>
  <si>
    <t>081066 90690</t>
  </si>
  <si>
    <t>https://www.google.com/search?safe=active&amp;rlz=1C1CHZL_enIN844IN844&amp;biw=1366&amp;bih=625&amp;tbm=lcl&amp;sxsrf=ALeKk00apVJXpGZM4I6Cxp75w8ChJtYTeA%3A1591424940488&amp;ei=rDfbXt2nHfb7z7sP8e6luAo&amp;btnG=Search&amp;q=football+classes+in+andhra+pradesh+%28Tirupati%29#rlfi=hd:;si:6718765632761734178,l,Ci1mb290YmFsbCBjbGFzc2VzIGluIGFuZGhyYSBwcmFkZXNoIChUaXJ1cGF0aSlaPwoQZm9vdGJhbGwgY2xhc3NlcyIrZm9vdGJhbGwgY2xhc3NlcyBpbiBhbmRocmEgcHJhZGVzaCB0aXJ1cGF0aQ;mv:[[13.688009200000002,79.52180229999999],[13.599589199999999,79.3375461]]</t>
  </si>
  <si>
    <t>https://www.time4education.com/</t>
  </si>
  <si>
    <t>Taj Briyani Point</t>
  </si>
  <si>
    <t>Ibrahim Patnam Ring Road Police Complex Vijayawada -52156, Vijayawada, Andhra Pradesh 521456</t>
  </si>
  <si>
    <t>https://www.google.com/maps/dir/Delhi/Taj+Briyani+Point,+Ibrahim+Patnam+Ring+Road+Police+Complex+Vijayawada+-52156,+Vijayawada,+Andhra+Pradesh+521456/@22.4181024,68.5394089,5z/data=!3m1!4b1!4m13!4m12!1m5!1m1!1s0x390cfd5b347eb62d:0x37205b715389640!2m2!1d77.1024902!2d28.7040592!1m5!1m1!1s0x3a35941000000005:0x98789f6a44521a30!2m2!1d80.377!2d16.605953</t>
  </si>
  <si>
    <t>099598 78606</t>
  </si>
  <si>
    <t>The Guild of Robotics (obotz)</t>
  </si>
  <si>
    <t>5-91-52, 1st Floor, 8th Ln, Chandramouli Nagar, Guntur, Andhra Pradesh 522007</t>
  </si>
  <si>
    <t>https://www.google.com/maps/dir/Delhi/UCMAS+Abacus+Andhra+Pradesh,+5-91-52,+1st+Floor,+8th+lane,+Chandramouli+Nagar,+Guntur,+Andhra+Pradesh+522007/@22.2941929,68.558745,5z/data=!3m1!4b1!4m14!4m13!1m5!1m1!1s0x390cfd5b347eb62d:0x37205b715389640!2m2!1d77.1024902!2d28.7040592!1m5!1m1!1s0x3a4a7562dba2f771:0x11a2de1e2e47389f!2m2!1d80.422473!2d16.314304!3e0</t>
  </si>
  <si>
    <t>https://www.google.com/search?safe=active&amp;rlz=1C1CHZL_enIN844IN844&amp;biw=1366&amp;bih=625&amp;tbm=lcl&amp;sxsrf=ALeKk01dHg3Ya0YrUxOeDW0hvWOuS1v30w%3A1591509878559&amp;ei=doPcXoHgIYyHyAOXxKqgBQ&amp;q=Football+classes+in+andhra+pradesh+%28Guntur%29&amp;oq=Football+classes+in+andhra+pradesh+%28Guntur%29&amp;gs_l=psy-ab.3..35i39k1l2.4654157.4655709.0.4657503.8.8.0.0.0.0.469.881.2-2j0j1.3.0....0...1c.1.64.psy-ab..6.1.468....0.kMtSvmmWzwo#rlfi=hd:;si:2595588150207319362,l,CitGb290YmFsbCBjbGFzc2VzIGluIGFuZGhyYSBwcmFkZXNoIChHdW50dXIpGaNy0uSG_K9xWj0KEGZvb3RiYWxsIGNsYXNzZXMiKWZvb3RiYWxsIGNsYXNzZXMgaW4gYW5kaHJhIHByYWRlc2ggZ3VudHVy;mv:[[16.3873177,80.56455489999999],[16.2246608,80.309811]];start:20</t>
  </si>
  <si>
    <t>Trishna Grounds</t>
  </si>
  <si>
    <t>530032, Sector 2, Steel Plant Twp, Visakhapatnam, Andhra Pradesh 530032</t>
  </si>
  <si>
    <t>https://www.google.com/maps/dir/Delhi/Sector+2,+Steel+Plant+Twp,+Visakhapatnam,+Andhra+Pradesh+530032/@22.9368233,71.0869405,5z/data=!3m1!4b1!4m13!4m12!1m5!1m1!1s0x390cfd5b347eb62d:0x37205b715389640!2m2!1d77.1024902!2d28.7040592!1m5!1m1!1s0x3a396eaf86c9d83d:0x203ef8097e692811!2m2!1d83.1548496!2d17.6529762</t>
  </si>
  <si>
    <t>TTD Namoona Alayam</t>
  </si>
  <si>
    <t>Sri Padmavati Mahila Visvavidyalayam, Tirupati, Andhra Pradesh 517507</t>
  </si>
  <si>
    <t>https://www.google.com/maps/dir/Delhi/SRI+PADMAVATI+MAHILA+VISVAVIDYALAYAM,+near+West+Railway+Station,+SVU+Staff+Colony,+Padmavathi+Nagar,+Tirupati,+Andhra+Pradesh+517502/@20.9514091,68.4610026,5z/data=!3m1!4b1!4m14!4m13!1m5!1m1!1s0x390cfd5b347eb62d:0x37205b715389640!2m2!1d77.1024902!2d28.7040592!1m5!1m1!1s0x3a4d4b3f796b3c71:0xf60e3d761b2bcdff!2m2!1d79.3989732!2d13.6181585!3e0</t>
  </si>
  <si>
    <t>https://www.google.com/search?q=football%20classes%20in%20andhra%20pradesh%20(Tirupati)&amp;rlz=1C1CHZL_enIN844IN844&amp;oq=foot&amp;aqs=chrome.0.69i59l3j69i57j69i59j69i60l3.2320j0j7&amp;sourceid=chrome&amp;ie=UTF-8&amp;safe=active&amp;sxsrf=ALeKk017FUGfaiUoNrmHWYCqyY_xiqe5cg:1591425604099&amp;npsic=0&amp;rflfq=1&amp;rlha=0&amp;rllag=13641462,79423482,1353&amp;tbm=lcl&amp;rldimm=253409419535374045&amp;ved=2ahUKEwiThcauyuzpAhUMWX0KHcr-AuMQvS4wAnoECAwQOQ&amp;rldoc=1&amp;tbs=lrf:!1m4!1u3!2m2!3m1!1e1!1m4!1u2!2m2!2m1!1e1!1m4!1u16!2m2!16m1!1e1!1m4!1u16!2m2!16m1!1e2!2m1!1e2!2m1!1e16!2m1!1e3!3sIAE,lf:1,lf_ui:2&amp;rlst=f#rlfi=hd:;si:7193516389934462240,l,Ci1mb290YmFsbCBjbGFzc2VzIGluIGFuZGhyYSBwcmFkZXNoIChUaXJ1cGF0aSlaPwoQZm9vdGJhbGwgY2xhc3NlcyIrZm9vdGJhbGwgY2xhc3NlcyBpbiBhbmRocmEgcHJhZGVzaCB0aXJ1cGF0aQ;mv:[[13.6888439,79.5232742],[13.584843099999999,79.31154149999999]]</t>
  </si>
  <si>
    <t>TURFSIDE</t>
  </si>
  <si>
    <t>KONCHANAPALI SERVICE ROAD, NH-5, TADEPALLI MANDALAM, GUNTUR, GUNTUR, Andhra Pradesh 522502</t>
  </si>
  <si>
    <t>google.com/maps/dir/Delhi/TURFSIDE,+KONCHANAPALI+SERVICE+ROAD,+NH-5,+TADEPALLI+MANDALAM,+GUNTUR,+GUNTUR,+Andhra+Pradesh+522502/@22.3478499,69.8174394,5z/data=!3m1!4b1!4m13!4m12!1m5!1m1!1s0x390cfd5b347eb62d:0x37205b715389640!2m2!1d77.1024902!2d28.7040592!1m5!1m1!1s0x3a35f1cffe5d1f0b:0xd6b575406f9d7962!2m2!1d80.6146235!2d16.4678923</t>
  </si>
  <si>
    <t>https://www.google.com/search?q=TURFSIDE%2C+KONCHANAPALI+SERVICE+ROAD%2C+NH-5%2C+TADEPALLI+MANDALAM%2C+GUNTUR%2C+GUNTUR%2C+Andhra+Pradesh+522502&amp;rlz=1C1CHZL_enIN844IN844&amp;oq=TURFSIDE%2C+KONCHANAPALI+SERVICE+ROAD%2C+NH-5%2C+TADEPALLI+MANDALAM%2C+GUNTUR%2C+GUNTUR%2C+Andhra+Pradesh+522502&amp;aqs=chrome..69i57j69i60l3.981j0j7&amp;sourceid=chrome&amp;ie=UTF-8</t>
  </si>
  <si>
    <t>http://www.turfside.in/</t>
  </si>
  <si>
    <t>viswam sainik coaching center</t>
  </si>
  <si>
    <t>6-1-175, KT Rd, Srinivasa Nagar, Varadaraja Nagar, Tirupati, Andhra Pradesh 517501</t>
  </si>
  <si>
    <t>https://www.google.com/maps/dir/Delhi/6-1-17%2F1,+KT+Rd,+Yashoda+Nagar,+Tirupati,+Andhra+Pradesh+517501/@20.9700489,68.4610334,5z/data=!3m1!4b1!4m13!4m12!1m5!1m1!1s0x390cfd5b347eb62d:0x37205b715389640!2m2!1d77.1024902!2d28.7040592!1m5!1m1!1s0x3a4d4afe8128a2c5:0x2935621da2bd277!2m2!1d79.4200992!2d13.6441646</t>
  </si>
  <si>
    <t>093999 76999</t>
  </si>
  <si>
    <t>24hrs</t>
  </si>
  <si>
    <t>https://www.google.com/search?safe=active&amp;rlz=1C1CHZL_enIN844IN844&amp;biw=1366&amp;bih=625&amp;tbm=lcl&amp;sxsrf=ALeKk00apVJXpGZM4I6Cxp75w8ChJtYTeA%3A1591424940488&amp;ei=rDfbXt2nHfb7z7sP8e6luAo&amp;btnG=Search&amp;q=football+classes+in+andhra+pradesh+%28Tirupati%29#rlfi=hd:;si:15138327759585734512,l,Ci1mb290YmFsbCBjbGFzc2VzIGluIGFuZGhyYSBwcmFkZXNoIChUaXJ1cGF0aSlaPwoQZm9vdGJhbGwgY2xhc3NlcyIrZm9vdGJhbGwgY2xhc3NlcyBpbiBhbmRocmEgcHJhZGVzaCB0aXJ1cGF0aQ;mv:[[13.688009200000002,79.52180229999999],[13.599589199999999,79.3375461]]</t>
  </si>
  <si>
    <t>https://viswam-sainik-coaching-center.business.site/?utm_source=gmb&amp;utm_medium=referral</t>
  </si>
  <si>
    <t>https://www.google.com/maps/dir/Delhi/No.+26-9-38,+2nd+Floor,+Excellent+Coaching+Institute,+Yereni+Mansion,+Galla+Vari+St,+Opp.+Ilapuram,+Gandhi+Nagar,+Vijayawada,+Andhra+Pradesh+520003/@22.3713611,69.8204012,5z/data=!3m1!4b1!4m13!4m12!1m5!1m1!1s0x390cfd5b347eb62d:0x37205b715389640!2m2!1d77.1024902!2d28.7040592!1m5!1m1!1s0x3a35effc47073f45:0x645a31522849673f!2m2!1d80.6256077!2d16.5162762</t>
  </si>
  <si>
    <t>Vivek Coaching Center</t>
  </si>
  <si>
    <t>15-4-244, GN Mada St, beside DTDC Courier, Tirupati, Andhra Pradesh 517501</t>
  </si>
  <si>
    <t>https://www.google.com/maps/dir/Delhi/16.519862,80.643253/@22.3710737,69.8291319,5z/data=!3m1!4b1!4m8!4m7!1m5!1m1!1s0x390cfd5b347eb62d:0x37205b715389640!2m2!1d77.1024902!2d28.7040592!1m0?hl=en-GB</t>
  </si>
  <si>
    <t>098667 26526</t>
  </si>
  <si>
    <t>https://www.google.com/search?safe=active&amp;rlz=1C1CHZL_enIN844IN844&amp;biw=1366&amp;bih=625&amp;tbm=lcl&amp;sxsrf=ALeKk00apVJXpGZM4I6Cxp75w8ChJtYTeA%3A1591424940488&amp;ei=rDfbXt2nHfb7z7sP8e6luAo&amp;btnG=Search&amp;q=football+classes+in+andhra+pradesh+%28Tirupati%29#rlfi=hd:;si:2146500028096944178;mv:[[13.688009200000002,79.52180229999999],[13.599589199999999,79.3375461]]</t>
  </si>
  <si>
    <t>http://vivekcoaching.com/</t>
  </si>
  <si>
    <t>https://www.google.com/maps/dir/Delhi/football+classes+in++andhra+pradesh/@20.9424449,67.3227943,5z/data=!3m1!4b1!4m13!4m12!1m5!1m1!1s0x390cfd5b347eb62d:0x37205b715389640!2m2!1d77.1024902!2d28.7040592!1m5!1m1!1s0x3a4d4b05e663cffd:0x1dc9e66725159832!2m2!1d79.418554!2d13.6302616</t>
  </si>
  <si>
    <t>YMCA (young men's Christian association)</t>
  </si>
  <si>
    <t>R.K.Residency, RK Beach, 7-24-6, Dr NTR Beach Rd, Kirlampudi Layout, Chinna Waltair, Pedda Waltair, Visakhapatnam, Andhra Pradesh 530003</t>
  </si>
  <si>
    <t>https://www.google.com/maps/dir/Delhi/RAGHU+CRICKET+STADIUM,+raghu+engineering+college/@23.3011404,75.761221,6z/data=!3m1!4b1!4m13!4m12!1m5!1m1!1s0x390cfd5b347eb62d:0x37205b715389640!2m2!1d77.1024902!2d28.7040592!1m5!1m1!1s0x3a3be32c49555555:0x34f86f93735c3ea0!2m2!1d83.4184757!2d17.9930915</t>
  </si>
  <si>
    <t>089127 55826</t>
  </si>
  <si>
    <t>http://ymcavizag.org/</t>
  </si>
  <si>
    <t>Achievers Destination Academy (Home Center)</t>
  </si>
  <si>
    <t>Area-29 Ground Floor, Urwa, Mangalore, Karnataka 575006</t>
  </si>
  <si>
    <t>https://www.google.com/maps/dir/Delhi/Achievers+Destination+Academy+(Home+Center),+Area-29+Ground+Floor,+Urwa,+Mangalore,+Karnataka+575006/@20.5552525,67.6182367,5z/data=!3m1!4b1!4m13!4m12!1m5!1m1!1s0x390cfd5b347eb62d:0x37205b715389640!2m2!1d77.1024902!2d28.7040592!1m5!1m1!1s0x3ba35bb4288e387b:0x18e3ba27c6dcf381!2m2!1d74.8346296!2d12.8967709</t>
  </si>
  <si>
    <t>https://www.google.com/search?safe=active&amp;rlz=1C1CHZL_enIN844IN844&amp;sxsrf=ALeKk02SusRaC2zygISxy938oOqDwVkZsQ:1591945160323&amp;q=football+classes+in+Mangalore&amp;npsic=0&amp;rflfq=1&amp;rlha=0&amp;rllag=12859656,74857486,1989&amp;tbm=lcl&amp;ved=2ahUKEwiwsaHu2fvpAhVEJHIKHTalBlkQjGp6BAgMEEQ&amp;rldoc=1#rlfi=hd:;si:1793481756626449281,l,Ch1mb290YmFsbCBjbGFzc2VzIGluIE1hbmdhbG9yZRlCXvsRDYNkHVoxChBmb290YmFsbCBjbGFzc2VzIh1mb290YmFsbCBjbGFzc2VzIGluIG1hbmdhbG9yZQ;mv:[[13.088875235891233,75.1728360251953],[12.767640573498436,74.52326937480467]];start:20</t>
  </si>
  <si>
    <t>https://adaminischool.com/</t>
  </si>
  <si>
    <t>Active Arena</t>
  </si>
  <si>
    <t>Opposite Prestige Tech Park (Behind Croma) Outer Ring Road, Marathahalli, Kadubeesanahalli, Panathur,, Bengaluru, Karnataka 560103</t>
  </si>
  <si>
    <t>https://www.google.com/maps/dir/Delhi/Active+Arena,+Opposite+Prestige+Tech+Park+(Behind+Croma)+Outer+Ring+Road,+Marathahalli,+Kadubeesanahalli,+Panathur,,+Bengaluru,+Karnataka+560103/@20.6233136,69.3115395,5z/data=!3m1!4b1!4m13!4m12!1m5!1m1!1s0x390cfd5b347eb62d:0x37205b715389640!2m2!1d77.1024902!2d28.7040592!1m5!1m1!1s0x3bae124cb205e5f7:0x9859a81b1de633d9!2m2!1d77.6999662!2d12.9429604</t>
  </si>
  <si>
    <t>080886 69669</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</si>
  <si>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10977990401111503833,l,Ch1mb290YmFsbCBjbGFzc2VzIGluIEJlbmdhbHVydUiow6vGg6uAgAhaOQoQZm9vdGJhbGwgY2xhc3NlcxAAEAEYARgDIh1mb290YmFsbCBjbGFzc2VzIGluIGJlbmdhbHVydQ;mv:[[13.1297658,77.77649860000001],[12.880064599999999,77.5421865]];start:40</t>
  </si>
  <si>
    <t>https://www.activearena.in/</t>
  </si>
  <si>
    <t>Asian Sports Center</t>
  </si>
  <si>
    <t>G-10, Casagrande Mall, Sturrock Rd, Attavar, Mangalore, Karnataka 575001</t>
  </si>
  <si>
    <t>https://www.google.com/maps/dir/Delhi/Asian+Sports+Center,+G-10,+Casagrande+Mall,+Sturrock+Rd,+Attavar,+Mangalore,+Karnataka+575001/@20.5677181,66.1580984,5z/data=!3m1!4b1!4m13!4m12!1m5!1m1!1s0x390cfd5b347eb62d:0x37205b715389640!2m2!1d77.1024902!2d28.7040592!1m5!1m1!1s0x3ba35bb4ec395e3f:0x69e1bbb8d2c34518!2m2!1d74.846501!2d12.8632219</t>
  </si>
  <si>
    <t>099023 37473</t>
  </si>
  <si>
    <t>9:30am-8pm</t>
  </si>
  <si>
    <t>https://www.google.com/search?safe=active&amp;rlz=1C1CHZL_enIN844IN844&amp;sxsrf=ALeKk02SusRaC2zygISxy938oOqDwVkZsQ:1591945160323&amp;q=football+classes+in+Mangalore&amp;npsic=0&amp;rflfq=1&amp;rlha=0&amp;rllag=12859656,74857486,1989&amp;tbm=lcl&amp;ved=2ahUKEwiwsaHu2fvpAhVEJHIKHTalBlkQjGp6BAgMEEQ&amp;rldoc=1#rlfi=hd:;si:7629585646226720024,l,Ch1mb290YmFsbCBjbGFzc2VzIGluIE1hbmdhbG9yZVoxChBmb290YmFsbCBjbGFzc2VzIh1mb290YmFsbCBjbGFzc2VzIGluIG1hbmdhbG9yZQ;mv:[[12.981957699999999,74.8686615],[12.8354672,74.800136]]</t>
  </si>
  <si>
    <t>Bangalore City Football Club</t>
  </si>
  <si>
    <t>No 4M, 353, 4th C Main Rd, OMBR Layout, Kasturi Nagar, Bengaluru, Karnataka 560016</t>
  </si>
  <si>
    <t>https://www.google.com/maps/dir/Delhi/Bangalore+City+Football+Club,+No+4M,+353,+4th+C+Main+Rd,+OMBR+Layout,+Kasturi+Nagar,+Bengaluru,+Karnataka+560016/@20.636201,69.3115606,5z/data=!3m1!4b1!4m13!4m12!1m5!1m1!1s0x390cfd5b347eb62d:0x37205b715389640!2m2!1d77.1024902!2d28.7040592!1m5!1m1!1s0x3bae16d33fff519b:0x1a3558a5bc364649!2m2!1d77.6521177!2d13.0079975</t>
  </si>
  <si>
    <t>078480 08800</t>
  </si>
  <si>
    <t>10:30am-8pm</t>
  </si>
  <si>
    <t>Vijay David</t>
  </si>
  <si>
    <t>https://bangalorecityfc.com/</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</si>
  <si>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1888513087602312777,l,Ch1mb290YmFsbCBjbGFzc2VzIGluIEJlbmdhbHVydRk_c4g2DgfqDUjZtYaYiquAgAhaOQoQZm9vdGJhbGwgY2xhc3NlcxAAEAEYABgDIh1mb290YmFsbCBjbGFzc2VzIGluIGJlbmdhbHVydQ;mv:[[13.150452099999999,77.7524576],[12.895500499999999,77.4443721]];start:20</t>
  </si>
  <si>
    <t>Bangalore Football Lead Academy (BFLA)</t>
  </si>
  <si>
    <t>100 Feet Rd, 4th Block, Koramangala, Bengaluru, Karnataka 560038</t>
  </si>
  <si>
    <t>https://www.google.com/maps/dir/Delhi/Bangalore+Football+Lead+Academy+(BFLA),+100+Feet+Rd,+4th+Block,+Koramangala,+Bengaluru,+Karnataka+560038/@20.602466,68.3332438,5z/data=!3m1!4b1!4m13!4m12!1m5!1m1!1s0x390cfd5b347eb62d:0x37205b715389640!2m2!1d77.1024902!2d28.7040592!1m5!1m1!1s0x3bae17e256d39d51:0x18dc85a2f0a83900!2m2!1d77.6497868!2d12.9333797</t>
  </si>
  <si>
    <t>info@bfla.in</t>
  </si>
  <si>
    <t>098800 36037</t>
  </si>
  <si>
    <t>9am-7pm</t>
  </si>
  <si>
    <t>http://bfla.in/bfla/</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</si>
  <si>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1791453686655367424,l,Ch1mb290YmFsbCBjbGFzc2VzIGluIEJlbmdhbHVydVoxChBmb290YmFsbCBjbGFzc2VzIh1mb290YmFsbCBjbGFzc2VzIGluIGJlbmdhbHVydQ;mv:[[13.1297658,77.77649860000001],[12.880064599999999,77.5421865]];start:40</t>
  </si>
  <si>
    <t>15+</t>
  </si>
  <si>
    <t>Bangalore International Sports Academy - a unit of Shankar Sports Academy</t>
  </si>
  <si>
    <t>https://www.google.com/maps/dir/Delhi/Bangalore+International+Sports+Academy+-+a+unit+of+Shankar+Sports+Academy,+ITI+Layout,+Sector+7,+HSR+Layout,+Bengaluru,+Karnataka+560068/@20.5972887,69.3114971,5z/data=!3m1!4b1!4m13!4m12!1m5!1m1!1s0x390cfd5b347eb62d:0x37205b715389640!2m2!1d77.1024902!2d28.7040592!1m5!1m1!1s0x3bae14980068e02d:0xf028fbcdc2f36808!2m2!1d77.6422809!2d12.9017548</t>
  </si>
  <si>
    <t>6am-apm</t>
  </si>
  <si>
    <t>https://www.playnlive.com/bangalore/bangalore-international-sports-academy-hsr-layout</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</si>
  <si>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17305358429328730120,l,Ch1mb290YmFsbCBjbGFzc2VzIGluIEJlbmdhbHVydVoxChBmb290YmFsbCBjbGFzc2VzIh1mb290YmFsbCBjbGFzc2VzIGluIGJlbmdhbHVydQ;mv:[[13.187030000000002,77.7492554],[12.8114571,77.5659431]];start:60</t>
  </si>
  <si>
    <t>Bangalore Premier Soccer School - BPSS</t>
  </si>
  <si>
    <t>14/2, ITC Colony Main Road, 2nd Cross, Cox Town, Near-ITC Factory Back Gate, Jeevanahalli, Bengaluru, Karnataka 560005</t>
  </si>
  <si>
    <t>https://www.google.com/maps/dir/Delhi/Bangalore+Premier+Soccer+School+-+BPSS,+14%2F2,+ITC+Colony+Main+Road,+2nd+Cross,+Cox+Town,+Near-ITC+Factory+Back+Gate,+Jeevanahalli,+Bengaluru,+Karnataka+560005/@20.6475908,67.3259939,5z/data=!3m1!4b1!4m13!4m12!1m5!1m1!1s0x390cfd5b347eb62d:0x37205b715389640!2m2!1d77.1024902!2d28.7040592!1m5!1m1!1s0x3bae16e98d627051:0x82f762e3cc8c6a65!2m2!1d77.6286243!2d12.997994</t>
  </si>
  <si>
    <t>098865 19883</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</si>
  <si>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9437120274707016293,l,Ch1mb290YmFsbCBjbGFzc2VzIGluIEJlbmdhbHVydVoxChBmb290YmFsbCBjbGFzc2VzIh1mb290YmFsbCBjbGFzc2VzIGluIGJlbmdhbHVydQ;mv:[[13.154316699999999,77.7734143],[12.825517999999999,77.54243869999999]]</t>
  </si>
  <si>
    <t>http://bpssfootball.com/</t>
  </si>
  <si>
    <t>2nd Main Rd, 7th Block, Jayanagar, Bengaluru, Karnataka 560070</t>
  </si>
  <si>
    <t>https://www.google.com/maps/dir/Delhi/Bangalore+Premier+Soccer+School+-+BPSS,+2nd+Main+Rd,+7th+Block,+Jayanagar,+Bengaluru,+Karnataka+560070/@20.6147549,69.3115256,5z/data=!3m1!4b1!4m13!4m12!1m5!1m1!1s0x390cfd5b347eb62d:0x37205b715389640!2m2!1d77.1024902!2d28.7040592!1m5!1m1!1s0x3bae159c161f14a3:0x16ea15793b6ecb1e!2m2!1d77.5781449!2d12.9254583</t>
  </si>
  <si>
    <t>https://www.google.com/search?safe=active&amp;rlz=1C1CHZL_enIN844IN844&amp;tbm=lcl&amp;sxsrf=ALeKk017XZK2eCZ_SDrPUbfzHlCzavmlQg%3A1591766704940&amp;ei=sG7gXpH_OJuR4-EPj4CcuAo&amp;q=football+classes+in+Bengaluru&amp;oq=football+classes+in+Bengaluru&amp;gs_l=psy-ab.3...0.0.0.23181.0.0.0.0.0.0.0.0..0.0....0...1c..64.psy-ab..0.0.0....0.QDL1J5h3I5g#rlfi=hd:;si:1651155823817050910,l,Ch1mb290YmFsbCBjbGFzc2VzIGluIEJlbmdhbHVydVoxChBmb290YmFsbCBjbGFzc2VzIh1mb290YmFsbCBjbGFzc2VzIGluIGJlbmdhbHVydQ;mv:[[13.150452099999999,77.7524576],[12.895500499999999,77.4443721]];start:20</t>
  </si>
  <si>
    <t>300/1B, 16th Cross Rd, Sadashiva Nagar, Armane Nagar, Bengaluru, Karnataka 560080</t>
  </si>
  <si>
    <t>https://www.google.com/maps/dir/Delhi/Bangalore+Premier+Soccer+School+-+BPSS,+300%2F1B,+16th+Cross+Rd,+Sadashiva+Nagar,+Armane+Nagar,+Bengaluru,+Karnataka+560080/@20.6413327,69.3115689,5z/data=!3m1!4b1!4m13!4m12!1m5!1m1!1s0x390cfd5b347eb62d:0x37205b715389640!2m2!1d77.1024902!2d28.7040592!1m5!1m1!1s0x3bae16342704020d:0x8667f5c86c3c6017!2m2!1d77.5815295!2d13.0061856</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</si>
  <si>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9684979764841701399,l,Ch1mb290YmFsbCBjbGFzc2VzIGluIEJlbmdhbHVydVoxChBmb290YmFsbCBjbGFzc2VzIh1mb290YmFsbCBjbGFzc2VzIGluIGJlbmdhbHVydQ;mv:[[13.150452099999999,77.7524576],[12.895500499999999,77.4443721]];start:20</t>
  </si>
  <si>
    <t>Free Kick Sports Arena, Kenchappa Rd, Pulikeshi Nagar, Bengaluru, Karnataka 560005</t>
  </si>
  <si>
    <t>https://www.google.com/maps/dir/Delhi/Bangalore+Premier+Soccer+School+-+BPSS,+Free+Kick+Sports+Arena,+Kenchappa+Rd,+Pulikeshi+Nagar,+Bengaluru,+Karnataka+560005/@20.6402792,69.3115672,5z/data=!3m1!4b1!4m13!4m12!1m5!1m1!1s0x390cfd5b347eb62d:0x37205b715389640!2m2!1d77.1024902!2d28.7040592!1m5!1m1!1s0x3bae16f1c9d04463:0xc1e336607be26c79!2m2!1d77.6177031!2d12.9989104</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</si>
  <si>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13971070257056607353,l,Ch1mb290YmFsbCBjbGFzc2VzIGluIEJlbmdhbHVydVoxChBmb290YmFsbCBjbGFzc2VzIh1mb290YmFsbCBjbGFzc2VzIGluIGJlbmdhbHVydQ;mv:[[13.150452099999999,77.7524576],[12.895500499999999,77.4443721]];start:20</t>
  </si>
  <si>
    <t>http://www.bpssfootball.com/</t>
  </si>
  <si>
    <t>The GameChanger, MSR College Rd, HMR Layout, Gokula Extension, Mathikere, Bengaluru, Karnataka 560054</t>
  </si>
  <si>
    <t>https://www.google.com/maps/dir/Delhi/Bangalore+Premier+Soccer+School+-+BPSS,+The+GameChanger,+MSR+College+Rd,+HMR+Layout,+Gokula+Extension,+Mathikere,+Bengaluru,+Karnataka+560054/@20.6409652,69.3115683,5z/data=!3m1!4b1!4m13!4m12!1m5!1m1!1s0x390cfd5b347eb62d:0x37205b715389640!2m2!1d77.1024902!2d28.7040592!1m5!1m1!1s0x3bae3d5bc9b370f3:0xbfc22f21c4e2ab78!2m2!1d77.5547389!2d13.0407767</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</si>
  <si>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13817658428809718648,l,Ch1mb290YmFsbCBjbGFzc2VzIGluIEJlbmdhbHVydVoxChBmb290YmFsbCBjbGFzc2VzIh1mb290YmFsbCBjbGFzc2VzIGluIGJlbmdhbHVydQ;mv:[[13.1297658,77.77649860000001],[12.880064599999999,77.5421865]];start:40</t>
  </si>
  <si>
    <t>Bangalore Soccer Academy</t>
  </si>
  <si>
    <t>Lal Bagh Main Rd, Srinivas Colony, Sudhama Nagar, Bengaluru, Karnataka 560027</t>
  </si>
  <si>
    <t>https://www.google.com/maps/dir/Delhi/Bangalore+soccer+academy,+Lal+Bagh+Main+Rd,+Srinivas+Colony,+Sudhama+Nagar,+Bengaluru,+Karnataka+560027/@20.6334033,69.311556,5z/data=!3m1!4b1!4m13!4m12!1m5!1m1!1s0x390cfd5b347eb62d:0x37205b715389640!2m2!1d77.1024902!2d28.7040592!1m5!1m1!1s0x3bae15941c93b799:0xc5ee5312f6256423!2m2!1d77.5938735!2d12.9621159</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</si>
  <si>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14262428410833101859,l,Ch1mb290YmFsbCBjbGFzc2VzIGluIEJlbmdhbHVydVoxChBmb290YmFsbCBjbGFzc2VzIh1mb290YmFsbCBjbGFzc2VzIGluIGJlbmdhbHVydQ;mv:[[13.187030000000002,77.7492554],[12.8114571,77.5659431]];start:60</t>
  </si>
  <si>
    <t>http://www.bangaloresoccer.com/</t>
  </si>
  <si>
    <t>PLaY Arena,Central Jail Road, Off Sarjapur road, Bengaluru, Karnataka 560035</t>
  </si>
  <si>
    <t>https://www.google.com/maps/dir/Delhi/PLaY+Arena,+Silverwood+Regency+Apartment,+No.+75,+Central+Jail+Road+Opp+Near+Total+Mall,+Sarjapur+Main+Rd,+Kasavanahalli,+Karnataka+560035/@20.608311,69.3115151,5z/data=!3m1!4b1!4m13!4m12!1m5!1m1!1s0x390cfd5b347eb62d:0x37205b715389640!2m2!1d77.1024902!2d28.7040592!1m5!1m1!1s0x3bae136cd3c8209d:0xab9cb38fc4634cb3!2m2!1d77.676314!2d12.911452</t>
  </si>
  <si>
    <t>097399 56582</t>
  </si>
  <si>
    <t>8:30am-9pm</t>
  </si>
  <si>
    <t>https://m.facebook.com/BangaloreSoccerAcademy/</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</si>
  <si>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1802397778272107483,l,Ch1mb290YmFsbCBjbGFzc2VzIGluIEJlbmdhbHVydVoxChBmb290YmFsbCBjbGFzc2VzIh1mb290YmFsbCBjbGFzc2VzIGluIGJlbmdhbHVydQ;mv:[[13.154316699999999,77.7734143],[12.825517999999999,77.54243869999999]]</t>
  </si>
  <si>
    <t>Bangalore Soccer Galaxy</t>
  </si>
  <si>
    <t>AM Plaza, G-17, Ground Floor, No. 89, HAL Old Airport Rd, Bengaluru, Karnataka 560017</t>
  </si>
  <si>
    <t>https://www.google.com/maps/dir/Delhi/Bangalore+Soccer+Galaxy,+AM+Plaza,+G-17,+Ground+Floor,+No.+89,+HAL+Old+Airport+Rd,+Bengaluru,+Karnataka+560017/@20.6314933,69.3115529,5z/data=!3m1!4b1!4m13!4m12!1m5!1m1!1s0x390cfd5b347eb62d:0x37205b715389640!2m2!1d77.1024902!2d28.7040592!1m5!1m1!1s0x3bae13b4a5b2f4a3:0xe645c7842581142!2m2!1d77.661257!2d12.958911</t>
  </si>
  <si>
    <t>https://www.justdial.com/Bangalore/Bangalore-Soccer-Galaxy-New-Bel-Road/080PXX80-XX80-170123170150-K3R6_BZDET</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</si>
  <si>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1037055485780955458,l,Ch1mb290YmFsbCBjbGFzc2VzIGluIEJlbmdhbHVydVoxChBmb290YmFsbCBjbGFzc2VzIh1mb290YmFsbCBjbGFzc2VzIGluIGJlbmdhbHVydQ;mv:[[13.187030000000002,77.7492554],[12.8114571,77.5659431]];start:60</t>
  </si>
  <si>
    <t>BANGALORE YOUTH FOOTBALL LEAGUE</t>
  </si>
  <si>
    <t>Jeevan Building, No 11, 2nd floor, Hare Krishna Rd, Kumara Park East, Bengaluru, Karnataka 560001</t>
  </si>
  <si>
    <t>https://www.google.com/maps/dir/28.6182658,77.0449321/BANGALORE+YOUTH+FOOTBALL+LEAGUE,+Jeevan+Building,+No+11,+2nd+floor,+Hare+Krishna+Rd,+Kumara+Park+East,+Bengaluru,+Karnataka+560001/@20.5890041,69.2937173,5z/data=!3m1!4b1!4m9!4m8!1m1!4e1!1m5!1m1!1s0x3bae16160d5e4f95:0xfa1f2c71030996b4!2m2!1d77.5784331!2d12.987686</t>
  </si>
  <si>
    <t>090660 68181</t>
  </si>
  <si>
    <t>temporarily_closed</t>
  </si>
  <si>
    <t>http://byfl.in/</t>
  </si>
  <si>
    <t>https://www.google.com/search?safe=active&amp;rlz=1C1CHZL_enIN844IN844&amp;sxsrf=ALeKk01np79esrwVeVTStX2ds7_EuZh4Ag:1591687182231&amp;q=football+classes+in+Bengaluru&amp;npsic=0&amp;rflfq=1&amp;rlha=0&amp;rllag=12976718,77615572,9692&amp;tbm=lcl&amp;ved=2ahUKEwjRn9zomPTpAhVzzzgGHRD-DOsQjGp6BAgMEEg&amp;tbs=lrf:!1m4!1u3!2m2!3m1!1e1!1m4!1u2!2m2!2m1!1e1!1m4!1u16!2m2!16m1!1e1!1m4!1u16!2m2!16m1!1e2!2m1!1e2!2m1!1e16!2m1!1e3!3sIAE,lf:1,lf_ui:2&amp;rldoc=1#rlfi=hd:;si:18023173097653900980,l,Ch1mb290YmFsbCBjbGFzc2VzIGluIEJlbmdhbHVydRkeOwQupuZPjFoxChBmb290YmFsbCBjbGFzc2VzIh1mb290YmFsbCBjbGFzc2VzIGluIGJlbmdhbHVydQ;mv:[[13.154316699999999,77.77383619999999],[12.825517999999999,77.53498479999999]]</t>
  </si>
  <si>
    <t>Unnamed Road, Bengaluru, Karnataka 562157</t>
  </si>
  <si>
    <t>https://www.google.com/maps/dir/Delhi/Bangalore+Youth+Football+League,+Unnamed+Road,+Bengaluru,+Karnataka+562157/@20.6413327,69.3115689,5z/data=!3m1!4b1!4m13!4m12!1m5!1m1!1s0x390cfd5b347eb62d:0x37205b715389640!2m2!1d77.1024902!2d28.7040592!1m5!1m1!1s0x3bae1fc7a9035ded:0x31b4c5e4e916569!2m2!1d77.5982541!2d13.16691</t>
  </si>
  <si>
    <t>info@example.com</t>
  </si>
  <si>
    <t>7am-5pm</t>
  </si>
  <si>
    <t>https://www.byfl.in/</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</si>
  <si>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223856574413759849,l,Ch1mb290YmFsbCBjbGFzc2VzIGluIEJlbmdhbHVydRkeOwQupuZPjFoxChBmb290YmFsbCBjbGFzc2VzIh1mb290YmFsbCBjbGFzc2VzIGluIGJlbmdhbHVydQ;mv:[[13.187030000000002,77.7492554],[12.8114571,77.5659431]];start:60</t>
  </si>
  <si>
    <t>Barça Academy - Whitefield</t>
  </si>
  <si>
    <t>Ecumenical Christian Centre Road, ECC Rd, Nallurhalli, Whitefield, Bengaluru, Karnataka 560066</t>
  </si>
  <si>
    <t>https://www.google.com/maps/dir/Delhi/Bar%C3%A7a+Academy+-+Whitefield,+Ecumenical+Christian+Centre+Road,+ECC+Rd,+Nallurhalli,+Whitefield,+Bengaluru,+Karnataka+560066/@20.6348116,69.3115583,5z/data=!3m1!4b1!4m13!4m12!1m5!1m1!1s0x390cfd5b347eb62d:0x37205b715389640!2m2!1d77.1024902!2d28.7040592!1m5!1m1!1s0x3bae11ca610418df:0x9139c35d80315a2f!2m2!1d77.7394351!2d12.9747019</t>
  </si>
  <si>
    <t>080954 02345</t>
  </si>
  <si>
    <t>5am-6pm</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</si>
  <si>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10464610015522150959,l,Ch1mb290YmFsbCBjbGFzc2VzIGluIEJlbmdhbHVydRnoX0WGS-HyLloxChBmb290YmFsbCBjbGFzc2VzIh1mb290YmFsbCBjbGFzc2VzIGluIGJlbmdhbHVydQ;mv:[[13.187030000000002,77.7492554],[12.8114571,77.5659431]];start:60</t>
  </si>
  <si>
    <t>http://conscientfootball.com/</t>
  </si>
  <si>
    <t>Becks Soccer School Bangalore</t>
  </si>
  <si>
    <t>#10/43, Park Rd, Jeevanahalli, Jeevanhalli, Cox Town, Bengaluru, Karnataka 560005</t>
  </si>
  <si>
    <t>https://www.google.com/maps/dir/Delhi/Becks+Soccer+School+Bangalore,+%2310%2F43,+Park+Rd,+Jeevanahalli,+Jeevanhalli,+Cox+Town,+Bengaluru,+Karnataka+560005/@20.6401265,69.311567,5z/data=!3m1!4b1!4m13!4m12!1m5!1m1!1s0x390cfd5b347eb62d:0x37205b715389640!2m2!1d77.1024902!2d28.7040592!1m5!1m1!1s0x3bae17df22ea9281:0x21593b58717ec7a0!2m2!1d77.629201!2d12.9970395</t>
  </si>
  <si>
    <t>info@bssfootball.com</t>
  </si>
  <si>
    <t>097425 75711</t>
  </si>
  <si>
    <t>http://bssfootball.com/</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</si>
  <si>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2403017127226165152,l,Ch1mb290YmFsbCBjbGFzc2VzIGluIEJlbmdhbHVydVoxChBmb290YmFsbCBjbGFzc2VzIh1mb290YmFsbCBjbGFzc2VzIGluIGJlbmdhbHVydQ;mv:[[13.1415753,77.7561288],[12.813980599999999,77.4445128]];start:80</t>
  </si>
  <si>
    <t>Bengaluru FC Soccer Schools - Cox Town</t>
  </si>
  <si>
    <t>Clarence High School Playground, Sunderamurthy Rd, Cox Town, Bengaluru, Karnataka 560005</t>
  </si>
  <si>
    <t>https://www.google.com/maps/dir/Delhi/Bengaluru+FC+Soccer+Schools+-+Cox+Town,+Clarence+High+School+Playground,+Sunderamurthy+Rd,+Cox+Town,+Bengaluru,+Karnataka+560005/@20.6402792,69.3115672,5z/data=!3m1!4b1!4m13!4m12!1m5!1m1!1s0x390cfd5b347eb62d:0x37205b715389640!2m2!1d77.1024902!2d28.7040592!1m5!1m1!1s0x3bae16f276d31a2f:0x7e81019df0a40912!2m2!1d77.618865!2d12.99507</t>
  </si>
  <si>
    <t>089511 48576</t>
  </si>
  <si>
    <t>Carles Cuadrat</t>
  </si>
  <si>
    <t>http://soccerschools.bengalurufc.com/</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</si>
  <si>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9115568898633369874,l,Ch1mb290YmFsbCBjbGFzc2VzIGluIEJlbmdhbHVydVoxChBmb290YmFsbCBjbGFzc2VzIh1mb290YmFsbCBjbGFzc2VzIGluIGJlbmdhbHVydQ;mv:[[13.150452099999999,77.7524576],[12.895500499999999,77.4443721]];start:20</t>
  </si>
  <si>
    <t>Bengaluru FC Soccer Schools - Hennur Road</t>
  </si>
  <si>
    <t>XLR8, next to Southern Bible College, Kothanur, Bengaluru, Karnataka 560077</t>
  </si>
  <si>
    <t>https://www.google.com/maps/dir/Delhi/Bengaluru+FC+Soccer+Schools+-+Hennur+Road,+XLR8,+next+to+Southern+Bible+College,+Kothanur,+Bengaluru,+Karnataka+560077/@20.6402792,69.3115672,5z/data=!3m1!4b1!4m13!4m12!1m5!1m1!1s0x390cfd5b347eb62d:0x37205b715389640!2m2!1d77.1024902!2d28.7040592!1m5!1m1!1s0x3bae19f83515112b:0xf6145ab8c6b87a79!2m2!1d77.650846!2d13.070349</t>
  </si>
  <si>
    <t>095916 53564</t>
  </si>
  <si>
    <t>https://soccerschools.bengalurufc.com/</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</si>
  <si>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17731897382518946425,l,Ch1mb290YmFsbCBjbGFzc2VzIGluIEJlbmdhbHVydVoxChBmb290YmFsbCBjbGFzc2VzIh1mb290YmFsbCBjbGFzc2VzIGluIGJlbmdhbHVydQ;mv:[[13.154316699999999,77.7734143],[12.825517999999999,77.54243869999999]]</t>
  </si>
  <si>
    <t>Bengaluru FC Soccer Schools - Mathikere</t>
  </si>
  <si>
    <t>The Gamechanger, 112, Near Movenpick hotel, Bengaluru, Karnataka 560054</t>
  </si>
  <si>
    <t>https://www.google.com/maps/dir/Delhi/Bengaluru+FC+Soccer+Schools+-+Mathikere,+The+Gamechanger,+112,+Near+Movenpick+hotel,+Bengaluru,+Karnataka+560054/@20.6409652,69.3115683,5z/data=!3m1!4b1!4m13!4m12!1m5!1m1!1s0x390cfd5b347eb62d:0x37205b715389640!2m2!1d77.1024902!2d28.7040592!1m5!1m1!1s0x3bae3d5bca6df971:0x6d34b16f88f34299!2m2!1d77.5548124!2d13.0407699</t>
  </si>
  <si>
    <t>5-6pm</t>
  </si>
  <si>
    <t>https://www.google.com/search?safe=active&amp;rlz=1C1CHZL_enIN844IN844&amp;sxsrf=ALeKk01np79esrwVeVTStX2ds7_EuZh4Ag:1591687182231&amp;q=football+classes+in+Bengaluru&amp;npsic=0&amp;rflfq=1&amp;rlha=0&amp;rllag=12976718,77615572,9692&amp;tbm=lcl&amp;ved=2ahUKEwjRn9zomPTpAhVzzzgGHRD-DOsQjGp6BAgMEEg&amp;tbs=lrf:!1m4!1u3!2m2!3m1!1e1!1m4!1u2!2m2!2m1!1e1!1m4!1u16!2m2!16m1!1e1!1m4!1u16!2m2!16m1!1e2!2m1!1e2!2m1!1e16!2m1!1e3!3sIAE,lf:1,lf_ui:2&amp;rldoc=1#rlfi=hd:;si:7869109541520229017,l,Ch1mb290YmFsbCBjbGFzc2VzIGluIEJlbmdhbHVydRlz2DcMubkb3VoxChBmb290YmFsbCBjbGFzc2VzIh1mb290YmFsbCBjbGFzc2VzIGluIGJlbmdhbHVydQ;mv:[[13.154316699999999,77.77383619999999],[12.825517999999999,77.53498479999999]]</t>
  </si>
  <si>
    <t>Bengaluru FC Soccer Schools - Whitefield</t>
  </si>
  <si>
    <t>Whitefield Main Rd, Thigalarapalya, Hoodi, Bengaluru, Karnataka 560067</t>
  </si>
  <si>
    <t>https://www.google.com/maps/dir/Delhi/Bengaluru+FC+Soccer+Schools+-+Whitefield,+Whitefield+Main+Rd,+Thigalarapalya,+Hoodi,+Bengaluru,+Karnataka+560067/@20.6348116,69.3115583,5z/data=!3m1!4b1!4m13!4m12!1m5!1m1!1s0x390cfd5b347eb62d:0x37205b715389640!2m2!1d77.1024902!2d28.7040592!1m5!1m1!1s0x3bae11f54b592629:0xe30ae90a097dce1!2m2!1d77.7296232!2d12.9884157</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</si>
  <si>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1022509051605933281;mv:[[13.1297658,77.77649860000001],[12.880064599999999,77.5421865]];start:40</t>
  </si>
  <si>
    <t>Bhaichung Bhutia Football Schools</t>
  </si>
  <si>
    <t>100 Feet Rd, DadaMastan Layout, Raghuvanahalli, Talaghattapura, Bengaluru, Karnataka 560062</t>
  </si>
  <si>
    <t>https://www.google.com/maps/dir/Delhi/Bhaichung+Bhutia+Football+Schools,+100+Feet+Rd,+DadaMastan+Layout,+Raghuvanahalli,+Talaghattapura,+Bengaluru,+Karnataka+560062/@20.636201,69.3115606,5z/data=!3m1!4b1!4m13!4m12!1m5!1m1!1s0x390cfd5b347eb62d:0x37205b715389640!2m2!1d77.1024902!2d28.7040592!1m5!1m1!1s0x3bae17c96e45b6c5:0x48cc4905b7b3a1e5!2m2!1d77.6188476!2d13.0468481</t>
  </si>
  <si>
    <t>https://buzzingbubs.com/bangalore/bhaichung-bhutia-football-schools-sarjapur-K9pAsOTZ-l</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</si>
  <si>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5245647954885452261,l,Ch1mb290YmFsbCBjbGFzc2VzIGluIEJlbmdhbHVydVoxChBmb290YmFsbCBjbGFzc2VzIh1mb290YmFsbCBjbGFzc2VzIGluIGJlbmdhbHVydQ;mv:[[13.1297658,77.77649860000001],[12.880064599999999,77.5421865]];start:40</t>
  </si>
  <si>
    <t>https://www.bbfootballschools.com/</t>
  </si>
  <si>
    <t>1104, 10th Cross Rd, Sector 4, HSR Layout, Bengaluru, Karnataka 560102</t>
  </si>
  <si>
    <t>https://www.google.com/maps/dir/Delhi/Bhaichung+Bhutia+Football+Schools,+1104,+10th+Cross+Rd,+Sector+4,+HSR+Layout,+Bengaluru,+Karnataka+560102/@20.6106347,69.3115188,5z/data=!3m1!4b1!4m13!4m12!1m5!1m1!1s0x390cfd5b347eb62d:0x37205b715389640!2m2!1d77.1024902!2d28.7040592!1m5!1m1!1s0x3bae1484263af405:0xc922378c48735540!2m2!1d77.6457921!2d12.9185688</t>
  </si>
  <si>
    <t>096207 44677</t>
  </si>
  <si>
    <t>8:30am-6:30pm</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</si>
  <si>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14493207626482144576;mv:[[13.154316699999999,77.7734143],[12.825517999999999,77.54243869999999]]</t>
  </si>
  <si>
    <t>36/2, Royal Suites Hotel Apartments, Hennur Ring Road Junction, Bengaluru, Karnataka 560043</t>
  </si>
  <si>
    <t>https://www.google.com/maps/dir/Delhi/Bhaichung+Bhutia+Football+Schools,+36%2F2,+Royal+Suites+Hotel+Apartments,+Hennur+Ring+Road+Junction,+Bengaluru,+Karnataka+560043/@20.6402792,69.3115672,5z/data=!3m1!4b1!4m13!4m12!1m5!1m1!1s0x390cfd5b347eb62d:0x37205b715389640!2m2!1d77.1024902!2d28.7040592!1m5!1m1!1s0x3bae17a8ed47db3d:0xd5bccfc78705f3a8!2m2!1d77.6335238!2d13.0281257</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</si>
  <si>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15401413281571009448,l,Ch1mb290YmFsbCBjbGFzc2VzIGluIEJlbmdhbHVydVoxChBmb290YmFsbCBjbGFzc2VzIh1mb290YmFsbCBjbGFzc2VzIGluIGJlbmdhbHVydQ;mv:[[13.1297658,77.77649860000001],[12.880064599999999,77.5421865]];start:40</t>
  </si>
  <si>
    <t>Adjacent Ittina Akkala Apartment, Hoodi, Whitefield, Bengaluru, Karnataka 560048</t>
  </si>
  <si>
    <t>https://www.google.com/maps/dir/Delhi/Bhaichung+Bhutia+Football+Schools,+Adjacent+Ittina+Akkala+Apartment,+Hoodi,+Whitefield,+Bengaluru,+Karnataka+560048/@20.6348116,69.3115583,5z/data=!3m1!4b1!4m13!4m12!1m5!1m1!1s0x390cfd5b347eb62d:0x37205b715389640!2m2!1d77.1024902!2d28.7040592!1m5!1m1!1s0x3bae1187e27c0ead:0xa0cc046428e9051a!2m2!1d77.7196417!2d12.9913446</t>
  </si>
  <si>
    <t>084480 20010</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</si>
  <si>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11586640769547044122,l,Ch1mb290YmFsbCBjbGFzc2VzIGluIEJlbmdhbHVydVoxChBmb290YmFsbCBjbGFzc2VzIh1mb290YmFsbCBjbGFzc2VzIGluIGJlbmdhbHVydQ;mv:[[13.1297658,77.77649860000001],[12.880064599999999,77.5421865]];start:40</t>
  </si>
  <si>
    <t>Bhaichung Bhutia Football Schools - Willow Sportz</t>
  </si>
  <si>
    <t>Willow Sportz, Dr Ambedkar Nagar Rd, Chansandra, Bengaluru, Karnataka 560067</t>
  </si>
  <si>
    <t>https://www.google.com/maps/dir/Delhi/Bhaichung+Bhutia+Football+Schools+-+Willow+Sportz,+Willow+Sportz,+Dr+Ambedkar+Nagar+Rd,+Chansandra,+Bengaluru,+Karnataka+560067/@20.6348116,69.3115583,5z/data=!3m1!4b1!4m13!4m12!1m5!1m1!1s0x390cfd5b347eb62d:0x37205b715389640!2m2!1d77.1024902!2d28.7040592!1m5!1m1!1s0x3bae0e09e7a2e84b:0x58addbf27cac9ecc!2m2!1d77.7610406!2d12.9757138</t>
  </si>
  <si>
    <t>info@bbfootballschools.com</t>
  </si>
  <si>
    <t>https://web.kheloindia.gov.in/bhaichung-bhutia-football-schools-willow-sportz</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</si>
  <si>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6390005280828858060;mv:[[13.154316699999999,77.7734143],[12.825517999999999,77.54243869999999]]</t>
  </si>
  <si>
    <t>Blitz Football Academy</t>
  </si>
  <si>
    <t>10, AKRUTI, Hanuman Temple Road, GD Layout, Doddabommasandra, Vidyaranyapura, Bengaluru, Karnataka 560097</t>
  </si>
  <si>
    <t>https://www.google.com/maps/dir/Delhi/Blitz+Football+Academy,+10,+AKRUTI,+Hanuman+Temple+Road,+GD+Layout,+Doddabommasandra,+Vidyaranyapura,+Bengaluru,+Karnataka+560097/@20.6409652,69.3115683,5z/data=!3m1!4b1!4m13!4m12!1m5!1m1!1s0x390cfd5b347eb62d:0x37205b715389640!2m2!1d77.1024902!2d28.7040592!1m5!1m1!1s0x3bae1809ba6a5f89:0xd0c03cf6223c4a12!2m2!1d77.5646242!2d13.0721622</t>
  </si>
  <si>
    <t>info@khelomore.com</t>
  </si>
  <si>
    <t>099863 97622</t>
  </si>
  <si>
    <t>https://web.kheloindia.gov.in/blitz-football-academy</t>
  </si>
  <si>
    <t>https://www.google.com/search?safe=active&amp;rlz=1C1CHZL_enIN844IN844&amp;tbm=lcl&amp;sxsrf=ALeKk017XZK2eCZ_SDrPUbfzHlCzavmlQg%3A1591766704940&amp;ei=sG7gXpH_OJuR4-EPj4CcuAo&amp;q=football+classes+in+Bengaluru&amp;oq=football+classes+in+Bengaluru&amp;gs_l=psy-ab.3...0.0.0.23181.0.0.0.0.0.0.0.0..0.0....0...1c..64.psy-ab..0.0.0....0.QDL1J5h3I5g#rlfi=hd:;si:15042089783251454482;mv:[[13.150452099999999,77.7524576],[12.895500499999999,77.4443721]];start:20</t>
  </si>
  <si>
    <t>Boca Juniors Football School</t>
  </si>
  <si>
    <t>ITPB, Unit 5, Business Centre Innovator Building, Whitefield Main Rd, Whitefield, Bengaluru, Karnataka 560001</t>
  </si>
  <si>
    <t>https://www.google.com/maps/dir/Delhi/Boca+Juniors+Football+School,+ITPB,+Unit+5,+Business+Centre+Innovator+Building,+Whitefield+Main+Rd,+Whitefield,+Bengaluru,+Karnataka+560001/@20.6348116,69.3115583,5z/data=!3m1!4b1!4m13!4m12!1m5!1m1!1s0x390cfd5b347eb62d:0x37205b715389640!2m2!1d77.1024902!2d28.7040592!1m5!1m1!1s0x3bae16773e7dc413:0x4d31d95a91aa36fd!2m2!1d77.735953!2d12.986257</t>
  </si>
  <si>
    <t>080 4920 2025</t>
  </si>
  <si>
    <t>https://www.facebook.com/BJFSI/?rf=504823279712894</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</si>
  <si>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5562465997793408765;mv:[[13.150452099999999,77.7524576],[12.895500499999999,77.4443721]];start:20</t>
  </si>
  <si>
    <t>https://www.bocajuniorsindia.com/</t>
  </si>
  <si>
    <t>CoachDirect</t>
  </si>
  <si>
    <t>JP Nagar 2nd Phase Play Ground, Jumbo kids preschools playschools in 445, 9th Cross Rd J P, Phase 2, J. P. Nagar, Bengaluru, Karnataka 560078</t>
  </si>
  <si>
    <t>https://www.google.com/maps/dir/Delhi/CoachDirect,+JP+Nagar+2nd+Phase+Play+Ground,+Jumbo+kids+preschools+playschools+in+445,+9th+Cross+Rd+J+P,+Phase+2,+J.+P.+Nagar,+Bengaluru,+Karnataka+560078/@20.6074638,69.3115137,5z/data=!3m1!4b1!4m13!4m12!1m5!1m1!1s0x390cfd5b347eb62d:0x37205b715389640!2m2!1d77.1024902!2d28.7040592!1m5!1m1!1s0x3bae1511ccd65475:0x10a4baed01fa844b!2m2!1d77.5934295!2d12.9097516</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</si>
  <si>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1199288927890605131;mv:[[13.1297658,77.77649860000001],[12.880064599999999,77.5421865]];start:40</t>
  </si>
  <si>
    <t>Crescent Football Club</t>
  </si>
  <si>
    <t>11th Main Rd, Mahalakshmipuram Layout, Mahalakshmi Layout, Bengaluru, Karnataka 560010</t>
  </si>
  <si>
    <t>https://www.google.com/maps/dir/Delhi/Crescent+Football+Club,+11th+Main+Rd,+Mahalakshmipuram+Layout,+Mahalakshmi+Layout,+Bengaluru,+Karnataka+560010/@20.6413327,69.3115689,5z/data=!3m1!4b1!4m13!4m12!1m5!1m1!1s0x390cfd5b347eb62d:0x37205b715389640!2m2!1d77.1024902!2d28.7040592!1m5!1m1!1s0x3bae3d1f815fd643:0xa60d3d7322b2e326!2m2!1d77.5477804!2d13.0098413</t>
  </si>
  <si>
    <t>098804 65092</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</si>
  <si>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11965287349705958182,l,Ch1mb290YmFsbCBjbGFzc2VzIGluIEJlbmdhbHVydVoxChBmb290YmFsbCBjbGFzc2VzIh1mb290YmFsbCBjbGFzc2VzIGluIGJlbmdhbHVydQ;mv:[[13.150452099999999,77.7524576],[12.895500499999999,77.4443721]];start:20</t>
  </si>
  <si>
    <t>Davangere football club</t>
  </si>
  <si>
    <t>Prince Jayachamaraja Wodeyar, Davanagere, Karnataka 577004</t>
  </si>
  <si>
    <t>https://www.google.com/maps/dir/Delhi/Davangere+football+club,+Prince+Jayachamaraja+Wodeyar,+Davanagere,+Karnataka+577004/@21.3495272,66.6716361,5z/data=!3m1!4b1!4m13!4m12!1m5!1m1!1s0x390cfd5b347eb62d:0x37205b715389640!2m2!1d77.1024902!2d28.7040592!1m5!1m1!1s0x3bba2576d0cc4535:0x545856265d754791!2m2!1d75.9147639!2d14.4583875</t>
  </si>
  <si>
    <t>Davanagere</t>
  </si>
  <si>
    <t>https://www.google.com/search?safe=active&amp;rlz=1C1CHZL_enIN844IN844&amp;tbm=lcl&amp;sxsrf=ALeKk00-HDGjfkE0G9Pe8TRTHXtIgkKt1g%3A1592191546966&amp;ei=OurmXpjPOpuv9QObwbjgCw&amp;q=football+classes+in+karnataka&amp;oq=football+classes+in+Ka&amp;gs_l=psy-ab.3.0.35i39k1.233355.234125.0.235720.2.2.0.0.0.0.249.495.2-2.2.0....0...1c.1.64.psy-ab..0.2.492...0j0i22i30k1.0.SZ6YDQu9rck#rlfi=hd:;si:6077702419913197457;mv:[[15.602447499999998,77.938784],[12.6746859,74.6751443]];start:80</t>
  </si>
  <si>
    <t>Dream United Football Academy - Bangalore</t>
  </si>
  <si>
    <t>Survey no 105, Kommaghatta Rd, Kommaghatta, Karnataka 560060</t>
  </si>
  <si>
    <t>https://www.google.com/maps/dir/Delhi/Dream+United+Football+Academy+-+Bangalore,+Survey+no+105,+Kommaghatta+Rd,+Kommaghatta,+Karnataka+560060/@20.6071521,69.3115132,5z/data=!3m1!4b1!4m13!4m12!1m5!1m1!1s0x390cfd5b347eb62d:0x37205b715389640!2m2!1d77.1024902!2d28.7040592!1m5!1m1!1s0x3bae392fc121213d:0xd756c72240a40920!2m2!1d77.4608767!2d12.9239312</t>
  </si>
  <si>
    <t>info@bangaloredreamunited.com</t>
  </si>
  <si>
    <t>099009 65638</t>
  </si>
  <si>
    <t>9am-6pm</t>
  </si>
  <si>
    <t>http://www.bangaloredreamunited.com/</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</si>
  <si>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15516808516078930208,l,Ch1mb290YmFsbCBjbGFzc2VzIGluIEJlbmdhbHVydVoxChBmb290YmFsbCBjbGFzc2VzIh1mb290YmFsbCBjbGFzc2VzIGluIGJlbmdhbHVydQ;mv:[[13.150452099999999,77.7524576],[12.895500499999999,77.4443721]];start:20</t>
  </si>
  <si>
    <t>Kommaghatta</t>
  </si>
  <si>
    <t>https://www.google.com/search?safe=active&amp;rlz=1C1CHZL_enIN844IN844&amp;tbm=lcl&amp;sxsrf=ALeKk02NFAC7NXffYdqmQnlkYmihn88V7A%3A1592186483779&amp;ei=c9bmXqSWL9jb9QP14onoAg&amp;q=football+classes+in+Kommaghatta&amp;oq=football+classes+in+Kommaghatta&amp;gs_l=psy-ab.3...26002.27290.0.28347.3.3.0.0.0.0.396.1038.2-1j2.3.0....0...1c.1.64.psy-ab..0.2.640...0j35i39k1.0.UTYepjKyzTE#rlfi=hd:;si:15516808516078930208,l,Ch9mb290YmFsbCBjbGFzc2VzIGluIEtvbW1hZ2hhdHRhWjMKEGZvb3RiYWxsIGNsYXNzZXMiH2Zvb3RiYWxsIGNsYXNzZXMgaW4ga29tbWFnaGF0dGE,y,lVCdkStCWu8;mv:[[13.2658848,77.73262319999999],[12.8521366,77.44549479999999]]</t>
  </si>
  <si>
    <t>Eden Aquatic and Sports Foundations</t>
  </si>
  <si>
    <t>Shradhananda Ashram Road, Padua, near Padua College, Mangalore, Karnataka 575005</t>
  </si>
  <si>
    <t>https://www.google.com/maps/dir/Delhi/Eden+Aquatic+and+Sports+Foundations,+Shradhananda+Ashram+Road,+Padua,+near+Padua+College,+Mangalore,+Karnataka+575005/@20.5798002,66.158118,5z/data=!3m1!4b1!4m13!4m12!1m5!1m1!1s0x390cfd5b347eb62d:0x37205b715389640!2m2!1d77.1024902!2d28.7040592!1m5!1m1!1s0x3ba35a180c4e8265:0x20a3d5ea4e746a76!2m2!1d74.8635259!2d12.8891859</t>
  </si>
  <si>
    <t>0824 221 1617</t>
  </si>
  <si>
    <t>https://www.google.com/search?safe=active&amp;rlz=1C1CHZL_enIN844IN844&amp;sxsrf=ALeKk02SusRaC2zygISxy938oOqDwVkZsQ:1591945160323&amp;q=football+classes+in+Mangalore&amp;npsic=0&amp;rflfq=1&amp;rlha=0&amp;rllag=12859656,74857486,1989&amp;tbm=lcl&amp;ved=2ahUKEwiwsaHu2fvpAhVEJHIKHTalBlkQjGp6BAgMEEQ&amp;rldoc=1#rlfi=hd:;si:2351958632732846710,l,Ch1mb290YmFsbCBjbGFzc2VzIGluIE1hbmdhbG9yZUjrhdPi5YCAgAhaNwoQZm9vdGJhbGwgY2xhc3NlcxAAEAEYAyIdZm9vdGJhbGwgY2xhc3NlcyBpbiBtYW5nYWxvcmU;mv:[[12.981957699999999,74.8686615],[12.8354672,74.800136]]</t>
  </si>
  <si>
    <t>http://www.edenclubmangalore.com/</t>
  </si>
  <si>
    <t>Elite Football Academy, Jayanagar</t>
  </si>
  <si>
    <t>Rush Arena Jayanagar 183, Hombegowda Nagara Siddapura, lalbagh Adjacent, left to krishendra nursery, Bengaluru, Karnataka 560029</t>
  </si>
  <si>
    <t>https://www.google.com/maps/dir/Delhi/Elite+Football+Academy,+Jayanagar,+Rush+Arena+Jayanagar+183,+Hombegowda+Nagara+Siddapura,+lalbagh+Adjacent,+left+to+krishendra+nursery,+Bengaluru,+Karnataka+560029/@20.6235468,69.3115399,5z/data=!3m1!4b1!4m13!4m12!1m5!1m1!1s0x390cfd5b347eb62d:0x37205b715389640!2m2!1d77.1024902!2d28.7040592!1m5!1m1!1s0x3bae1517e1906081:0xf55304956ed06c71!2m2!1d77.590289!2d12.9422024</t>
  </si>
  <si>
    <t>contact@elitefootballacademy.in</t>
  </si>
  <si>
    <t>086604 42558</t>
  </si>
  <si>
    <t>https://www.elitefootballacademy.in/home</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</si>
  <si>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17677478002215119985,l,Ch1mb290YmFsbCBjbGFzc2VzIGluIEJlbmdhbHVydVoxChBmb290YmFsbCBjbGFzc2VzIh1mb290YmFsbCBjbGFzc2VzIGluIGJlbmdhbHVydQ;mv:[[13.150452099999999,77.7524576],[12.895500499999999,77.4443721]];start:20</t>
  </si>
  <si>
    <t>Elite Football Academy, Malleshwaram</t>
  </si>
  <si>
    <t>18th Cross Rd, Malleshwaram, Bengaluru, Karnataka 560003</t>
  </si>
  <si>
    <t>https://www.google.com/maps/dir/Delhi/Elite+Football+Academy,+Malleshwaram,+18th+Cross+Rd,+Malleshwaram,+Bengaluru,+Karnataka+560003/@20.6413327,69.3115689,5z/data=!3m1!4b1!4m13!4m12!1m5!1m1!1s0x390cfd5b347eb62d:0x37205b715389640!2m2!1d77.1024902!2d28.7040592!1m5!1m1!1s0x3bae1631bc644a93:0x8a3e23a2c6f8de47!2m2!1d77.5666582!2d13.0119912</t>
  </si>
  <si>
    <t>089719 10403</t>
  </si>
  <si>
    <t>5:00 PM – 6:15 PM</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</si>
  <si>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9961438607819988551,l,Ch1mb290YmFsbCBjbGFzc2VzIGluIEJlbmdhbHVydVoxChBmb290YmFsbCBjbGFzc2VzIh1mb290YmFsbCBjbGFzc2VzIGluIGJlbmdhbHVydQ;mv:[[13.154316699999999,77.7734143],[12.825517999999999,77.54243869999999]]</t>
  </si>
  <si>
    <t>Elite Football Academy, Rajajinagar</t>
  </si>
  <si>
    <t>Roof top, Golden Heights Mall, Bengaluru, Karnataka 560010</t>
  </si>
  <si>
    <t>https://www.google.com/maps/dir/Delhi/Elite+Football+Academy,+Rajajinagar,+Roof+top,+Golden+Heights+Mall,+Bengaluru,+Karnataka+560010/@20.6413327,69.3115689,5z/data=!3m1!4b1!4m13!4m12!1m5!1m1!1s0x390cfd5b347eb62d:0x37205b715389640!2m2!1d77.1024902!2d28.7040592!1m5!1m1!1s0x3bae3dd11dd1dbb5:0x83576a492c49a8d5!2m2!1d77.5596417!2d12.9829041</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</si>
  <si>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9464150004450568405,l,Ch1mb290YmFsbCBjbGFzc2VzIGluIEJlbmdhbHVydVoxChBmb290YmFsbCBjbGFzc2VzIh1mb290YmFsbCBjbGFzc2VzIGluIGJlbmdhbHVydQ;mv:[[13.154316699999999,77.7734143],[12.825517999999999,77.54243869999999]]</t>
  </si>
  <si>
    <t>Elite Football Academy, Sahakar Nagar</t>
  </si>
  <si>
    <t>Off 60 ft road, F Block, Behind People Showroom, Sahakar Nagar, Bengaluru, Karnataka 560092</t>
  </si>
  <si>
    <t>https://www.google.com/maps/dir/Delhi/Elite+Football+Academy,+Sahakar+Nagar,+Off+60+ft+road,+F+Block,+Behind+People+Showroom,+Sahakar+Nagar,+Bengaluru,+Karnataka+560092/@20.6413327,69.3115689,5z/data=!3m1!4b1!4m13!4m12!1m5!1m1!1s0x390cfd5b347eb62d:0x37205b715389640!2m2!1d77.1024902!2d28.7040592!1m5!1m1!1s0x3bae19925a9fdc7b:0x4acae716a619da91!2m2!1d77.5889325!2d13.0644823</t>
  </si>
  <si>
    <t>https://www.elitefootballacademy.in/</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</si>
  <si>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5389373988564228753,l,Ch1mb290YmFsbCBjbGFzc2VzIGluIEJlbmdhbHVydVoxChBmb290YmFsbCBjbGFzc2VzIh1mb290YmFsbCBjbGFzc2VzIGluIGJlbmdhbHVydQ;mv:[[13.150452099999999,77.7524576],[12.895500499999999,77.4443721]];start:20</t>
  </si>
  <si>
    <t>Falcons Football Academy</t>
  </si>
  <si>
    <t>Mangammanapalya Main Rd, ITI Layout, Hosapalaya, HSR Layout, Bengaluru, Karnataka 560102</t>
  </si>
  <si>
    <t>https://www.google.com/maps/dir/Delhi/Falcons+Football+Academy,+Mangammanapalya+Main+Rd,+ITI+Layout,+Hosapalaya,+HSR+Layout,+Bengaluru,+Karnataka+560102/@20.5972887,69.3114971,5z/data=!3m1!4b1!4m13!4m12!1m5!1m1!1s0x390cfd5b347eb62d:0x37205b715389640!2m2!1d77.1024902!2d28.7040592!1m5!1m1!1s0x3bae1497fe322fbf:0x6812f2ab4140ebfb!2m2!1d77.6419588!2d12.9017198</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</si>
  <si>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7499323146873400315,l,Ch1mb290YmFsbCBjbGFzc2VzIGluIEJlbmdhbHVydVoxChBmb290YmFsbCBjbGFzc2VzIh1mb290YmFsbCBjbGFzc2VzIGluIGJlbmdhbHVydQ;mv:[[13.1297658,77.77649860000001],[12.880064599999999,77.5421865]];start:40</t>
  </si>
  <si>
    <t>FITON SPORTS</t>
  </si>
  <si>
    <t>no 10, opposite to, HIM Sree Bayalu Anjaneya Swamy Temple, 5, Kembathalli Main Rd, South Avenue, Gottigere, Bengaluru, Karnataka 560083</t>
  </si>
  <si>
    <t>https://www.google.com/maps/dir/Delhi/FITON+SPORTS,+no+10,+opposite+to,+HIM+Sree+Bayalu+Anjaneya+Swamy+Temple,+5,+Kembathalli+Main+Rd,+South+Avenue,+Gottigere,+Bengaluru,+Karnataka+560083/@20.5769601,69.311464,5z/data=!3m1!4b1!4m13!4m12!1m5!1m1!1s0x390cfd5b347eb62d:0x37205b715389640!2m2!1d77.1024902!2d28.7040592!1m5!1m1!1s0x3bae6abe487376ad:0x620b9123d0cefb8a!2m2!1d77.5825111!2d12.8549858</t>
  </si>
  <si>
    <t>080959 94400</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</si>
  <si>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7064900023473863562,l,Ch1mb290YmFsbCBjbGFzc2VzIGluIEJlbmdhbHVydUjXoOKFj62AgAhaNwoQZm9vdGJhbGwgY2xhc3NlcxAAEAEYAyIdZm9vdGJhbGwgY2xhc3NlcyBpbiBiZW5nYWx1cnU;mv:[[13.187030000000002,77.7492554],[12.8114571,77.5659431]];start:60</t>
  </si>
  <si>
    <t>Football Academy</t>
  </si>
  <si>
    <t>Sy No. 75, Near Total Mall, Central Jail Road, Eastwood Township, Kasavanahalli, Bengaluru, Karnataka 560035</t>
  </si>
  <si>
    <t>https://www.google.com/maps/dir/Delhi/Football+Academy,+Sy+No.+75,+Near+Total+Mall,+Central+Jail+Road,+Eastwood+Township,+Kasavanahalli,+Bengaluru,+Karnataka+560035/@20.6087764,69.3115158,5z/data=!3m1!4b1!4m13!4m12!1m5!1m1!1s0x390cfd5b347eb62d:0x37205b715389640!2m2!1d77.1024902!2d28.7040592!1m5!1m1!1s0x3bae15d656d40b3b:0x251e390a2cb5d4e5!2m2!1d77.6763331!2d12.9126664</t>
  </si>
  <si>
    <t>096209 80000</t>
  </si>
  <si>
    <t>http://psgfootballacademy.in/</t>
  </si>
  <si>
    <t>https://www.google.com/search?safe=active&amp;rlz=1C1CHZL_enIN844IN844&amp;sxsrf=ALeKk01np79esrwVeVTStX2ds7_EuZh4Ag:1591687182231&amp;q=football+classes+in+Bengaluru&amp;npsic=0&amp;rflfq=1&amp;rlha=0&amp;rllag=12976718,77615572,9692&amp;tbm=lcl&amp;ved=2ahUKEwjRn9zomPTpAhVzzzgGHRD-DOsQjGp6BAgMEEg&amp;tbs=lrf:!1m4!1u3!2m2!3m1!1e1!1m4!1u2!2m2!2m1!1e1!1m4!1u16!2m2!16m1!1e1!1m4!1u16!2m2!16m1!1e2!2m1!1e2!2m1!1e16!2m1!1e3!3sIAE,lf:1,lf_ui:2&amp;rldoc=1#rlfi=hd:;si:2674637944567223525,l,Ch1mb290YmFsbCBjbGFzc2VzIGluIEJlbmdhbHVydVoxChBmb290YmFsbCBjbGFzc2VzIh1mb290YmFsbCBjbGFzc2VzIGluIGJlbmdhbHVydQ;mv:[[13.154316699999999,77.77383619999999],[12.825517999999999,77.53498479999999]]</t>
  </si>
  <si>
    <t>Football Academy of Bangalore (FAB)</t>
  </si>
  <si>
    <t>Chaggalagatti Village, Jallahobli, Mitganahalli, Bengaluru, Karnataka 562149</t>
  </si>
  <si>
    <t>https://www.google.com/maps/dir/Delhi/Football+Academy+of+Bangalore+(FAB),+Chaggalagatti+Village,+Jallahobli,+Mitganahalli,+Bengaluru,+Karnataka+562149/@20.6400972,69.3115669,5z/data=!3m1!4b1!4m13!4m12!1m5!1m1!1s0x390cfd5b347eb62d:0x37205b715389640!2m2!1d77.1024902!2d28.7040592!1m5!1m1!1s0x3bae1bcf2d260961:0xf1809d7c6562d401!2m2!1d77.670829!2d13.116389</t>
  </si>
  <si>
    <t>097411 98656</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</si>
  <si>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17402082117762077697,l,Ch1mb290YmFsbCBjbGFzc2VzIGluIEJlbmdhbHVydVoxChBmb290YmFsbCBjbGFzc2VzIh1mb290YmFsbCBjbGFzc2VzIGluIGJlbmdhbHVydQ;mv:[[13.1297658,77.77649860000001],[12.880064599999999,77.5421865]];start:40</t>
  </si>
  <si>
    <t>http://www.footballab.in/</t>
  </si>
  <si>
    <t>Football Club Mangalore</t>
  </si>
  <si>
    <t>Yenepoya Commercial Complex, Balmatta, Mangalore, Karnataka 575002</t>
  </si>
  <si>
    <t>https://www.google.com/maps/dir/Delhi/Football+Club+Mangalore,+Yenepoya+Commercial+Complex,+Balmatta,+Mangalore,+Karnataka+575002/@20.5739688,66.1581085,5z/data=!3m1!4b1!4m13!4m12!1m5!1m1!1s0x390cfd5b347eb62d:0x37205b715389640!2m2!1d77.1024902!2d28.7040592!1m5!1m1!1s0x3ba35a4805555555:0x857047d1978f392e!2m2!1d74.8499821!2d12.8759974</t>
  </si>
  <si>
    <t>0824 221 2382</t>
  </si>
  <si>
    <t>https://www.google.com/search?safe=active&amp;rlz=1C1CHZL_enIN844IN844&amp;sxsrf=ALeKk02SusRaC2zygISxy938oOqDwVkZsQ:1591945160323&amp;q=football+classes+in+Mangalore&amp;npsic=0&amp;rflfq=1&amp;rlha=0&amp;rllag=12859656,74857486,1989&amp;tbm=lcl&amp;ved=2ahUKEwiwsaHu2fvpAhVEJHIKHTalBlkQjGp6BAgMEEQ&amp;rldoc=1#rlfi=hd:;si:9615264169952491822,l,Ch1mb290YmFsbCBjbGFzc2VzIGluIE1hbmdhbG9yZRnmcpJxdcOZR1oxChBmb290YmFsbCBjbGFzc2VzIh1mb290YmFsbCBjbGFzc2VzIGluIG1hbmdhbG9yZQ;mv:[[12.981957699999999,74.8686615],[12.8354672,74.800136]]</t>
  </si>
  <si>
    <t>http://fcmangalore.com/</t>
  </si>
  <si>
    <t>Football Coaching - BPSA Football Academy</t>
  </si>
  <si>
    <t>KVG Layout , Rammurthy Nagar, Thambu Chetty Palya Main Rd, Opposite to Axis Bank, Bengaluru, Karnataka 560036</t>
  </si>
  <si>
    <t>https://www.google.com/maps/dir/Delhi/Football+Coaching+-+BPSA+Football+Academy,+KVG+Layout+,+Rammurthy+Nagar,+Thambu+Chetty+Palya+Main+Rd,+Opposite+to+Axis+Bank,+Bengaluru,+Karnataka+560036/@20.6348116,69.3115583,5z/data=!3m1!4b1!4m13!4m12!1m5!1m1!1s0x390cfd5b347eb62d:0x37205b715389640!2m2!1d77.1024902!2d28.7040592!1m5!1m1!1s0x3bae11b111028369:0x6508ff4e44da2ba4!2m2!1d77.6851082!2d13.0206735</t>
  </si>
  <si>
    <t>https://football-coaching-bpsa-football-academy.business.site/?utm_source=gmb&amp;utm_medium=referral</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</si>
  <si>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7280349509272087460,l,Ch1mb290YmFsbCBjbGFzc2VzIGluIEJlbmdhbHVydVoxChBmb290YmFsbCBjbGFzc2VzIh1mb290YmFsbCBjbGFzc2VzIGluIGJlbmdhbHVydQ;mv:[[13.154316699999999,77.7734143],[12.825517999999999,77.54243869999999]]</t>
  </si>
  <si>
    <t>Game On Sports Management Pvt Ltd</t>
  </si>
  <si>
    <t>No.110, Classic Business Center, 14/1 M.G. Road, Bengaluru, Karnataka 560001</t>
  </si>
  <si>
    <t>https://www.google.com/maps/dir/Delhi/Game+On+Sports+Management+Pvt+Ltd,+No.110,+Classic+Business+Center,+14%2F1+M.G.+Road,+Bengaluru,+Karnataka+560001/@20.6348116,69.3115583,5z/data=!3m1!4b1!4m13!4m12!1m5!1m1!1s0x390cfd5b347eb62d:0x37205b715389640!2m2!1d77.1024902!2d28.7040592!1m5!1m1!1s0x3bae167b797ff6d9:0xd757e5dec0cefad!2m2!1d77.6023962!2d12.9760739</t>
  </si>
  <si>
    <t>080 4710 8080</t>
  </si>
  <si>
    <t>https://www.rootsfootball.in/</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</si>
  <si>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969820236625538989,l,Ch1mb290YmFsbCBjbGFzc2VzIGluIEJlbmdhbHVydRlbO7GEY6xXqFoxChBmb290YmFsbCBjbGFzc2VzIh1mb290YmFsbCBjbGFzc2VzIGluIGJlbmdhbHVydQ;mv:[[13.150452099999999,77.7524576],[12.895500499999999,77.4443721]];start:20</t>
  </si>
  <si>
    <t>GameDay Arts</t>
  </si>
  <si>
    <t>No. 75, Central Jail Road, Opposite Silverwood Regency Apartments, Bengaluru, Karnataka 560035</t>
  </si>
  <si>
    <t>https://www.google.com/maps/dir/Delhi/GameDay+Arts,+No.+75,+Central+Jail+Road,+Opposite+Silverwood+Regency+Apartments,+Bengaluru,+Karnataka+560035/@20.6082954,69.311515,5z/data=!3m1!4b1!4m13!4m12!1m5!1m1!1s0x390cfd5b347eb62d:0x37205b715389640!2m2!1d77.1024902!2d28.7040592!1m5!1m1!1s0x3bae136cd4772eab:0xaf4f3df8b8b14d10!2m2!1d77.676274!2d12.911422</t>
  </si>
  <si>
    <t>080 4965 2300</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</si>
  <si>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12632383618257341712,l,Ch1mb290YmFsbCBjbGFzc2VzIGluIEJlbmdhbHVydVoxChBmb290YmFsbCBjbGFzc2VzIh1mb290YmFsbCBjbGFzc2VzIGluIGJlbmdhbHVydQ;mv:[[13.1297658,77.77649860000001],[12.880064599999999,77.5421865]];start:40</t>
  </si>
  <si>
    <t>Goal Football School</t>
  </si>
  <si>
    <t>#1277 9th A Cross 4th B Block Kalyan Nagar Hennur, Bengaluru, Karnataka 560043</t>
  </si>
  <si>
    <t>https://www.google.com/maps/dir/Delhi/Goal+Football+School,+%231277+9th+A+Cross+4th+B+Block+Kalyan+Nagar+Hennur,+Bengaluru,+Karnataka+560043/@20.6402792,69.3115672,5z/data=!3m1!4b1!4m13!4m12!1m5!1m1!1s0x390cfd5b347eb62d:0x37205b715389640!2m2!1d77.1024902!2d28.7040592!1m5!1m1!1s0x3bae173dd68b78d1:0x369d87ce7f4e3167!2m2!1d77.633129!2d13.031028</t>
  </si>
  <si>
    <t>097391 89430</t>
  </si>
  <si>
    <t>https://buzzingbubs.com/bangalore/goal-football-school-summer-camp-hennur-road-k2LDt6T1-sc</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</si>
  <si>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3935450970360525159,l,Ch1mb290YmFsbCBjbGFzc2VzIGluIEJlbmdhbHVydVoxChBmb290YmFsbCBjbGFzc2VzIh1mb290YmFsbCBjbGFzc2VzIGluIGJlbmdhbHVydQ;mv:[[13.154316699999999,77.7734143],[12.825517999999999,77.54243869999999]]</t>
  </si>
  <si>
    <t>https://www.goalfs.com/</t>
  </si>
  <si>
    <t>Gopalan Sports Center</t>
  </si>
  <si>
    <t>181/1. 182/1, Basavanna Nagar Main Rd Sonnenahalli, Hoodi, Whitefield, Bengaluru, Karnataka 560048</t>
  </si>
  <si>
    <t>google.com/maps/dir/Delhi/Gopalan+Sports+Center,+181%2F1.+182%2F1,+Basavanna+Nagar+Main+Rd+Sonnenahalli,+Hoodi,+Whitefield,+Bengaluru,+Karnataka+560048/@20.6348116,69.3115583,5z/data=!3m1!4b1!4m13!4m12!1m5!1m1!1s0x390cfd5b347eb62d:0x37205b715389640!2m2!1d77.1024902!2d28.7040592!1m5!1m1!1s0x3bae1192035c4467:0xe7216bb6431afec!2m2!1d77.7165907!2d12.9846924</t>
  </si>
  <si>
    <t>sports@gopalanschool.com</t>
  </si>
  <si>
    <t>https://www.gopalansportscenter.com/</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</si>
  <si>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1040919457971679212,l,Ch1mb290YmFsbCBjbGFzc2VzIGluIEJlbmdhbHVydRnwTDbM3FrohkjZl-ONk4KAgAhaNwoQZm9vdGJhbGwgY2xhc3NlcxAAEAEYAyIdZm9vdGJhbGwgY2xhc3NlcyBpbiBiZW5nYWx1cnU;mv:[[13.187030000000002,77.7492554],[12.8114571,77.5659431]];start:60</t>
  </si>
  <si>
    <t>https://www.google.com/maps/dir/Delhi/Ground+Sport+Fitness,+No+6,+2nd+Floor,+Aditi+Enclave,+Above+TVS+Centre,+Bejai+Kapikad+Road,+Mangalore,+Karnataka+575003/@20.5552525,67.6182367,5z/data=!3m1!4b1!4m13!4m12!1m5!1m1!1s0x390cfd5b347eb62d:0x37205b715389640!2m2!1d77.1024902!2d28.7040592!1m5!1m1!1s0x3ba35a684df161cf:0xf8a147412e9589e0!2m2!1d74.8416433!2d12.8894637</t>
  </si>
  <si>
    <t>info.groundsport@gmail.com</t>
  </si>
  <si>
    <t>081054 22007</t>
  </si>
  <si>
    <t>https://www.google.com/search?safe=active&amp;rlz=1C1CHZL_enIN844IN844&amp;sxsrf=ALeKk02SusRaC2zygISxy938oOqDwVkZsQ:1591945160323&amp;q=football+classes+in+Mangalore&amp;npsic=0&amp;rflfq=1&amp;rlha=0&amp;rllag=12859656,74857486,1989&amp;tbm=lcl&amp;ved=2ahUKEwiwsaHu2fvpAhVEJHIKHTalBlkQjGp6BAgMEEQ&amp;rldoc=1#rlfi=hd:;si:17915679137936542176,l,Ch1mb290YmFsbCBjbGFzc2VzIGluIE1hbmdhbG9yZUjDmKz4qqqAgAhaNwoQZm9vdGJhbGwgY2xhc3NlcxAAEAEYAyIdZm9vdGJhbGwgY2xhc3NlcyBpbiBtYW5nYWxvcmU;mv:[[12.981957699999999,74.8686615],[12.8354672,74.800136]]</t>
  </si>
  <si>
    <t>IOT - Arsenal Soccer Schools</t>
  </si>
  <si>
    <t>Srinivas Colony, Sudhama Nagar, Bengaluru, Karnataka 560027</t>
  </si>
  <si>
    <t>https://www.google.com/maps/dir/Delhi/IOT+-+Arsenal+Soccer+Schools,+Srinivas+Colony,+Sudhama+Nagar,+Bengaluru,+Karnataka+560027/@20.6333216,69.3115559,5z/data=!3m1!4b1!4m13!4m12!1m5!1m1!1s0x390cfd5b347eb62d:0x37205b715389640!2m2!1d77.1024902!2d28.7040592!1m5!1m1!1s0x3bae15d9668cfb33:0xa65d6fc6ef23c3d6!2m2!1d77.5923066!2d12.9619306</t>
  </si>
  <si>
    <t>https://buzzingbubs.com/bangalore/arsenal-soccer-schools-OoL1hxTl-l</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</si>
  <si>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11987860683336434646;mv:[[13.1297658,77.77649860000001],[12.880064599999999,77.5421865]];start:40</t>
  </si>
  <si>
    <t>http://iotarsenalsoccerschools.com/</t>
  </si>
  <si>
    <t>JogoBonito Soccers</t>
  </si>
  <si>
    <t>#5, 8th main, 3rd cross, east of NGEF, Near BEML gate, CV Raman Nagar, JK Pura, Jalakanteshwara Nagar, Shanti Nagar, Bengaluru, Karnataka 560038</t>
  </si>
  <si>
    <t>https://www.google.com/maps/dir/Delhi/JogoBonito+Soccers,+%235,+8th+main,+3rd+cross,+east+of+NGEF,+Near+BEML+gate,+CV+Raman+Nagar,+JK+Pura,+Jalakanteshwara+Nagar,+Shanti+Nagar,+Bengaluru,+Karnataka+560038/@20.6278329,69.3115469,5z/data=!3m1!4b1!4m13!4m12!1m5!1m1!1s0x390cfd5b347eb62d:0x37205b715389640!2m2!1d77.1024902!2d28.7040592!1m5!1m1!1s0x3bae15cea371db43:0x4d11a0fb5ddbad28!2m2!1d77.6014775!2d12.9516909</t>
  </si>
  <si>
    <t>088612 75555</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</si>
  <si>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5553396816996445480;mv:[[13.187030000000002,77.7492554],[12.8114571,77.5659431]];start:60</t>
  </si>
  <si>
    <t>http://www.jbsfootball.com/</t>
  </si>
  <si>
    <t>JSports Football Academy - BELLANDUR ORR</t>
  </si>
  <si>
    <t>Head office : 332, east end jayanagar 9th block,, 38th cross (near pump house bus stop), Bengaluru, Karnataka 560069</t>
  </si>
  <si>
    <t>https://www.google.com/maps/dir/Delhi/JSports+Football+Academy+-+BELLANDUR+ORR,+Head+office+:+332,+east+end+jayanagar+9th+block,,+38th+cross+(near+pump+house+bus+stop),+Bengaluru,+Karnataka+560069/@20.5709178,66.9442805,5z/data=!3m1!4b1!4m13!4m12!1m5!1m1!1s0x390cfd5b347eb62d:0x37205b715389640!2m2!1d77.1024902!2d28.7040592!1m5!1m1!1s0x3bae1507fc125a2b:0x222080b9a13b908c!2m2!1d77.5965254!2d12.9216022</t>
  </si>
  <si>
    <t>098864 25600</t>
  </si>
  <si>
    <t>https://web.kheloindia.gov.in/jsports-football-academy-bellandur-orr</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</si>
  <si>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2459106931306631308,l,Ch1mb290YmFsbCBjbGFzc2VzIGluIEJlbmdhbHVydVoxChBmb290YmFsbCBjbGFzc2VzIh1mb290YmFsbCBjbGFzc2VzIGluIGJlbmdhbHVydQ;mv:[[13.150452099999999,77.7524576],[12.895500499999999,77.4443721]];start:20</t>
  </si>
  <si>
    <t>http://www.jsports.in/</t>
  </si>
  <si>
    <t>JSports Football Academy - Sarjapur Road</t>
  </si>
  <si>
    <t>JSports Football Academy SPORTS SQUARE, (near carmalaram Bangalore - 5600035, Karnataka 560069</t>
  </si>
  <si>
    <t>https://www.google.com/maps/dir/Delhi/JSports+Football+Academy+-+Sarjapur+Road,+JSports+Football+Academy+SPORTS+SQUARE,+(near+carmalaram+Bangalore+-+5600035,+Karnataka+560069/@20.6034132,69.3115071,5z/data=!3m1!4b1!4m13!4m12!1m5!1m1!1s0x390cfd5b347eb62d:0x37205b715389640!2m2!1d77.1024902!2d28.7040592!1m5!1m1!1s0x3bae12de68d3d64b:0x94ea28ad4f2c3939!2m2!1d77.7101146!2d12.9091586</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</si>
  <si>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10730433786986379577,l,Ch1mb290YmFsbCBjbGFzc2VzIGluIEJlbmdhbHVydVoxChBmb290YmFsbCBjbGFzc2VzIh1mb290YmFsbCBjbGFzc2VzIGluIGJlbmdhbHVydQ;mv:[[13.150452099999999,77.7524576],[12.895500499999999,77.4443721]];start:20</t>
  </si>
  <si>
    <t>Just Futsal Mangalore</t>
  </si>
  <si>
    <t>Rooftop (6th Floor)- Bharath Mall, Mangalore, Karnataka 575003</t>
  </si>
  <si>
    <t>https://www.google.com/maps/dir/Delhi/Just+Futsal+Mangalore,+Rooftop+(6th+Floor)-+Bharath+Mall,+Mangalore,+Karnataka+575003/@20.5552525,67.6182367,5z/data=!3m1!4b1!4m13!4m12!1m5!1m1!1s0x390cfd5b347eb62d:0x37205b715389640!2m2!1d77.1024902!2d28.7040592!1m5!1m1!1s0x3ba35bf87de69559:0x1fb9719a6bbce6e8!2m2!1d74.8360918!2d12.8842699</t>
  </si>
  <si>
    <t>070423 24884</t>
  </si>
  <si>
    <t>https://www.google.com/search?safe=active&amp;rlz=1C1CHZL_enIN844IN844&amp;tbm=lcl&amp;sxsrf=ALeKk03rYczBH7d8h9vyR5YiaP7BRvdyxw%3A1592040754198&amp;ei=Mp3kXsLfC7OX4-EP3sWb4Ao&amp;q=football+classes+in+Mangalore&amp;oq=football+classes+in+Mangalore&amp;gs_l=psy-ab.3...0.0.0.55420.0.0.0.0.0.0.0.0..0.0....0...1c..64.psy-ab..0.0.0....0.izgq1h45N-4#rlfi=hd:;si:2285983193913681640,l,Ch1mb290YmFsbCBjbGFzc2VzIGluIE1hbmdhbG9yZVoxChBmb290YmFsbCBjbGFzc2VzIh1mb290YmFsbCBjbGFzc2VzIGluIG1hbmdhbG9yZQ;mv:[[13.019695899999999,74.9047523],[12.836786400000001,74.7913531]];start:20</t>
  </si>
  <si>
    <t>https://www.justfutsal.co/</t>
  </si>
  <si>
    <t>Justplay Sports Club</t>
  </si>
  <si>
    <t>Sy. No. 166, Behind JR Farm, 16th Cross Rd, Neeladri Nagar, Electronics City Phase 1, Electronic City, Hulimangala Rd, Bengaluru, Karnataka 560100</t>
  </si>
  <si>
    <t>https://www.google.com/maps/dir/Delhi/Justplay+Sports+Club,+Sy.+No.+166,+Behind+JR+Farm,+16th+Cross+Rd,+Neeladri+Nagar,+Electronics+City+Phase+1,+Electronic+City,+Hulimangala+Rd,+Bengaluru,+Karnataka+560100/@20.5686442,69.3114504,5z/data=!3m1!4b1!4m13!4m12!1m5!1m1!1s0x390cfd5b347eb62d:0x37205b715389640!2m2!1d77.1024902!2d28.7040592!1m5!1m1!1s0x3bae6b9d19864a9b:0x1834d2749c3e76e!2m2!1d77.6403795!2d12.8315771</t>
  </si>
  <si>
    <t>088842 27172</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</si>
  <si>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109015647123662702,l,Ch1mb290YmFsbCBjbGFzc2VzIGluIEJlbmdhbHVydUjL7Jif8KqAgAhaNwoQZm9vdGJhbGwgY2xhc3NlcxAAEAEYAyIdZm9vdGJhbGwgY2xhc3NlcyBpbiBiZW5nYWx1cnU;mv:[[13.187030000000002,77.7492554],[12.8114571,77.5659431]];start:60</t>
  </si>
  <si>
    <t>Karnataka Football Players Association</t>
  </si>
  <si>
    <t>#1, 4th Cross, Ratan Singh Layout, Kavalbyrasandra, RT Nagar Post, Bengaluru, Karnataka 560032</t>
  </si>
  <si>
    <t>https://www.google.com/maps/dir/Delhi/Karnataka+Football+Players+Association,+%231,+4th+Cross,+Ratan+Singh+Layout,+Kavalbyrasandra,+RT+Nagar+Post,+Bengaluru,+Karnataka+560032/@20.6413327,69.3115689,5z/data=!3m1!4b1!4m13!4m12!1m5!1m1!1s0x390cfd5b347eb62d:0x37205b715389640!2m2!1d77.1024902!2d28.7040592!1m5!1m1!1s0x3bae17a6d4db1fef:0xffdca022dbf84b9c!2m2!1d77.6047038!2d13.0297992</t>
  </si>
  <si>
    <t>nammakfpa@nammakfpa.org</t>
  </si>
  <si>
    <t>093412 41133</t>
  </si>
  <si>
    <t>http://www.nammakfpa.org/</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</si>
  <si>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18436787046127782812;mv:[[13.1297658,77.77649860000001],[12.880064599999999,77.5421865]];start:40</t>
  </si>
  <si>
    <t>Kickstart</t>
  </si>
  <si>
    <t>No. 72 Vanasiri, Adjacent To 4 Creations Garment Factory, Bengaluru, Karnataka 560083</t>
  </si>
  <si>
    <t>https://www.google.com/maps/dir/Delhi/Kickstart,+No.+72+Vanasiri,+Adjacent+To+4+Creations+Garment+Factory,+Bengaluru,+Karnataka+560083/@20.5769601,69.311464,5z/data=!3m1!4b1!4m13!4m12!1m5!1m1!1s0x390cfd5b347eb62d:0x37205b715389640!2m2!1d77.1024902!2d28.7040592!1m5!1m1!1s0x3bae6ab49d7a5b03:0xdd4e2e9bb8d3d67d!2m2!1d77.5757634!2d12.8610546</t>
  </si>
  <si>
    <t>080504 10111</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</si>
  <si>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15946734576921204349,l,Ch1mb290YmFsbCBjbGFzc2VzIGluIEJlbmdhbHVydUjstr6p_KqAgAhaOQoQZm9vdGJhbGwgY2xhc3NlcxAAEAEYABgDIh1mb290YmFsbCBjbGFzc2VzIGluIGJlbmdhbHVydQ;mv:[[13.187030000000002,77.7492554],[12.8114571,77.5659431]];start:60</t>
  </si>
  <si>
    <t>http://www.kickstartfc.com/</t>
  </si>
  <si>
    <t>https://www.google.com/maps/dir/Delhi/Mangala+Stadium,+Kulur+Ferry+Road,+Mannagudda,+Mangalore,+Karnataka+575003/@20.5740164,66.1581086,5z/data=!3m1!4b1!4m13!4m12!1m5!1m1!1s0x390cfd5b347eb62d:0x37205b715389640!2m2!1d77.1024902!2d28.7040592!1m5!1m1!1s0x3ba35a5d9bc7fd75:0x9ec45c6386b3d389!2m2!1d74.8353489!2d12.886125</t>
  </si>
  <si>
    <t xml:space="preserve"> 0824 245 1264</t>
  </si>
  <si>
    <t>Mangalore City Corporation</t>
  </si>
  <si>
    <t>https://www.google.com/search?safe=active&amp;rlz=1C1CHZL_enIN844IN844&amp;sxsrf=ALeKk02SusRaC2zygISxy938oOqDwVkZsQ:1591945160323&amp;q=football+classes+in+Mangalore&amp;npsic=0&amp;rflfq=1&amp;rlha=0&amp;rllag=12859656,74857486,1989&amp;tbm=lcl&amp;ved=2ahUKEwiwsaHu2fvpAhVEJHIKHTalBlkQjGp6BAgMEEQ&amp;rldoc=1#rlfi=hd:;si:11440370535959352201,l,Ch1mb290YmFsbCBjbGFzc2VzIGluIE1hbmdhbG9yZUjBwdL_AVo3ChBmb290YmFsbCBjbGFzc2VzEAAQARgDIh1mb290YmFsbCBjbGFzc2VzIGluIG1hbmdhbG9yZQ;mv:[[12.981957699999999,74.8686615],[12.8354672,74.800136]]</t>
  </si>
  <si>
    <t>NITK Cricket and Football Ground</t>
  </si>
  <si>
    <t>National Institute of Technology Karnataka, Srinivasnagar, Surathkal, Mangalore, Karnataka 575025</t>
  </si>
  <si>
    <t>https://www.google.com/maps/dir/Delhi/National+Institute+of+Technology+Karnataka+Surathkal.,+NH+66,+Srinivasnagar,+Surathkal,+Mangalore,+Karnataka+575025/@20.5471647,67.6182236,5z/data=!3m1!4b1!4m13!4m12!1m5!1m1!1s0x390cfd5b347eb62d:0x37205b715389640!2m2!1d77.1024902!2d28.7040592!1m5!1m1!1s0x3ba35211b768ac8f:0x6b1144ac2d5dadf3!2m2!1d74.7943167!2d13.0109883</t>
  </si>
  <si>
    <t>registrar@nitk.ac.in</t>
  </si>
  <si>
    <t>https://www.nitk.ac.in/</t>
  </si>
  <si>
    <t>https://www.google.com/search?safe=active&amp;rlz=1C1CHZL_enIN844IN844&amp;sxsrf=ALeKk02SusRaC2zygISxy938oOqDwVkZsQ:1591945160323&amp;q=football+classes+in+Mangalore&amp;npsic=0&amp;rflfq=1&amp;rlha=0&amp;rllag=12859656,74857486,1989&amp;tbm=lcl&amp;ved=2ahUKEwiwsaHu2fvpAhVEJHIKHTalBlkQjGp6BAgMEEQ&amp;rldoc=1#rlfi=hd:;si:11117553631736882044,l,Ch1mb290YmFsbCBjbGFzc2VzIGluIE1hbmdhbG9yZUj949vJx6uAgAhaOQoQZm9vdGJhbGwgY2xhc3NlcxAAEAEYABgDIh1mb290YmFsbCBjbGFzc2VzIGluIG1hbmdhbG9yZQ;mv:[[13.088875235891233,75.1728360251953],[12.767640573498436,74.52326937480467]];start:20</t>
  </si>
  <si>
    <t>https://www.google.com/maps/dir/Delhi/NITK+Cricket+and+Football+Ground,+National+Institute+of+Technology+Karnataka,+Srinivasnagar,+Surathkal,+Mangalore,+Karnataka+575025/@20.5449309,67.6182199,5z/data=!3m1!4b1!4m13!4m12!1m5!1m1!1s0x390cfd5b347eb62d:0x37205b715389640!2m2!1d77.1024902!2d28.7040592!1m5!1m1!1s0x3ba35210c5606d7f:0x9a497c1fef07e37c!2m2!1d74.7974281!2d13.0098972</t>
  </si>
  <si>
    <t>https://www.google.com/search?safe=active&amp;rlz=1C1CHZL_enIN844IN844&amp;sxsrf=ALeKk00O6sO8QKNtRhKCrmAyhHKQljlptA:1592108543444&amp;q=football+classes+in+Mangalore&amp;npsic=0&amp;rflfq=1&amp;rldoc=1&amp;rlha=0&amp;rllag=12859656,74857486,1989&amp;tbm=lcl&amp;sa=X&amp;ved=2ahUKEwi52LPBuoDqAhWVaCsKHX7ZCh4QjGp6BAgMEEQ#rlfi=hd:;si:11117553631736882044,l,Ch1mb290YmFsbCBjbGFzc2VzIGluIE1hbmdhbG9yZUj949vJx6uAgAhaOQoQZm9vdGJhbGwgY2xhc3NlcxAAEAEYABgDIh1mb290YmFsbCBjbGFzc2VzIGluIG1hbmdhbG9yZQ;mv:[[13.019695899999999,74.9047523],[12.836786400000001,74.7913531]];start:20</t>
  </si>
  <si>
    <t>NITK Sports Complex (New)</t>
  </si>
  <si>
    <t>https://www.google.com/maps/dir/Delhi/NITK+Sports+Complex+(New),+National+Institute+of+Technology+Karnataka,+Srinivasnagar,+Surathkal,+Mangalore,+Karnataka+575025/@20.5449309,67.6182199,5z/data=!3m1!4b1!4m13!4m12!1m5!1m1!1s0x390cfd5b347eb62d:0x37205b715389640!2m2!1d77.1024902!2d28.7040592!1m5!1m1!1s0x3ba3521733147fe7:0xba7fd56ba77563b7!2m2!1d74.7981134!2d13.0098548</t>
  </si>
  <si>
    <t>https://www.google.com/search?safe=active&amp;rlz=1C1CHZL_enIN844IN844&amp;sxsrf=ALeKk00O6sO8QKNtRhKCrmAyhHKQljlptA:1592108543444&amp;q=football+classes+in+Mangalore&amp;npsic=0&amp;rflfq=1&amp;rldoc=1&amp;rlha=0&amp;rllag=12859656,74857486,1989&amp;tbm=lcl&amp;sa=X&amp;ved=2ahUKEwi52LPBuoDqAhWVaCsKHX7ZCh4QjGp6BAgMEEQ#rlfi=hd:;si:13438694471444554679,l,Ch1mb290YmFsbCBjbGFzc2VzIGluIE1hbmdhbG9yZVoxChBmb290YmFsbCBjbGFzc2VzIh1mb290YmFsbCBjbGFzc2VzIGluIG1hbmdhbG9yZQ;mv:[[13.0195838,74.91578439999999],[12.8379766,74.7914528]];start:40</t>
  </si>
  <si>
    <t>https://www.google.com/search?safe=active&amp;rlz=1C1CHZL_enIN844IN844&amp;tbm=lcl&amp;sxsrf=ALeKk037Ap-8r2_o26Md78Ox22I69HeKbQ%3A1592146934392&amp;ei=9jvmXubJF9HerQHzhqSwBQ&amp;q=football+classes+in+Mangalore&amp;oq=football+classes+in+Mangalore&amp;gs_l=psy-ab.3...0.0.0.101739.0.0.0.0.0.0.0.0..0.0....0...1c..64.psy-ab..0.0.0....0.StTdFO-Fmyw#rlfi=hd:;si:13438694471444554679,l,Ch1mb290YmFsbCBjbGFzc2VzIGluIE1hbmdhbG9yZVoxChBmb290YmFsbCBjbGFzc2VzIh1mb290YmFsbCBjbGFzc2VzIGluIG1hbmdhbG9yZQ;mv:[[13.019651,74.91578439999999],[12.8367889,74.7914528]];start:40</t>
  </si>
  <si>
    <t>Play Mania</t>
  </si>
  <si>
    <t>No.102/1, Behind New Venugopala Swamy Temple, Opposite Sonesta I Woods, Bellandur, Bengaluru, Karnataka 560103</t>
  </si>
  <si>
    <t>https://www.google.com/maps/dir/Delhi/Play+Mania,+No.102%2F1,+Behind+New+Venugopala+Swamy+Temple,+Opposite+Sonesta+I+Woods,+Bellandur,+Bengaluru,+Karnataka+560103/@20.6068769,69.3115127,5z/data=!3m1!4b1!4m13!4m12!1m5!1m1!1s0x390cfd5b347eb62d:0x37205b715389640!2m2!1d77.1024902!2d28.7040592!1m5!1m1!1s0x3bae139f288109e3:0x4b47de1b5866b9f3!2m2!1d77.6736446!2d12.9303868</t>
  </si>
  <si>
    <t>094487 90559</t>
  </si>
  <si>
    <t>https://www.sportzify.com/detail/Bengaluru/PlayMania%20Sports%20Club?id=kAbWcJNey5</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</si>
  <si>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5424548485219662323,l,Ch1mb290YmFsbCBjbGFzc2VzIGluIEJlbmdhbHVydUi0van3qqqAgAhaNwoQZm9vdGJhbGwgY2xhc3NlcxAAEAEYAyIdZm9vdGJhbGwgY2xhc3NlcyBpbiBiZW5nYWx1cnU;mv:[[13.187030000000002,77.7492554],[12.8114571,77.5659431]];start:60</t>
  </si>
  <si>
    <t>Residential Football Academy Bangalore India</t>
  </si>
  <si>
    <t>Sy No 105, Kommaghatta Road, Bangalor, Kommaghatta, Karnataka 560060</t>
  </si>
  <si>
    <t>https://www.google.com/maps/dir/Delhi/Residential+Football+Academy+Bangalore+India,+Sy+No+105,+Kommaghatta+Road,+Bangalor,+Kommaghatta,+Karnataka+560060/@20.6071521,69.3115132,5z/data=!3m1!4b1!4m13!4m12!1m5!1m1!1s0x390cfd5b347eb62d:0x37205b715389640!2m2!1d77.1024902!2d28.7040592!1m5!1m1!1s0x3bae392fa98ebef7:0xa43e1c4df45a11d!2m2!1d77.4612065!2d12.9241509</t>
  </si>
  <si>
    <t>https://www.google.com/search?safe=active&amp;rlz=1C1CHZL_enIN844IN844&amp;tbm=lcl&amp;sxsrf=ALeKk02NFAC7NXffYdqmQnlkYmihn88V7A%3A1592186483779&amp;ei=c9bmXqSWL9jb9QP14onoAg&amp;q=football+classes+in+Kommaghatta&amp;oq=football+classes+in+Kommaghatta&amp;gs_l=psy-ab.3...26002.27290.0.28347.3.3.0.0.0.0.396.1038.2-1j2.3.0....0...1c.1.64.psy-ab..0.2.640...0j35i39k1.0.UTYepjKyzTE#rlfi=hd:;si:739682999494615325,l,Ch9mb290YmFsbCBjbGFzc2VzIGluIEtvbW1hZ2hhdHRhWjMKEGZvb3RiYWxsIGNsYXNzZXMiH2Zvb3RiYWxsIGNsYXNzZXMgaW4ga29tbWFnaGF0dGE,y,_nDgaL9cQaU;mv:[[13.2658848,77.73262319999999],[12.8521366,77.44549479999999]]</t>
  </si>
  <si>
    <t>RFC Football Academy | Matchday Grassroots centre</t>
  </si>
  <si>
    <t>RMV 2nd Stage, Ramakrishna Gardens, M S R Nagar, R.M.V. 2nd Stage, Bengaluru, Karnataka 560054</t>
  </si>
  <si>
    <t>https://www.google.com/maps/dir/Delhi/RFC+Football+Academy+%7C+Matchday+Grassroots+centre,+RMV+2nd+Stage,+Ramakrishna+Gardens,+M+S+R+Nagar,+R.M.V.+2nd+Stage,+Bengaluru,+Karnataka+560054/@20.6409652,69.3115683,5z/data=!3m1!4b1!4m13!4m12!1m5!1m1!1s0x390cfd5b347eb62d:0x37205b715389640!2m2!1d77.1024902!2d28.7040592!1m5!1m1!1s0x3bae170717d81ae1:0x3b9806a83762251!2m2!1d77.5640821!2d13.0389894</t>
  </si>
  <si>
    <t>info@rfcfootballacademy.in</t>
  </si>
  <si>
    <t>https://rfcfootballacademy.in/</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</si>
  <si>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268386847765701201;mv:[[13.1297658,77.77649860000001],[12.880064599999999,77.5421865]];start:40</t>
  </si>
  <si>
    <t>Roots Football School</t>
  </si>
  <si>
    <t>36th B Cross Road National College ground, 2nd Main Rd, 7th Block, Jayanagar, Bengaluru, Karnataka 560070</t>
  </si>
  <si>
    <t>https://www.google.com/maps/dir/Delhi/Roots+Football+School,+36th+B+Cross+Road+National+College+ground,+2nd+Main+Rd,+7th+Block,+Jayanagar,+Bengaluru,+Karnataka+560070/@20.6147536,69.3115256,5z/data=!3m1!4b1!4m13!4m12!1m5!1m1!1s0x390cfd5b347eb62d:0x37205b715389640!2m2!1d77.1024902!2d28.7040592!1m5!1m1!1s0x3bae159e9ef2295b:0xa29d4ec9395be9cb!2m2!1d77.5792642!2d12.9252152</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</si>
  <si>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11717608431645616587;mv:[[13.154316699999999,77.7734143],[12.825517999999999,77.54243869999999]]</t>
  </si>
  <si>
    <t>Holy Cross School and PU College, Abhayadhama Rd, Pattandur Agrahara, Whitefield, Bengaluru, Karnataka 560066</t>
  </si>
  <si>
    <t>https://www.google.com/maps/dir/Delhi/Roots+Football+School,+Holy+Cross+School+and+PU+College,+Abhayadhama+Rd,+Pattandur+Agrahara,+Whitefield,+Bengaluru,+Karnataka+560066/@20.6348116,69.3115583,5z/data=!3m1!4b1!4m13!4m12!1m5!1m1!1s0x390cfd5b347eb62d:0x37205b715389640!2m2!1d77.1024902!2d28.7040592!1m5!1m1!1s0x3bae0f0cf9817269:0xd56e6a5bec8179f7!2m2!1d77.7483304!2d12.9799015</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</si>
  <si>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15379346720559299063;mv:[[13.1297658,77.77649860000001],[12.880064599999999,77.5421865]];start:40</t>
  </si>
  <si>
    <t>Legacy school bangalore 6/1A, 6/2 Byrathi Village, Bidarahalli Hobli, Off Hennur-Bagalur Main Road New, International Airport Link Road, Kothanur, Bengaluru, Karnataka 560077</t>
  </si>
  <si>
    <t>https://www.google.com/maps/dir/Delhi/Roots+Football+School,+Legacy+school+bangalore+6%2F1A,+6%2F2+Byrathi+Village,+Bidarahalli+Hobli,+Off+Hennur-Bagalur+Main+Road+New,+International+Airport+Link+Road,+Kothanur,+Bengaluru,+Karnataka+560077/@20.6402792,69.3115672,5z/data=!3m1!4b1!4m13!4m12!1m5!1m1!1s0x390cfd5b347eb62d:0x37205b715389640!2m2!1d77.1024902!2d28.7040592!1m5!1m1!1s0x3bae1642af05df57:0x83d21dfa8cc01058!2m2!1d77.6524449!2d13.0626713</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</si>
  <si>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9498687526018224216,l,Ch1mb290YmFsbCBjbGFzc2VzIGluIEJlbmdhbHVydVoxChBmb290YmFsbCBjbGFzc2VzIh1mb290YmFsbCBjbGFzc2VzIGluIGJlbmdhbHVydQ;mv:[[13.154316699999999,77.7734143],[12.825517999999999,77.54243869999999]]</t>
  </si>
  <si>
    <t>St.Johns Medical College Grounds, Santhosapuram, Koramangala 2nd Block, Koramangala, Bengaluru, Karnataka 560034</t>
  </si>
  <si>
    <t>https://www.google.com/maps/dir/Delhi/Roots+Football+School,+St.Johns+Medical+College+Grounds,+Santhosapuram,+Koramangala+2nd+Block,+Koramangala,+Bengaluru,+Karnataka+560034/@20.6148265,69.3115257,5z/data=!3m1!4b1!4m13!4m12!1m5!1m1!1s0x390cfd5b347eb62d:0x37205b715389640!2m2!1d77.1024902!2d28.7040592!1m5!1m1!1s0x3bae14512c7d94bb:0x64ee25b3612b05ab!2m2!1d77.615994!2d12.928851</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</si>
  <si>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7272791900609512875,l,Ch1mb290YmFsbCBjbGFzc2VzIGluIEJlbmdhbHVydVoxChBmb290YmFsbCBjbGFzc2VzIh1mb290YmFsbCBjbGFzc2VzIGluIGJlbmdhbHVydQ;mv:[[13.154316699999999,77.7734143],[12.825517999999999,77.54243869999999]]</t>
  </si>
  <si>
    <t>Tripura Vasini, palace grounds, Bengaluru, Karnataka 560046</t>
  </si>
  <si>
    <t>https://www.google.com/maps/dir/Delhi/Roots+Football+School,+Tripura+Vasini,+palace+grounds,+Bengaluru,+Karnataka+560046/@20.657104,67.6963307,5z/data=!3m1!4b1!4m13!4m12!1m5!1m1!1s0x390cfd5b347eb62d:0x37205b715389640!2m2!1d77.1024902!2d28.7040592!1m5!1m1!1s0x3bae16431998968f:0x21150f848e77c448!2m2!1d77.587339!2d13.010887</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</si>
  <si>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2383828639762859080;mv:[[13.154316699999999,77.7734143],[12.825517999999999,77.54243869999999]]</t>
  </si>
  <si>
    <t>Roots Football School @ Turfpark HSR</t>
  </si>
  <si>
    <t># 58/4, Harlur Main Rd, HSR Extension, VGP Layout, Bengaluru, Karnataka 560068</t>
  </si>
  <si>
    <t>https://www.google.com/maps/dir/Delhi/Roots+Football+School+@+Turfpark+HSR,+%23+58%2F4,+Harlur+Main+Rd,+HSR+Extension,+VGP+Layout,+Bengaluru,+Karnataka+560068/@20.5972887,69.3114971,5z/data=!3m1!4b1!4m13!4m12!1m5!1m1!1s0x390cfd5b347eb62d:0x37205b715389640!2m2!1d77.1024902!2d28.7040592!1m5!1m1!1s0x3bae130352d9db5f:0x3fd4c5e5dd9b342a!2m2!1d77.6518841!2d12.8936763</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</si>
  <si>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4599518710508237866,l,Ch1mb290YmFsbCBjbGFzc2VzIGluIEJlbmdhbHVydVoxChBmb290YmFsbCBjbGFzc2VzIh1mb290YmFsbCBjbGFzc2VzIGluIGJlbmdhbHVydQ;mv:[[13.1297658,77.77649860000001],[12.880064599999999,77.5421865]];start:40</t>
  </si>
  <si>
    <t>https://www.google.com/maps/dir/Delhi/Sniipers+Sports+Academy+LLP,+%23,+1059,+7th+A+Main+Rd,+Koramangala+3+Block,+Koramangala,+Bengaluru,+Karnataka+560034/@20.6146736,69.3115254,5z/data=!3m1!4b1!4m13!4m12!1m5!1m1!1s0x390cfd5b347eb62d:0x37205b715389640!2m2!1d77.1024902!2d28.7040592!1m5!1m1!1s0x3bae1312417b1033:0xa887c9810a45d4cf!2m2!1d77.632983!2d12.9267107</t>
  </si>
  <si>
    <t>9am-5pm</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</si>
  <si>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12143896476288144591,l,Ch1mb290YmFsbCBjbGFzc2VzIGluIEJlbmdhbHVydVoxChBmb290YmFsbCBjbGFzc2VzIh1mb290YmFsbCBjbGFzc2VzIGluIGJlbmdhbHVydQ;mv:[[13.187030000000002,77.7492554],[12.8114571,77.5659431]];start:60</t>
  </si>
  <si>
    <t>Soccer Flyers Academy</t>
  </si>
  <si>
    <t>291/6, Aditya pristine KMC apartment, near Sharadha Vidya Mandir, Kadugodi, Bengaluru, Karnataka 560067</t>
  </si>
  <si>
    <t>https://www.google.com/maps/dir/Delhi/Soccer+Flyers+Academy,+291%2F6,+Aditya+pristine+KMC+apartment,+near+Sharadha+Vidya+Mandir,+Kadugodi,+Bengaluru,+Karnataka+560067/@20.6348116,69.3115583,5z/data=!3m1!4b1!4m13!4m12!1m5!1m1!1s0x390cfd5b347eb62d:0x37205b715389640!2m2!1d77.1024902!2d28.7040592!1m5!1m1!1s0x3bae0fa70a51c81b:0xe90da2115e5232c4!2m2!1d77.7639462!2d12.999031</t>
  </si>
  <si>
    <t>6am-10pm</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</si>
  <si>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16793256781015036612,l,Ch1mb290YmFsbCBjbGFzc2VzIGluIEJlbmdhbHVydVoxChBmb290YmFsbCBjbGFzc2VzIh1mb290YmFsbCBjbGFzc2VzIGluIGJlbmdhbHVydQ;mv:[[13.1297658,77.77649860000001],[12.880064599999999,77.5421865]];start:40</t>
  </si>
  <si>
    <t>SportHood</t>
  </si>
  <si>
    <t>1105, 21st Main, 10th Cross, HSR Layout Sector 1, Bengaluru, Karnataka 560034</t>
  </si>
  <si>
    <t>https://www.google.com/maps/dir/Delhi/SportHood,+1105,+21st+Main,+10th+Cross,+HSR+Layout+Sector+1,+Bengaluru,+Karnataka+560034/@20.6106347,69.3115188,5z/data=!3m1!4b1!4m13!4m12!1m5!1m1!1s0x390cfd5b347eb62d:0x37205b715389640!2m2!1d77.1024902!2d28.7040592!1m5!1m1!1s0x3b05b96b2c83e699:0x3d0d730aa11b89a0!2m2!1d77.6458543!2d12.9186372</t>
  </si>
  <si>
    <t>080882 53254</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</si>
  <si>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4399298900500646304,l,Ch1mb290YmFsbCBjbGFzc2VzIGluIEJlbmdhbHVydRmUYrce_lZOjloxChBmb290YmFsbCBjbGFzc2VzIh1mb290YmFsbCBjbGFzc2VzIGluIGJlbmdhbHVydQ;mv:[[13.187030000000002,77.7492554],[12.8114571,77.5659431]];start:60</t>
  </si>
  <si>
    <t>https://www.sporthood.in/</t>
  </si>
  <si>
    <t>Sporthood Football Academy</t>
  </si>
  <si>
    <t>3, 1, Sarjapur Main Rd, Carmelaram, Hadosiddapura, Chikkakannalli, Bengaluru, Karnataka 560035</t>
  </si>
  <si>
    <t>https://www.google.com/maps/dir/Delhi/Sporthood+Football+Academy,+3,+1,+Sarjapur+Main+Rd,+Carmelaram,+Hadosiddapura,+Chikkakannalli,+Bengaluru,+Karnataka+560035/@20.604338,69.3115086,5z/data=!3m1!4b1!4m13!4m12!1m5!1m1!1s0x390cfd5b347eb62d:0x37205b715389640!2m2!1d77.1024902!2d28.7040592!1m5!1m1!1s0x3bae12de136f9cff:0x59f1a5325d8811ac!2m2!1d77.7034819!2d12.9035903</t>
  </si>
  <si>
    <t>http://sporthood.in/</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</si>
  <si>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6481142974499000748;mv:[[13.154316699999999,77.7734143],[12.825517999999999,77.54243869999999]]</t>
  </si>
  <si>
    <t>Sporthood Football Academy - Koramangala</t>
  </si>
  <si>
    <t>Jakkasandra Extension, Koramangala, Bengaluru, Karnataka 560034</t>
  </si>
  <si>
    <t>https://www.google.com/maps/dir/Delhi/Sporthood+Koramangala,+234,+3rd+Cross+Rd,+Jakkasandra+Extension,+Koramangala,+Bengaluru,+Karnataka+560034/@20.6146736,69.3115254,5z/data=!3m1!4b1!4m13!4m12!1m5!1m1!1s0x390cfd5b347eb62d:0x37205b715389640!2m2!1d77.1024902!2d28.7040592!1m5!1m1!1s0x3bae146318618b13:0xf40dbb202c76a747!2m2!1d77.6410045!2d12.9274971</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</si>
  <si>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9134781609248533200,l,Ch1mb290YmFsbCBjbGFzc2VzIGluIEJlbmdhbHVydVoxChBmb290YmFsbCBjbGFzc2VzIh1mb290YmFsbCBjbGFzc2VzIGluIGJlbmdhbHVydQ;mv:[[13.150452099999999,77.7524576],[12.895500499999999,77.4443721]];start:20</t>
  </si>
  <si>
    <t>Sporthood Football Academy - Marathahalli</t>
  </si>
  <si>
    <t>Bellandur Railway Station Rd, Munnireddy Layout, Panathur, Bengaluru, Karnataka 560103</t>
  </si>
  <si>
    <t>https://www.google.com/maps/dir/Delhi/Sporthood+Football+Academy+-+Marathahalli,+Bellandur+Railway+Station+Rd,+Munnireddy+Layout,+Panathur,+Bengaluru,+Karnataka+560103/@20.6233136,69.3115395,5z/data=!3m1!4b1!4m13!4m12!1m5!1m1!1s0x390cfd5b347eb62d:0x37205b715389640!2m2!1d77.1024902!2d28.7040592!1m5!1m1!1s0x3bae13b34b4db725:0xd24d041b6b5652de!2m2!1d77.6994041!2d12.9428401</t>
  </si>
  <si>
    <t>https://www.sporthood.in/program/football-academy</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</si>
  <si>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15153772836983034590,l,Ch1mb290YmFsbCBjbGFzc2VzIGluIEJlbmdhbHVydVoxChBmb290YmFsbCBjbGFzc2VzIh1mb290YmFsbCBjbGFzc2VzIGluIGJlbmdhbHVydQ;mv:[[13.154316699999999,77.7734143],[12.825517999999999,77.54243869999999]]</t>
  </si>
  <si>
    <t>Opposite Prestige Tech Park (Behind Croma) Outer Ring Road, Marathahalli, Kadubeesanahalli, Panathur, Bengaluru, Karnataka 560103</t>
  </si>
  <si>
    <t>https://www.google.com/maps/dir/Delhi/Sporthood+Football+Academy+-+Marathahalli,+Opposite+Prestige+Tech+Park+(Behind+Croma)+Outer+Ring+Road,+Marathahalli,+Kadubeesanahalli,+Panathur,+Bengaluru,+Karnataka+560103/@20.6221505,69.3115376,5z/data=!3m1!4b1!4m13!4m12!1m5!1m1!1s0x390cfd5b347eb62d:0x37205b715389640!2m2!1d77.1024902!2d28.7040592!1m5!1m1!1s0x3bae135e8e0c6285:0x1e10a427b11b487d!2m2!1d77.693963!2d12.942016</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</si>
  <si>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2166411911147243645,l,Ch1mb290YmFsbCBjbGFzc2VzIGluIEJlbmdhbHVydRltE1bhfSW1F1oxChBmb290YmFsbCBjbGFzc2VzIh1mb290YmFsbCBjbGFzc2VzIGluIGJlbmdhbHVydQ;mv:[[13.187030000000002,77.7492554],[12.8114571,77.5659431]];start:60</t>
  </si>
  <si>
    <t>Sporthood Football Academy - Sarjapur Road</t>
  </si>
  <si>
    <t>Near Total Mall, Silverwood Regency Apartment, No. 75, Central Jail Road, Opp, Sarjapur Main Rd, Kasavanahalli, Karnataka 560035</t>
  </si>
  <si>
    <t>https://www.google.com/maps/dir/Delhi/Sporthood+Football+Academy+-+Sarjapur+Road,+Near+Total+Mall,+Silverwood+Regency+Apartment,+No.+75,+Central+Jail+Road,+Opp,+Sarjapur+Main+Rd,+Kasavanahalli,+Karnataka+560035/@20.6080778,69.3115147,5z/data=!3m1!4b1!4m13!4m12!1m5!1m1!1s0x390cfd5b347eb62d:0x37205b715389640!2m2!1d77.1024902!2d28.7040592!1m5!1m1!1s0x3bae133091a2b753:0x4f15df8c6f4c57!2m2!1d77.677758!2d12.911102</t>
  </si>
  <si>
    <t>Kasavanahalli</t>
  </si>
  <si>
    <t>https://www.google.com/search?safe=active&amp;rlz=1C1CHZL_enIN844IN844&amp;tbm=lcl&amp;sxsrf=ALeKk00-HDGjfkE0G9Pe8TRTHXtIgkKt1g%3A1592191546966&amp;ei=OurmXpjPOpuv9QObwbjgCw&amp;q=football+classes+in+karnataka&amp;oq=football+classes+in+Ka&amp;gs_l=psy-ab.3.0.35i39k1.233355.234125.0.235720.2.2.0.0.0.0.249.495.2-2.2.0....0...1c.1.64.psy-ab..0.2.492...0j0i22i30k1.0.SZ6YDQu9rck#rlfi=hd:;si:22260573038136407,l,Ch1mb290YmFsbCBjbGFzc2VzIGluIGthcm5hdGFrYVoxChBmb290YmFsbCBjbGFzc2VzIh1mb290YmFsbCBjbGFzc2VzIGluIGthcm5hdGFrYQ;mv:[[13.1334777,77.742116],[12.8144884,77.5089167]];start:60</t>
  </si>
  <si>
    <t>Sporthood Football Academy - Whitefield</t>
  </si>
  <si>
    <t>Seetharampalya - Hoodi Rd, behind SAP Labs, Besides Brigade Water fronts, Seetharampalya, Whitefield, Bengaluru, Karnataka 560048</t>
  </si>
  <si>
    <t>https://www.google.com/maps/dir/Delhi/Sporthood+Football+Academy+-+Whitefield,+Seetharampalya+-+Hoodi+Rd,+behind+SAP+Labs,+Besides+Brigade+Water+fronts,+Seetharampalya,+Whitefield,+Bengaluru,+Karnataka+560048/@20.629626,69.3115498,5z/data=!3m1!4b1!4m13!4m12!1m5!1m1!1s0x390cfd5b347eb62d:0x37205b715389640!2m2!1d77.1024902!2d28.7040592!1m5!1m1!1s0x3bae11450ef3c99b:0x5f47eeb4152d4988!2m2!1d77.7140471!2d12.980933</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</si>
  <si>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6865718614166423944,l,Ch1mb290YmFsbCBjbGFzc2VzIGluIEJlbmdhbHVydVoxChBmb290YmFsbCBjbGFzc2VzIh1mb290YmFsbCBjbGFzc2VzIGluIGJlbmdhbHVydQ;mv:[[13.187030000000002,77.7492554],[12.8114571,77.5659431]];start:60</t>
  </si>
  <si>
    <t>Sporthood HSR Football</t>
  </si>
  <si>
    <t>https://www.google.com/maps/dir/Delhi/Sporthood+HSR+Football,+%23+58%2F4,+Harlur+Main+Rd,+HSR+Extension,+VGP+Layout,+Bengaluru,+Karnataka+560068/@20.5972887,69.3114971,5z/data=!3m1!4b1!4m13!4m12!1m5!1m1!1s0x390cfd5b347eb62d:0x37205b715389640!2m2!1d77.1024902!2d28.7040592!1m5!1m1!1s0x3bae149811d1c145:0x9dae2d980ff28bd6!2m2!1d77.6518315!2d12.8934415</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</si>
  <si>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11362069041028172758,l,Ch1mb290YmFsbCBjbGFzc2VzIGluIEJlbmdhbHVydVoxChBmb290YmFsbCBjbGFzc2VzIh1mb290YmFsbCBjbGFzc2VzIGluIGJlbmdhbHVydQ;mv:[[13.1297658,77.77649860000001],[12.880064599999999,77.5421865]];start:40</t>
  </si>
  <si>
    <t>Sporthood Koramangala</t>
  </si>
  <si>
    <t>234, 3rd Cross Rd, Jakkasandra Extension, Koramangala, Bengaluru, Karnataka 560034</t>
  </si>
  <si>
    <t>098806 90201</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</si>
  <si>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17585917866810976071,l,Ch1mb290YmFsbCBjbGFzc2VzIGluIEJlbmdhbHVydRmUYrce_lZOjkihpuHr862AgAhaNwoQZm9vdGJhbGwgY2xhc3NlcxAAEAEYAyIdZm9vdGJhbGwgY2xhc3NlcyBpbiBiZW5nYWx1cnU;mv:[[13.1297658,77.77649860000001],[12.880064599999999,77.5421865]];start:40</t>
  </si>
  <si>
    <t>Sporthood Sarjapur Football (PLaY Arena)</t>
  </si>
  <si>
    <t>No 75, Central Jail Road, Kasavanahalli, Bangalore, Karnataka - 560035, Sarjapur, Bengaluru, Karnataka 560035</t>
  </si>
  <si>
    <t>https://www.google.com/maps/dir/Delhi/Sporthood+Sarjapur+Football+(PLaY+Arena),+No+75,+Central+Jail+Road,+Kasavanahalli,+Bangalore,+Karnataka+-+560035,+Sarjapur,+Bengaluru,+Karnataka+560035/@20.6082994,69.311515,5z/data=!3m1!4b1!4m13!4m12!1m5!1m1!1s0x390cfd5b347eb62d:0x37205b715389640!2m2!1d77.1024902!2d28.7040592!1m5!1m1!1s0x3bae136cd47b9261:0xbaf81a60601344e9!2m2!1d77.6762604!2d12.9114311</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</si>
  <si>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13472547286509896937,l,Ch1mb290YmFsbCBjbGFzc2VzIGluIEJlbmdhbHVydVoxChBmb290YmFsbCBjbGFzc2VzIh1mb290YmFsbCBjbGFzc2VzIGluIGJlbmdhbHVydQ;mv:[[13.1415753,77.7561288],[12.813980599999999,77.4445128]];start:80</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</si>
  <si>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13472547286509896937,l,Ch1mb290YmFsbCBjbGFzc2VzIGluIEJlbmdhbHVydVoxChBmb290YmFsbCBjbGFzc2VzIh1mb290YmFsbCBjbGFzc2VzIGluIGJlbmdhbHVydQ;mv:[[13.187030000000002,77.7492554],[12.8114571,77.5659431]];start:60</t>
  </si>
  <si>
    <t>Sree Kanteerava Stadium</t>
  </si>
  <si>
    <t>#no.23,3rd cross,4th Main road, near by kanteerava stadium, Sampangi Rama Nagara, Bengaluru, Karnataka 560027</t>
  </si>
  <si>
    <t>https://www.google.com/maps/dir/Delhi/Sree+Kanteerava+Stadium,+%23no.23,3rd+cross,4th+Main+road,+near+by+kanteerava+stadium,+Sampangi+Rama+Nagara,+Bengaluru,+Karnataka+560027/@20.636201,69.3115606,5z/data=!3m1!4b1!4m13!4m12!1m5!1m1!1s0x390cfd5b347eb62d:0x37205b715389640!2m2!1d77.1024902!2d28.7040592!1m5!1m1!1s0x3bae16765e0e71b1:0xa15b836e3ff1f630!2m2!1d77.5934858!2d12.9696982</t>
  </si>
  <si>
    <t>Karnataka Athletic Association</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</si>
  <si>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11627031372529530416,l,Ch1mb290YmFsbCBjbGFzc2VzIGluIEJlbmdhbHVydUiy1ZkFWjkKEGZvb3RiYWxsIGNsYXNzZXMQABABGAAYAyIdZm9vdGJhbGwgY2xhc3NlcyBpbiBiZW5nYWx1cnU;mv:[[13.187030000000002,77.7492554],[12.8114571,77.5659431]];start:60</t>
  </si>
  <si>
    <t>St. Aloysius PU College</t>
  </si>
  <si>
    <t>KSR Road, Kodialbail, Mangalore, Karnataka 575003</t>
  </si>
  <si>
    <t>https://www.google.com/maps/dir/Delhi/St.+Aloysius+PU+College,+KSR+Road,+Kodialbail,+Mangalore,+Karnataka+575003/@20.5730072,67.6182656,5z/data=!3m1!4b1!4m13!4m12!1m5!1m1!1s0x390cfd5b347eb62d:0x37205b715389640!2m2!1d77.1024902!2d28.7040592!1m5!1m1!1s0x3ba35a4f260ebb5f:0x2ecf6785b1df95f0!2m2!1d74.8440683!2d12.8738755</t>
  </si>
  <si>
    <t>info@staloysiuspuc.in</t>
  </si>
  <si>
    <t>0824 244 9717</t>
  </si>
  <si>
    <t>http://staloysiuspuc.in/index.aspx</t>
  </si>
  <si>
    <t>https://www.google.com/search?safe=active&amp;rlz=1C1CHZL_enIN844IN844&amp;sxsrf=ALeKk00O6sO8QKNtRhKCrmAyhHKQljlptA:1592108543444&amp;q=football+classes+in+Mangalore&amp;npsic=0&amp;rflfq=1&amp;rldoc=1&amp;rlha=0&amp;rllag=12859656,74857486,1989&amp;tbm=lcl&amp;sa=X&amp;ved=2ahUKEwi52LPBuoDqAhWVaCsKHX7ZCh4QjGp6BAgMEEQ#rlfi=hd:;si:3373028469836322288,l,Ch1mb290YmFsbCBjbGFzc2VzIGluIE1hbmdhbG9yZRmpIpKyeT2ENFoxChBmb290YmFsbCBjbGFzc2VzIh1mb290YmFsbCBjbGFzc2VzIGluIG1hbmdhbG9yZQ;mv:[[13.0195838,74.91578439999999],[12.8379766,74.7914528]];start:40</t>
  </si>
  <si>
    <t>Stadium Football Club</t>
  </si>
  <si>
    <t>Yelahanka ,Hobli, Doddaballapur Rd, Yelahanka, Bengaluru, Karnataka 560064</t>
  </si>
  <si>
    <t>https://www.google.com/maps/dir/Delhi/Stadium+Football+Club,+Yelahanka+,Hobli,+Doddaballapur+Rd,+Yelahanka,+Bengaluru,+Karnataka+560064/@20.6413327,69.3115689,5z/data=!3m1!4b1!4m13!4m12!1m5!1m1!1s0x390cfd5b347eb62d:0x37205b715389640!2m2!1d77.1024902!2d28.7040592!1m5!1m1!1s0x3bae2206462aefdd:0x1c63e3134af1666d!2m2!1d77.55841!2d13.136794</t>
  </si>
  <si>
    <t>081476 18232</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</si>
  <si>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2045728327757555309,l,Ch1mb290YmFsbCBjbGFzc2VzIGluIEJlbmdhbHVydRkMYSouGwMqbloxChBmb290YmFsbCBjbGFzc2VzIh1mb290YmFsbCBjbGFzc2VzIGluIGJlbmdhbHVydQ;mv:[[13.150452099999999,77.7524576],[12.895500499999999,77.4443721]];start:20</t>
  </si>
  <si>
    <t>http://www.stadiumsoccer.in/</t>
  </si>
  <si>
    <t>Stadium Soccer Schools</t>
  </si>
  <si>
    <t>Avallahalli .dodabellapur road .near presidency school north .yelehanka, Bengaluru, Karnataka 560064</t>
  </si>
  <si>
    <t>https://www.google.com/maps/dir/Delhi/Stadium+Soccer+Schools,Avallahalli+.dodabellapur+road+.near+presidency+school+north+.yelehanka,+Bengaluru,+Karnataka+560064/@20.6348116,69.3115583,5z/data=!4m8!4m7!1m5!1m1!1s0x390cfd5b347eb62d:0x37205b715389640!2m2!1d77.1024902!2d28.7040592!1m0</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</si>
  <si>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5066308254622539990,l,Ch1mb290YmFsbCBjbGFzc2VzIGluIEJlbmdhbHVydRkMYSouGwMqbloxChBmb290YmFsbCBjbGFzc2VzIh1mb290YmFsbCBjbGFzc2VzIGluIGJlbmdhbHVydQ;mv:[[13.150452099999999,77.7524576],[12.895500499999999,77.4443721]];start:20</t>
  </si>
  <si>
    <t>Bengaluru, Karnataka 560064</t>
  </si>
  <si>
    <t>https://www.google.com/maps/dir/Delhi/Stadium+Soccer+Schools,+Bengaluru,+Karnataka+560064/@20.6413327,69.3115689,5z/data=!3m1!4b1!4m13!4m12!1m5!1m1!1s0x390cfd5b347eb62d:0x37205b715389640!2m2!1d77.1024902!2d28.7040592!1m5!1m1!1s0x3bae22080f292659:0xaed2a1c4cece43d8!2m2!1d77.5584122!2d13.1367025</t>
  </si>
  <si>
    <t>10am-6pm</t>
  </si>
  <si>
    <t>https://www.justdial.com/Bangalore/Stadium-Soccer-School-Avalahalli/080PXX80-XX80-180117193444-R6J1_BZDET</t>
  </si>
  <si>
    <t>https://www.google.com/search?safe=active&amp;rlz=1C1CHZL_enIN844IN844&amp;sxsrf=ALeKk03B5w011cZVcZgSqDNr3aaCL9Uq5w:1591705871379&amp;q=football+classes+in+Bengaluru&amp;npsic=0&amp;rflfq=1&amp;rlha=0&amp;rllag=12976718,77627108,10580&amp;tbm=lcl&amp;ved=2ahUKEwjSobO43vTpAhVwzTgGHQTZBysQjGp6BAgMEEY&amp;tbs=lrf:!1m4!1u3!2m2!3m1!1e1!1m4!1u2!2m2!2m1!1e1!1m4!1u16!2m2!16m1!1e1!1m4!1u16!2m2!16m1!1e2!2m1!1e2!2m1!1e16!2m1!1e3!3sIAE,lf:1,lf_ui:2&amp;rldoc=1#rlfi=hd:;si:12597308974363984856,l,Ch1mb290YmFsbCBjbGFzc2VzIGluIEJlbmdhbHVydRkMYSouGwMqbloxChBmb290YmFsbCBjbGFzc2VzIh1mb290YmFsbCBjbGFzc2VzIGluIGJlbmdhbHVydQ;mv:[[13.154316699999999,77.7734143],[12.825517999999999,77.54243869999999]]</t>
  </si>
  <si>
    <t>Super Park Sports</t>
  </si>
  <si>
    <t>63, Kogilu Agrahara Main Road Opposite Apurva Meadows, Yelahanka, Bengaluru, Karnataka 560064</t>
  </si>
  <si>
    <t>https://www.google.com/maps/dir/Delhi/Super+Park+Sports,+63,+Kogilu+Agrahara+Main+Road+Opposite+Apurva+Meadows,+Yelahanka,+Bengaluru,+Karnataka+560064/@20.6413327,69.3115689,5z/data=!3m1!4b1!4m13!4m12!1m5!1m1!1s0x390cfd5b347eb62d:0x37205b715389640!2m2!1d77.1024902!2d28.7040592!1m5!1m1!1s0x3bae19af462ca8db:0xf8923425f4172cd1!2m2!1d77.6181165!2d13.0967114</t>
  </si>
  <si>
    <t>099022 59412</t>
  </si>
  <si>
    <t>7am-8pm</t>
  </si>
  <si>
    <t>https://superparkfc.com/</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</si>
  <si>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17911436005619477713,l,Ch1mb290YmFsbCBjbGFzc2VzIGluIEJlbmdhbHVydVoxChBmb290YmFsbCBjbGFzc2VzIh1mb290YmFsbCBjbGFzc2VzIGluIGJlbmdhbHVydQ;mv:[[13.187030000000002,77.7492554],[12.8114571,77.5659431]];start:60</t>
  </si>
  <si>
    <t>Talent Sports Academy</t>
  </si>
  <si>
    <t>https://www.google.com/maps/dir/Delhi/Talent+Sports+Academy,+Manipal+County+Rd,+Besides+Prospect+Princeton+Apartment,+AECS+C+Block,+Begur,+Bengaluru,+Karnataka+560068/@20.5918938,69.3114883,5z/data=!3m1!4b1!4m13!4m12!1m5!1m1!1s0x390cfd5b347eb62d:0x37205b715389640!2m2!1d77.1024902!2d28.7040592!1m5!1m1!1s0x3bae6b53f602d4cd:0xe8c0cf02dc9b0df0!2m2!1d77.635534!2d12.87829</t>
  </si>
  <si>
    <t>6:30am-7pm</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</si>
  <si>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16771632623525760496,l,Ch1mb290YmFsbCBjbGFzc2VzIGluIEJlbmdhbHVydVoxChBmb290YmFsbCBjbGFzc2VzIh1mb290YmFsbCBjbGFzc2VzIGluIGJlbmdhbHVydQ;mv:[[13.187030000000002,77.7492554],[12.8114571,77.5659431]];start:60</t>
  </si>
  <si>
    <t>http://talentsportsacademy.in/</t>
  </si>
  <si>
    <t>The Bull Ring Arena</t>
  </si>
  <si>
    <t>THE BULLRING No 36, Old Madras Road Next to BMTC 6th Depot, Swami Vivekananda Rd, Indira Nagar II Stage, Indiranagar, Bengaluru, Karnataka 560038</t>
  </si>
  <si>
    <t>https://www.google.com/maps/dir/Delhi/The+Bull+Ring+Arena,+THE+BULLRING+No+36,+Old+Madras+Road+Next+to+BMTC+6th+Depot,+Swami+Vivekananda+Rd,+Indira+Nagar+II+Stage,+Indiranagar,+Bengaluru,+Karnataka+560038/@20.6348116,69.3115583,5z/data=!3m1!4b1!4m13!4m12!1m5!1m1!1s0x390cfd5b347eb62d:0x37205b715389640!2m2!1d77.1024902!2d28.7040592!1m5!1m1!1s0x3bae16bce6b23e0b:0xd43d63259423d0bf!2m2!1d77.633923!2d12.98211</t>
  </si>
  <si>
    <t>096204 44475</t>
  </si>
  <si>
    <t>5am-12am</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</si>
  <si>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15293488922670387391,l,Ch1mb290YmFsbCBjbGFzc2VzIGluIEJlbmdhbHVydUjYk9Oz8aqAgAhaOQoQZm9vdGJhbGwgY2xhc3NlcxAAEAEYARgDIh1mb290YmFsbCBjbGFzc2VzIGluIGJlbmdhbHVydQ;mv:[[13.150452099999999,77.7524576],[12.895500499999999,77.4443721]];start:20</t>
  </si>
  <si>
    <t>VeloCT</t>
  </si>
  <si>
    <t>19/5, Junnasandra, Near Wipro Corporate Office Halnayakanahalli Main Road, Off, Sarjapur Main Rd, Behind, Rainbow Drive, Bengaluru, Karnataka 560035</t>
  </si>
  <si>
    <t>https://www.google.com/maps/dir/Delhi/VeloCT,+19%2F5,+Junnasandra,+Near+Wipro+Corporate+Office+Halnayakanahalli+Main+Road,+Off,+Sarjapur+Main+Rd,+Behind,+Rainbow+Drive,+Bengaluru,+Karnataka+560035/@20.6038407,69.3115078,5z/data=!3m1!4b1!4m13!4m12!1m5!1m1!1s0x390cfd5b347eb62d:0x37205b715389640!2m2!1d77.1024902!2d28.7040592!1m5!1m1!1s0x3bae133d4170e7a9:0x248a290ae3f81c9d!2m2!1d77.6869143!2d12.9025408</t>
  </si>
  <si>
    <t>info [@] veloct.in</t>
  </si>
  <si>
    <t>091089 19444</t>
  </si>
  <si>
    <t>http://veloct.in/</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</si>
  <si>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2632962058902576285,l,Ch1mb290YmFsbCBjbGFzc2VzIGluIEJlbmdhbHVydUjVqPS3nKuAgAhaOQoQZm9vdGJhbGwgY2xhc3NlcxAAEAEYARgDIh1mb290YmFsbCBjbGFzc2VzIGluIGJlbmdhbHVydQ;mv:[[13.187030000000002,77.7492554],[12.8114571,77.5659431]];start:60</t>
  </si>
  <si>
    <t>Young Guns Football Academy</t>
  </si>
  <si>
    <t>MAZDA No 25, 5th Cross, 10th main, New, Maruthi Nagar, Malleshpalya, tipp, Bengaluru, Karnataka 560075</t>
  </si>
  <si>
    <t>https://www.google.com/maps/dir/Delhi/Young+Guns+Football+Academy,+MAZDA+No+25,+5th+Cross,+10th+main,+New,+Maruthi+Nagar,+Malleshpalya,+tipp,+Bengaluru,+Karnataka+560075/@20.6348116,69.3115583,5z/data=!3m1!4b1!4m13!4m12!1m5!1m1!1s0x390cfd5b347eb62d:0x37205b715389640!2m2!1d77.1024902!2d28.7040592!1m5!1m1!1s0x3bae1126f91b7867:0x3445098e64be76b0!2m2!1d77.6761788!2d12.9749162</t>
  </si>
  <si>
    <t>095352 73622</t>
  </si>
  <si>
    <t>8am-10pm</t>
  </si>
  <si>
    <t>https://www.google.com/search?safe=active&amp;rlz=1C1CHZL_enIN844IN844&amp;tbm=lcl&amp;sxsrf=ALeKk01Ih26DHR3wNXUU1lEUdrXd3xM9UQ%3A1591766731936&amp;ei=y27gXrnfOI_H4-EP6siIIA&amp;q=football+classes+in+Bengaluru&amp;oq=football+classes+in+Bengaluru&amp;gs_l=psy-ab.3...0.0.0.9197.0.0.0.0.0.0.0.0..0.0....0...1c..64.psy-ab..0.0.0....0.OwiBnnBUNWg#rlfi=hd:;si:3766427170545497776,l,Ch1mb290YmFsbCBjbGFzc2VzIGluIEJlbmdhbHVydUjopp69gq6AgAhaOQoQZm9vdGJhbGwgY2xhc3NlcxAAEAEYABgDIh1mb290YmFsbCBjbGFzc2VzIGluIGJlbmdhbHVydQ;mv:[[13.150452099999999,77.7524576],[12.895500499999999,77.4443721]];start:20</t>
  </si>
  <si>
    <t>http://www.younggunssports.in/</t>
  </si>
  <si>
    <t>Al_Isaf Football Club Stadium</t>
  </si>
  <si>
    <t>Sreekrishnapuram, Kerala 679514</t>
  </si>
  <si>
    <t>https://www.google.com/maps/dir//Al_Isaf+Football+Club+Stadium,+Sreekrishnapuram,+Kerala+679514/@10.6888233,74.9580985,8z/data=!4m15!1m6!3m5!1s0x3ba7d7b1edf2e81f:0x4860c9c6a2b03ddd!2sAl_Isaf+Football+Club+Stadium!8m2!3d10.8952233!4d76.4227683!4m7!1m0!1m5!1m1!1s0x3ba7d7b1edf2e81f:0x4860c9c6a2b03ddd!2m2!1d76.4227683!2d10.8952233</t>
  </si>
  <si>
    <t>Sreekrishnapuram</t>
  </si>
  <si>
    <t>083308 74873</t>
  </si>
  <si>
    <t>https://www.google.com/maps/place/Al_Isaf+Football+Club+Stadium/@10.49984,75.0295097,8z/data=!4m8!1m2!2m1!1sfootball+clubs+in+kerala!3m4!1s0x3ba7d7b1edf2e81f:0x4860c9c6a2b03ddd!8m2!3d10.8952233!4d76.4227683</t>
  </si>
  <si>
    <t>Black Arions Football Club</t>
  </si>
  <si>
    <t>Thalassery - Nadapuram Rd, Chembra, Kerala 670102</t>
  </si>
  <si>
    <t>https://www.google.com/maps/dir//Black+Arions+Football+Club,+Thalassery+-+Nadapuram+Rd,+Chembra,+Kerala+670102/@10.6888233,74.9580985,8z/data=!4m8!4m7!1m0!1m5!1m1!1s0x3ba429e7bb74f463:0x8ff662e31f96e250!2m2!1d75.533444!2d11.7334108</t>
  </si>
  <si>
    <t>Thalassery</t>
  </si>
  <si>
    <t>Open until 11:05 pm</t>
  </si>
  <si>
    <t>https://www.google.com/maps/place/Black+Arions+Football+Club/@10.6888233,74.9580985,8z/data=!4m8!1m2!2m1!1sfootball+clubs+in+kerala!3m4!1s0x3ba429e7bb74f463:0x8ff662e31f96e250!8m2!3d11.7334108!4d75.533444</t>
  </si>
  <si>
    <t>Bullfield Football Academy</t>
  </si>
  <si>
    <t>BULLFEILD FC, Vayalumpade,, Vadavucode, Kerala 682310</t>
  </si>
  <si>
    <t>https://www.google.com/maps/dir//Bullfield+Football+Academy,+BULLFEILD+FC,+Vayalumpade,,+Vadavucode,+Kerala+682310/@10.6888233,74.9580985,8z/data=!4m8!4m7!1m0!1m5!1m1!1s0x3b080acb63ae5955:0x7521fd837d37d18b!2m2!1d76.4275828!2d9.9812126</t>
  </si>
  <si>
    <t>Vadavucode</t>
  </si>
  <si>
    <t>092888 00888</t>
  </si>
  <si>
    <t>Open until 9:00 pm ·</t>
  </si>
  <si>
    <t>https://www.google.com/maps/place/Bullfield+Football+Academy/@10.6888233,74.9580985,8z/data=!4m8!1m2!2m1!1sfootball+clubs+in+kerala!3m4!1s0x3b080acb63ae5955:0x7521fd837d37d18b!8m2!3d9.9812126!4d76.4275828</t>
  </si>
  <si>
    <t>BYZANTINE CLUB</t>
  </si>
  <si>
    <t>Choondy jn, Puthencruz, near, Kolenchery, Kerala 682308</t>
  </si>
  <si>
    <t>https://www.google.com/maps/dir//BYZANTINE+CLUB,+Choondy+jn,+Puthencruz,+near,+Kolenchery,+Kerala+682308/@10.6888233,74.9580985,8z/data=!4m15!1m6!3m5!1s0x3b087548b383d981:0x9f83769237bffcce!2sBYZANTINE+CLUB!8m2!3d9.9697326!4d76.4386141!4m7!1m0!1m5!1m1!1s0x3b087548b383d981:0x9f83769237bffcce!2m2!1d76.4386141!2d9.9697326</t>
  </si>
  <si>
    <t>Kolenchery</t>
  </si>
  <si>
    <t>https://www.google.com/maps/place/BYZANTINE+CLUB/@10.6888233,74.9580985,8z/data=!4m8!1m2!2m1!1sfootball+clubs+in+kerala!3m4!1s0x3b087548b383d981:0x9f83769237bffcce!8m2!3d9.9697326!4d76.4386141</t>
  </si>
  <si>
    <t>COSCO Football Club</t>
  </si>
  <si>
    <t>Kottankulangara Road, Kottankulangara, Alappuzha, Kerala 688006</t>
  </si>
  <si>
    <t>https://www.google.com/maps/dir//COSCO+Football+Club,+Kottankulangara+Road,+Kottankulangara,+Alappuzha,+Kerala+688006/@10.6888233,74.9580985,8z/data=!4m8!4m7!1m0!1m5!1m1!1s0x3b088412e6b4326b:0x8b07f39480ffe369!2m2!1d76.3496335!2d9.5203698</t>
  </si>
  <si>
    <t>096569 68627</t>
  </si>
  <si>
    <t>https://www.google.com/maps/place/COSCO+Football+Club/@10.6888233,74.9580985,8z/data=!4m8!1m2!2m1!1sfootball+clubs+in+kerala!3m4!1s0x3b088412e6b4326b:0x8b07f39480ffe369!8m2!3d9.5203698!4d76.3496335</t>
  </si>
  <si>
    <t>F C Vennala</t>
  </si>
  <si>
    <t>Puthiya Road, Chakkaraparambu, Vennala, Ernakulam, Kerala 682028</t>
  </si>
  <si>
    <t>https://www.google.com/maps/dir//F+C+Vennala,+Puthiya+Road,+Chakkaraparambu,+Vennala,+Ernakulam,+Kerala+682028/@10.6888233,74.9580985,8z/data=!4m8!4m7!1m0!1m5!1m1!1s0x3b080cdfb23ec9d7:0x284aa1f6f62fbac7!2m2!1d76.3200208!2d9.9947781</t>
  </si>
  <si>
    <t>080898 52743</t>
  </si>
  <si>
    <t>https://www.google.com/maps/place/F+C+Vennala/@10.6888233,74.9580985,8z/data=!4m8!1m2!2m1!1sfootball+clubs+in+kerala!3m4!1s0x3b080cdfb23ec9d7:0x284aa1f6f62fbac7!8m2!3d9.9947781!4d76.3200208</t>
  </si>
  <si>
    <t>Fc Kanhira Arts And Sports Club</t>
  </si>
  <si>
    <t>Kanhira Kuruva Boundary Rd, Elayavoor, Kerala 670007</t>
  </si>
  <si>
    <t>https://www.google.com/maps/dir//Fc+Kanhira+Arts+And+Sports+Club,+Kanhira+Kuruva+Boundary+Rd,+Elayavoor,+Kerala+670007/@10.6888233,74.9580985,8z/data=!4m15!1m6!3m5!1s0x3ba423475fc187d7:0x10cc75061f69f4ac!2sFc+Kanhira+Arts+And+Sports+Club!8m2!3d11.855733!4d75.411264!4m7!1m0!1m5!1m1!1s0x3ba423475fc187d7:0x10cc75061f69f4ac!2m2!1d75.411264!2d11.855733</t>
  </si>
  <si>
    <t>Elayavoor</t>
  </si>
  <si>
    <t>https://www.google.com/maps/place/Fc+Kanhira+Arts+And+Sports+Club/@10.6888233,74.9580985,8z/data=!4m8!1m2!2m1!1sfootball+clubs+in+kerala!3m4!1s0x3ba423475fc187d7:0x10cc75061f69f4ac!8m2!3d11.855733!4d75.411264</t>
  </si>
  <si>
    <t>FC Kerala</t>
  </si>
  <si>
    <t>23/112 Nandhanam SKVC Road Kanattukara P.O, Thrissur, Kerala 680011</t>
  </si>
  <si>
    <t>https://www.google.com/maps/dir//FC+Kerala,+23%2F112+Nandhanam+SKVC+Road+Kanattukara+P.O,+Thrissur,+Kerala+680011/@10.6888233,74.9580985,8z/data=!4m8!4m7!1m0!1m5!1m1!1s0x3ba7ee68ffffffff:0xc8289ba4ee703cc!2m2!1d76.1986595!2d10.5254195</t>
  </si>
  <si>
    <t>082813 74163</t>
  </si>
  <si>
    <t>https://www.google.com/maps/place/FC+Kerala/@10.6888233,74.9580985,8z/data=!4m8!1m2!2m1!1sfootball+clubs+in+kerala!3m4!1s0x3ba7ee68ffffffff:0xc8289ba4ee703cc!8m2!3d10.5254195!4d76.1986595</t>
  </si>
  <si>
    <t>http://fckerala.in/</t>
  </si>
  <si>
    <t>Chembukkav, Thrissur, Kerala 680020</t>
  </si>
  <si>
    <t>https://www.google.com/maps/dir//FC+Kerala,+Chembukkav,+Thrissur,+Kerala+680020/@10.6888233,74.9580985,8z/data=!4m8!4m7!1m0!1m5!1m1!1s0x3ba7ee50e54dfcd5:0xa2464ab594316a1d!2m2!1d76.2153685!2d10.5323553</t>
  </si>
  <si>
    <t>https://www.google.com/maps/place/FC+Kerala/@10.6888233,74.9580985,8z/data=!4m8!1m2!2m1!1sfootball+clubs+in+kerala!3m4!1s0x3ba7ee50e54dfcd5:0xa2464ab594316a1d!8m2!3d10.5323553!4d76.2153685</t>
  </si>
  <si>
    <t>Friday Club</t>
  </si>
  <si>
    <t>Kozhikode, Kerala 673005</t>
  </si>
  <si>
    <t>https://www.google.com/maps/dir//Friday+Club,+Kozhikode,+Kerala+673005/@10.6888233,74.9580985,8z/data=!4m8!4m7!1m0!1m5!1m1!1s0x3ba65f5409f9aa29:0x19f02d7043b8ff17!2m2!1d75.755666!2d11.2998175</t>
  </si>
  <si>
    <t>Kozhikode,</t>
  </si>
  <si>
    <t>https://www.google.com/maps/place/Friday+Club/@10.6888233,74.9580985,8z/data=!4m8!1m2!2m1!1sfootball+clubs+in+kerala!3m4!1s0x3ba65f5409f9aa29:0x19f02d7043b8ff17!8m2!3d11.2998175!4d75.755666</t>
  </si>
  <si>
    <t>Kannur Spirited Youths Club</t>
  </si>
  <si>
    <t>Talap, Kannur, Kerala 670002</t>
  </si>
  <si>
    <t>https://www.google.com/maps/dir//Kannur+Spirited+Youths+Club,+Talap,+Kannur,+Kerala+670002/@10.6888233,74.9580985,8z/data=!4m15!1m6!3m5!1s0x3ba43d37283f8273:0x39f74b0c6400d3e!2sKannur+Spirited+Youths+Club!8m2!3d11.8772865!4d75.3696974!4m7!1m0!1m5!1m1!1s0x3ba43d37283f8273:0x39f74b0c6400d3e!2m2!1d75.3696974!2d11.8772865</t>
  </si>
  <si>
    <t>Kannur</t>
  </si>
  <si>
    <t>https://www.google.com/maps/place/Kannur+Spirited+Youths+Club/@10.6888233,74.9580985,8z/data=!4m8!1m2!2m1!1sfootball+clubs+in+kerala!3m4!1s0x3ba43d37283f8273:0x39f74b0c6400d3e!8m2!3d11.8772865!4d75.3696974</t>
  </si>
  <si>
    <t>https://www.facebook.com/Cannanore-Spirited-Youths-Club-250974878363543/</t>
  </si>
  <si>
    <t>Kottayam District Football Association</t>
  </si>
  <si>
    <t>Near Nagampadam Bridge, SH 1, Kottayam, Kerala 686101</t>
  </si>
  <si>
    <t>https://www.google.com/maps/dir//Kottayam+District+Football+Association,+Near+Nagampadam+Bridge,+SH+1,+Kottayam,+Kerala+686101/@10.6888233,74.9580985,8z/data=!4m8!4m7!1m0!1m5!1m1!1s0x3b062b0b54c95e8b:0xd28467ec6117170d!2m2!1d76.525677!2d9.5961269</t>
  </si>
  <si>
    <t>https://www.google.com/maps/place/Kottayam+District+Football+Association/@10.6888233,74.9580985,8z/data=!4m8!1m2!2m1!1sfootball+clubs+in+kerala!3m4!1s0x3b062b0b54c95e8b:0xd28467ec6117170d!8m2!3d9.5961269!4d76.525677</t>
  </si>
  <si>
    <t>Malappuram District Sports Complex &amp; Football Academy</t>
  </si>
  <si>
    <t>Stadium Road, Manjeri, Kerala 676122</t>
  </si>
  <si>
    <t>https://www.google.com/maps/dir//Malappuram+District+Sports+Complex+%26+Football+Academy,+Stadium+Road,+Manjeri,+Kerala+676122/@10.6888233,74.9580985,8z/data=!4m8!4m7!1m0!1m5!1m1!1s0x3ba634187502c4eb:0x625121f01e418d80!2m2!1d76.1562736!2d11.1001491</t>
  </si>
  <si>
    <t>Manjeri</t>
  </si>
  <si>
    <t>Open until 8:00 pm</t>
  </si>
  <si>
    <t>https://www.google.com/maps/place/Malappuram+District+Sports+Complex+%26+Football+Academy/@10.6888233,74.9580985,8z/data=!4m8!1m2!2m1!1sfootball+clubs+in+kerala!3m4!1s0x3ba634187502c4eb:0x625121f01e418d80!8m2!3d11.1001491!4d76.1562736</t>
  </si>
  <si>
    <t>Muvattupuzha Football Club</t>
  </si>
  <si>
    <t>Municipal Stadium Road, Velloorkunnam, Muvattupuzha, Kerala 686673</t>
  </si>
  <si>
    <t>https://www.google.com/maps/dir//Muvattupuzha+Football+Club,+Municipal+Stadium+Road,+Velloorkunnam,+Muvattupuzha,+Kerala+686673/@10.6888233,74.9580985,8z/data=!4m8!4m7!1m0!1m5!1m1!1s0x3b07e763f67dd0c1:0x511a229d4c9f6a18!2m2!1d76.578214!2d9.9904469</t>
  </si>
  <si>
    <t>Muvattupuzha</t>
  </si>
  <si>
    <t>096455 56374</t>
  </si>
  <si>
    <t>Open until 8:00 pm ·</t>
  </si>
  <si>
    <t>https://www.google.com/maps/place/Muvattupuzha+Football+Club/@10.6888233,74.9580985,8z/data=!4m8!1m2!2m1!1sfootball+clubs+in+kerala!3m4!1s0x3b07e763f67dd0c1:0x511a229d4c9f6a18!8m2!3d9.9904469!4d76.578214</t>
  </si>
  <si>
    <t>nethaji club</t>
  </si>
  <si>
    <t>Mundakkal, Kollam, Kerala 691001</t>
  </si>
  <si>
    <t>https://www.google.com/maps/dir//nethaji+club,+Mundakkal,+Kollam,+Kerala+691001/@10.6888233,74.9580985,8z/data=!4m8!4m7!1m0!1m5!1m1!1s0x3b05fc8a2102554f:0x83fd56f26311ee85!2m2!1d76.5967142!2d8.8737821</t>
  </si>
  <si>
    <t>Kollam</t>
  </si>
  <si>
    <t>https://www.google.com/maps/place/nethaji+club/@10.6888233,74.9580985,8z/data=!4m8!1m2!2m1!1sfootball+clubs+in+kerala!3m4!1s0x3b05fc8a2102554f:0x83fd56f26311ee85!8m2!3d8.8737821!4d76.5967142</t>
  </si>
  <si>
    <t>panampad football club</t>
  </si>
  <si>
    <t>Guruvayur - Althara - Ponnani Rd, Kerala 679581</t>
  </si>
  <si>
    <t>https://www.google.com/maps/dir//panampad+football+club,+Guruvayur+-+Althara+-+Ponnani+Rd,+Kerala+679581/@10.6888233,74.9580985,8z/data=!4m8!4m7!1m0!1m5!1m1!1s0x3ba7bb8aa7c9c275:0xdba7edd2ca727db8!2m2!1d75.9687191!2d10.7487907</t>
  </si>
  <si>
    <t>· Guruvayur</t>
  </si>
  <si>
    <t>099955 58262</t>
  </si>
  <si>
    <t>https://www.google.com/maps/place/panampad+football+club/@10.6888233,74.9580985,8z/data=!4m8!1m2!2m1!1sfootball+clubs+in+kerala!3m4!1s0x3ba7bb8aa7c9c275:0xdba7edd2ca727db8!8m2!3d10.7487907!4d75.9687191</t>
  </si>
  <si>
    <t>Pandarakuthu Football Club (PBFC)</t>
  </si>
  <si>
    <t>Vannappuram, Kerala 685607</t>
  </si>
  <si>
    <t>https://www.google.com/maps/dir//Pandarakuthu+Football+Club+(PBFC),+Vannappuram,+Kerala+685607/@9.9831443,76.7871883,17z/data=!4m8!4m7!1m0!1m5!1m1!1s0x3b07c131ef521021:0xb596a19108c8c08f!2m2!1d76.789377!2d9.9831443</t>
  </si>
  <si>
    <t>Vannappuram</t>
  </si>
  <si>
    <t>https://www.google.com/maps/place/Pandarakuthu+Football+Club+(PBFC)/@9.9831443,76.7871883,17z/data=!3m1!4b1!4m5!3m4!1s0x3b07c131ef521021:0xb596a19108c8c08f!8m2!3d9.9831443!4d76.789377</t>
  </si>
  <si>
    <t>Parappur FC</t>
  </si>
  <si>
    <t>Residential Football Academy, Taj Residency Complex, Amalanagar, Thrissur, Kerala 680545</t>
  </si>
  <si>
    <t>https://www.google.com/maps/dir//Parappur+FC,+Residential+Football+Academy,+Taj+Residency+Complex,+Amalanagar,+Thrissur,+Kerala+680545/@10.6888233,74.9580985,8z/data=!4m8!4m7!1m0!1m5!1m1!1s0x3ba7ec6974fb2c9f:0xcf6cc07d15daa17f!2m2!1d76.159179!2d10.562884</t>
  </si>
  <si>
    <t>· 094472 69871</t>
  </si>
  <si>
    <t>Open until 9:00 pm</t>
  </si>
  <si>
    <t>https://www.google.com/maps/place/Parappur+FC/@10.6888233,74.9580985,8z/data=!4m8!1m2!2m1!1sfootball+clubs+in+kerala!3m4!1s0x3ba7ec6974fb2c9f:0xcf6cc07d15daa17f!8m2!3d10.562884!4d76.159179</t>
  </si>
  <si>
    <t>Red Star Football Club</t>
  </si>
  <si>
    <t>Aiswarya Building, Elamthuruthi, College Rd, Kuttanellur, Thrissur, Kerala 680014</t>
  </si>
  <si>
    <t>https://www.google.com/maps/dir/10.7481938,74.941619/Red+Star+Football+Club,+Aiswarya+Building,+Elamthuruthi,+College+Rd,+Kuttanellur,+Thrissur,+Kerala+680014/@10.6888233,74.9580985,8z/data=!4m8!4m7!1m0!1m5!1m1!1s0x3ba7efe249d80407:0x14df99a4d54db48b!2m2!1d76.255155!2d10.4999779</t>
  </si>
  <si>
    <t>095673 61671</t>
  </si>
  <si>
    <t>https://www.google.com/maps/place/Red+Star+Football+Club/@10.6888233,74.9580985,8z/data=!4m8!1m2!2m1!1sfootball+clubs+in+kerala!3m4!1s0x3ba7efe249d80407:0x14df99a4d54db48b!8m2!3d10.4999779!4d76.255155</t>
  </si>
  <si>
    <t>http://www.redstarfcthrissur.com/</t>
  </si>
  <si>
    <t>Soccer Kings Football Club</t>
  </si>
  <si>
    <t>Mutholapuram, Kerala 686665</t>
  </si>
  <si>
    <t>https://www.google.com/maps/dir//Soccer+Kings+Football+Club,+Mutholapuram,+Kerala+686665/@10.6888233,74.9580985,8z/data=!4m8!4m7!1m0!1m5!1m1!1s0x3b07da3ec986ab11:0x936348a143ebbc5a!2m2!1d76.5677646!2d9.8373131</t>
  </si>
  <si>
    <t>Mutholapuram</t>
  </si>
  <si>
    <t>Open until 7:00 pm</t>
  </si>
  <si>
    <t>https://www.google.com/maps/place/Soccer+Kings+Football+Club/@10.6888233,74.9580985,8z/data=!4m8!1m2!2m1!1sfootball+clubs+in+kerala!3m4!1s0x3b07da3ec986ab11:0x936348a143ebbc5a!8m2!3d9.8373131!4d76.5677646</t>
  </si>
  <si>
    <t>Southern.F.C.</t>
  </si>
  <si>
    <t>Priyadarshini Rd, Kumbalangi, Kochi, Kerala 682007</t>
  </si>
  <si>
    <t>https://www.google.com/maps/dir/12.0405395,73.771575/Southern.F.C.,+Priyadarshini+Rd,+Kumbalangi,+Kochi,+Kerala+682007/@10.6888233,74.9580985,8z/data=!4m8!4m7!1m0!1m5!1m1!1s0x3b087131af8a7fe9:0x2c42707881b5d37!2m2!1d76.2912918!2d9.8690473</t>
  </si>
  <si>
    <t>https://www.google.com/maps/place/Southern.F.C./@10.6888233,74.9580985,8z/data=!4m8!1m2!2m1!1sfootball+clubs+in+kerala!3m4!1s0x3b087131af8a7fe9:0x2c42707881b5d37!8m2!3d9.8690473!4d76.2912918</t>
  </si>
  <si>
    <t>https://www.facebook.com/Southern-FC-Kumbalanghi-2120093478245912/</t>
  </si>
  <si>
    <t>Abhijeet Kadam Football Development Centre</t>
  </si>
  <si>
    <t>Bharati Vidyapeeth Educational Complex, First Floor,, College of Physical Education, Pune - Satara Road, Dhankawadi, Pune, Maharashtra 411043</t>
  </si>
  <si>
    <t>https://www.google.com/maps/dir/Delhi/Abhijeet+Kadam+Football+Development+Centre,+Bharati+Vidyapeeth+Educational+Complex,+First+Floor,,+College+of+Physical+Education,+Pune+-+Satara+Road,+Dhankawadi,+Pune,+Maharashtra+411043/@23.521092,71.6902799,6z/data=!3m1!4b1!4m13!4m12!1m5!1m1!1s0x390cfd5b347eb62d:0x37205b715389640!2m2!1d77.1024902!2d28.7040592!1m5!1m1!1s0x3bc2eac7dec1dc2b:0x876be1fab77e557e!2m2!1d73.8539275!2d18.4587681</t>
  </si>
  <si>
    <t>098233 39950</t>
  </si>
  <si>
    <t>https://www.google.com/search?safe=active&amp;rlz=1C1CHZL_enIN844IN844&amp;tbm=lcl&amp;sxsrf=ALeKk01k5CcdvMPGoK4oG94m7Oatb1umBw%3A1593669736536&amp;ei=aHj9Xr6fIJ3A3LUP2qa44A8&amp;btnG=Search&amp;q=football+class+in+maharashtra#rlfi=hd:;si:9758141484564895102,l,Ch1mb290YmFsbCBjbGFzcyBpbiBtYWhhcmFzaHRyYVovCg5mb290YmFsbCBjbGFzcyIdZm9vdGJhbGwgY2xhc3MgaW4gbWFoYXJhc2h0cmE;mv:[[19.474986899999998,73.9566098],[18.4012463,72.7415666]];start:60</t>
  </si>
  <si>
    <t>http://akfdc.bharatividyapeeth.net/</t>
  </si>
  <si>
    <t>AIYFA Football Academy (Club)</t>
  </si>
  <si>
    <t>Pune Cantonment, Pune, Maharashtra 411040</t>
  </si>
  <si>
    <t>https://www.google.com/maps/dir/Delhi/AIYFA+Football+Academy+(Club),+Pune+Cantonment,+Pune,+Maharashtra+411040/@23.5454202,70.7029221,6z/data=!3m1!4b1!4m13!4m12!1m5!1m1!1s0x390cfd5b347eb62d:0x37205b715389640!2m2!1d77.1024902!2d28.7040592!1m5!1m1!1s0x3bc2c1d224b39351:0xc42c2884b2fcc5da!2m2!1d73.8941117!2d18.4966689</t>
  </si>
  <si>
    <t>https://www.google.com/search?safe=active&amp;rlz=1C1CHZL_enIN844IN844&amp;sxsrf=ALeKk00OrRgV5ZJgXtQ573CME8FCIjacSw:1593592718557&amp;q=football+class+in+maharashtra&amp;npsic=0&amp;rflfq=1&amp;rlha=0&amp;rllag=18725952,73373443,65428&amp;tbm=lcl&amp;ved=2ahUKEwj61Z-_06vqAhXMyjgGHYnZCfMQjGp6BAgLEEY&amp;rldoc=1#rlfi=hd:;si:14135717880812848602,l,Ch1mb290YmFsbCBjbGFzcyBpbiBtYWhhcmFzaHRyYVovCg5mb290YmFsbCBjbGFzcyIdZm9vdGJhbGwgY2xhc3MgaW4gbWFoYXJhc2h0cmE;mv:[[19.313970299999998,73.9738618],[18.4186576,72.7604047]];start:20</t>
  </si>
  <si>
    <t>https://aiyfa.com/</t>
  </si>
  <si>
    <t>BETA Sports Club - Bavdhan</t>
  </si>
  <si>
    <t>Vidnyan Nagar Rd, Sagar Co-Operative Housing Society, Bavdhan, Pune, Maharashtra 411021</t>
  </si>
  <si>
    <t>https://www.google.com/maps/dir/Delhi/BETA+Sports+Club+-+Bavdhan,+Vidnyan+Nagar+Rd,+Sagar+Co-Operative+Housing+Society,+Bavdhan,+Pune,+Maharashtra+411021/@23.5511477,71.199964,6z/data=!3m1!4b1!4m13!4m12!1m5!1m1!1s0x390cfd5b347eb62d:0x37205b715389640!2m2!1d77.1024902!2d28.7040592!1m5!1m1!1s0x3bc2be5ba9a76ec9:0x20e52eb1a3dc963d!2m2!1d73.7796548!2d18.5146427</t>
  </si>
  <si>
    <t>087930 89994</t>
  </si>
  <si>
    <t>4:30-9pm</t>
  </si>
  <si>
    <t>https://www.google.com/search?safe=active&amp;rlz=1C1CHZL_enIN844IN844&amp;tbm=lcl&amp;sxsrf=ALeKk0347euC6Pe-x_5roNxb4CTUxkcM9A%3A1593696634044&amp;ei=euH9XtaxArLhz7sP-M6ViA0&amp;q=football+class+in+maharashtra&amp;oq=football+class+in+maharashtra&amp;gs_l=psy-ab.3...0.0.0.8559.0.0.0.0.0.0.0.0..0.0....0...1c..64.psy-ab..0.0.0....0.z5ZhkfuT0N4#rlfi=hd:;si:2370352119373665853,l,Ch1mb290YmFsbCBjbGFzcyBpbiBtYWhhcmFzaHRyYVovCg5mb290YmFsbCBjbGFzcyIdZm9vdGJhbGwgY2xhc3MgaW4gbWFoYXJhc2h0cmE;mv:[[19.474986899999998,73.9566098],[18.4012463,72.7415666]];start:60</t>
  </si>
  <si>
    <t>https://www.betasportsclub.com/</t>
  </si>
  <si>
    <t>Ali Yavar Jung, Premier Colony, Kurla, Mumbai, Maharashtra 400070</t>
  </si>
  <si>
    <t>https://www.google.com/maps/dir/Delhi/Bhaichung+Bhutia+Football+Schools,+Ali+Yavar+Jung,+Premier+Colony,+Kurla,+Mumbai,+Maharashtra+400070/@23.7813739,70.7029847,6z/data=!3m1!4b1!4m13!4m12!1m5!1m1!1s0x390cfd5b347eb62d:0x37205b715389640!2m2!1d77.1024902!2d28.7040592!1m5!1m1!1s0x3be7c9302d03f56b:0x75825a5adf6f25eb!2m2!1d72.8863512!2d19.0748234</t>
  </si>
  <si>
    <t>https://www.google.com/search?safe=active&amp;rlz=1C1CHZL_enIN844IN844&amp;sxsrf=ALeKk009Qlq99x7Hz_aSvySyiZUnW2_uxg:1593338657504&amp;q=football+class+in+maharashtra&amp;npsic=0&amp;rflfq=1&amp;rlha=0&amp;rllag=18725952,73373443,65428&amp;tbm=lcl&amp;ved=2ahUKEwiDub-FoaTqAhXszzgGHVZBALIQjGp6BAgLEEM&amp;rldoc=1#rldoc=1&amp;rlfi=hd:;si:8467429595752113643,l,Ch1mb290YmFsbCBjbGFzcyBpbiBtYWhhcmFzaHRyYVovCg5mb290YmFsbCBjbGFzcyIdZm9vdGJhbGwgY2xhc3MgaW4gbWFoYXJhc2h0cmE;mv:[[19.2657758,74.0221067],[18.4218223,72.7432836]]</t>
  </si>
  <si>
    <t>Juhu Nagar, Sector 10A, Vashi, Navi Mumbai, Maharashtra 400703</t>
  </si>
  <si>
    <t>https://www.google.com/maps/dir/Delhi/Bhaichung+Bhutia+Football+Schools,+Juhu+Nagar,+Sector+10A,+Vashi,+Navi+Mumbai,+Maharashtra+400703/@23.7813739,70.7029847,6z/data=!3m1!4b1!4m13!4m12!1m5!1m1!1s0x390cfd5b347eb62d:0x37205b715389640!2m2!1d77.1024902!2d28.7040592!1m5!1m1!1s0x3be7c1111d39bf0f:0x42dca80f2775952f!2m2!1d72.9937196!2d19.078099</t>
  </si>
  <si>
    <t>097806 63272</t>
  </si>
  <si>
    <t>https://www.google.com/search?safe=active&amp;rlz=1C1CHZL_enIN844IN844&amp;sxsrf=ALeKk00OrRgV5ZJgXtQ573CME8FCIjacSw:1593592718557&amp;q=football+class+in+maharashtra&amp;npsic=0&amp;rflfq=1&amp;rlha=0&amp;rllag=18725952,73373443,65428&amp;tbm=lcl&amp;ved=2ahUKEwj61Z-_06vqAhXMyjgGHYnZCfMQjGp6BAgLEEY&amp;rldoc=1#rlfi=hd:;si:4817910484419581231,l,Ch1mb290YmFsbCBjbGFzcyBpbiBtYWhhcmFzaHRyYVovCg5mb290YmFsbCBjbGFzcyIdZm9vdGJhbGwgY2xhc3MgaW4gbWFoYXJhc2h0cmE;mv:[[19.313970299999998,73.9738618],[18.4186576,72.7604047]];start:20</t>
  </si>
  <si>
    <t>Malini Kishore Sanghvi College of Commerce and Economics, Juhu Tara, Juhu, Mumbai, Maharashtra 400049</t>
  </si>
  <si>
    <t>https://www.google.com/maps/dir/Delhi/Bhaichung+Bhutia+Football+Schools,+Malini+Kishore+Sanghvi+College+of+Commerce+and+Economics,+Juhu+Tara,+Juhu,+Mumbai,+Maharashtra+400049/@23.8487443,70.7030026,6z/data=!3m1!4b1!4m13!4m12!1m5!1m1!1s0x390cfd5b347eb62d:0x37205b715389640!2m2!1d77.1024902!2d28.7040592!1m5!1m1!1s0x3be7c9cdf2762dc7:0xe739309a7769e8df!2m2!1d72.826827!2d19.1047153</t>
  </si>
  <si>
    <t>https://www.google.com/search?safe=active&amp;rlz=1C1CHZL_enIN844IN844&amp;tbm=lcl&amp;sxsrf=ALeKk01k5CcdvMPGoK4oG94m7Oatb1umBw%3A1593669736536&amp;ei=aHj9Xr6fIJ3A3LUP2qa44A8&amp;btnG=Search&amp;q=football+class+in+maharashtra#rlfi=hd:;si:16661401736420387039;mv:[[19.9606381,75.4500979],[18.3608089,72.6657432]];start:40</t>
  </si>
  <si>
    <t>Samabhav Society, Gorai 2, Borivali West, Mumbai, Maharashtra 400092</t>
  </si>
  <si>
    <t>https://www.google.com/maps/dir/Delhi/Bhaichung+Bhutia+Football+Schools,+Samabhav+Society,+Gorai+2,+Borivali+West,+Mumbai,+Maharashtra+400092/@23.9108053,70.7030192,6z/data=!3m1!4b1!4m13!4m12!1m5!1m1!1s0x390cfd5b347eb62d:0x37205b715389640!2m2!1d77.1024902!2d28.7040592!1m5!1m1!1s0x3be7b13573b32b39:0xf7bb3fdc5d59d4ee!2m2!1d72.8254113!2d19.2303235</t>
  </si>
  <si>
    <t>https://www.google.com/search?safe=active&amp;rlz=1C1CHZL_enIN844IN844&amp;sxsrf=ALeKk00OrRgV5ZJgXtQ573CME8FCIjacSw:1593592718557&amp;q=football+class+in+maharashtra&amp;npsic=0&amp;rflfq=1&amp;rlha=0&amp;rllag=18725952,73373443,65428&amp;tbm=lcl&amp;ved=2ahUKEwj61Z-_06vqAhXMyjgGHYnZCfMQjGp6BAgLEEY&amp;rldoc=1#rlfi=hd:;si:17850931763704616174,l,Ch1mb290YmFsbCBjbGFzcyBpbiBtYWhhcmFzaHRyYVovCg5mb290YmFsbCBjbGFzcyIdZm9vdGJhbGwgY2xhc3MgaW4gbWFoYXJhc2h0cmE;mv:[[19.313970299999998,73.9738618],[18.4186576,72.7604047]];start:20</t>
  </si>
  <si>
    <t>Terna Medical college, railway station, opp. Nerul, Nerul East, Sector 22, Nerul, Navi Mumbai, Maharashtra 400706</t>
  </si>
  <si>
    <t>https://www.google.com/maps/dir/Delhi/Bhaichung+Bhutia+Football+Schools,+Terna+Medical+college,+railway+station,+opp.+Nerul,+Nerul+East,+Sector+22,+Nerul,+Navi+Mumbai,+Maharashtra+400706/@23.7813739,70.7029847,6z/data=!3m1!4b1!4m13!4m12!1m5!1m1!1s0x390cfd5b347eb62d:0x37205b715389640!2m2!1d77.1024902!2d28.7040592!1m5!1m1!1s0x3be7c353025e9bfd:0xe3d9684dc5ead5f3!2m2!1d73.0167595!2d19.0307822</t>
  </si>
  <si>
    <t>https://www.google.com/search?safe=active&amp;rlz=1C1CHZL_enIN844IN844&amp;sxsrf=ALeKk009Qlq99x7Hz_aSvySyiZUnW2_uxg:1593338657504&amp;q=football+class+in+maharashtra&amp;npsic=0&amp;rflfq=1&amp;rlha=0&amp;rllag=18725952,73373443,65428&amp;tbm=lcl&amp;ved=2ahUKEwiDub-FoaTqAhXszzgGHVZBALIQjGp6BAgLEEM&amp;rldoc=1#rlfi=hd:;si:16418268599798126067,l,Ch1mb290YmFsbCBjbGFzcyBpbiBtYWhhcmFzaHRyYVovCg5mb290YmFsbCBjbGFzcyIdZm9vdGJhbGwgY2xhc3MgaW4gbWFoYXJhc2h0cmE;mv:[[19.2657758,74.0221067],[18.4218223,72.7432836]]</t>
  </si>
  <si>
    <t>Urban Sports Park, behind New Horizon School, Kasarvadavali, Thane West, Thane, Maharashtra 400615</t>
  </si>
  <si>
    <t>https://www.google.com/maps/dir/Delhi/Bhaichung+Bhutia+Football+Schools,+Urban+Sports+Park,+behind+New+Horizon+School,+Kasarvadavali,+Thane+West,+Thane,+Maharashtra+400615/@23.9110948,70.7030193,6z/data=!3m1!4b1!4m13!4m12!1m5!1m1!1s0x390cfd5b347eb62d:0x37205b715389640!2m2!1d77.1024902!2d28.7040592!1m5!1m1!1s0x3be7bbe852ed49b5:0xe9700af879772160!2m2!1d72.9769881!2d19.2660071</t>
  </si>
  <si>
    <t>3-5pm</t>
  </si>
  <si>
    <t>https://www.google.com/search?safe=active&amp;rlz=1C1CHZL_enIN844IN844&amp;tbm=lcl&amp;sxsrf=ALeKk01k5CcdvMPGoK4oG94m7Oatb1umBw%3A1593669736536&amp;ei=aHj9Xr6fIJ3A3LUP2qa44A8&amp;btnG=Search&amp;q=football+class+in+maharashtra#rlfi=hd:;si:16820956670534820192,l,Ch1mb290YmFsbCBjbGFzcyBpbiBtYWhhcmFzaHRyYVovCg5mb290YmFsbCBjbGFzcyIdZm9vdGJhbGwgY2xhc3MgaW4gbWFoYXJhc2h0cmE;mv:[[19.3151767,73.9728329],[18.397344399999998,72.7604629]];start:20</t>
  </si>
  <si>
    <t>Bravehearts Football Skool, Mumbai , Maharashtra</t>
  </si>
  <si>
    <t>Behind Infinity Mall Road, Malad, Mindspace, Malad West, Mumbai, Maharashtra 400064</t>
  </si>
  <si>
    <t>https://www.google.com/maps/dir/Delhi/Bravehearts+Football+Skool,+Mumbai+,+Maharashtra,+Behind+Infinity+Mall+Road,+Malad,+Mindspace,+Malad+West,+Mumbai,+Maharashtra+400064/@23.8829368,70.7030118,6z/data=!3m1!4b1!4m13!4m12!1m5!1m1!1s0x390cfd5b347eb62d:0x37205b715389640!2m2!1d77.1024902!2d28.7040592!1m5!1m1!1s0x3be7b6edcdd8a507:0x6ea6f6ccf5842fcf!2m2!1d72.8331161!2d19.1869563</t>
  </si>
  <si>
    <t>090373 73132</t>
  </si>
  <si>
    <t>https://www.google.com/search?safe=active&amp;rlz=1C1CHZL_enIN844IN844&amp;tbm=lcl&amp;sxsrf=ALeKk01k5CcdvMPGoK4oG94m7Oatb1umBw%3A1593669736536&amp;ei=aHj9Xr6fIJ3A3LUP2qa44A8&amp;btnG=Search&amp;q=football+class+in+maharashtra#rlfi=hd:;si:7973331550458884047,l,Ch1mb290YmFsbCBjbGFzcyBpbiBtYWhhcmFzaHRyYVovCg5mb290YmFsbCBjbGFzcyIdZm9vdGJhbGwgY2xhc3MgaW4gbWFoYXJhc2h0cmE;mv:[[19.9606381,75.4500979],[18.3608089,72.6657432]];start:40</t>
  </si>
  <si>
    <t>Daund Football Academy &amp; Training School</t>
  </si>
  <si>
    <t>Flat No.19,Shwetganga Apartment, near Sentsebastian Highschool, Janta Colony, Daund, Maharashtra 413801</t>
  </si>
  <si>
    <t>https://www.google.com/maps/dir/Delhi/Daund+Football+Academy+%26+Training+School,+Flat+No.19,Shwetganga+Apartment,+near+Sentsebastian+Highschool,+Janta+Colony,+Daund,+Maharashtra+413801/@23.5255166,71.9913667,6z/data=!3m1!4b1!4m13!4m12!1m5!1m1!1s0x390cfd5b347eb62d:0x37205b715389640!2m2!1d77.1024902!2d28.7040592!1m5!1m1!1s0x3bc3158761720303:0x4e46fca967421e39!2m2!1d74.5764961!2d18.4586859</t>
  </si>
  <si>
    <t>Daund</t>
  </si>
  <si>
    <t>5-7pm</t>
  </si>
  <si>
    <t>https://daund-football-academy-training-school.business.site/?utm_source=gmb&amp;utm_medium=referral</t>
  </si>
  <si>
    <t>https://www.google.com/search?safe=active&amp;rlz=1C1CHZL_enIN844IN844&amp;tbm=lcl&amp;sxsrf=ALeKk01k5CcdvMPGoK4oG94m7Oatb1umBw%3A1593669736536&amp;ei=aHj9Xr6fIJ3A3LUP2qa44A8&amp;btnG=Search&amp;q=football+class+in+maharashtra#rlfi=hd:;si:5640473387840183865,l,Ch1mb290YmFsbCBjbGFzcyBpbiBtYWhhcmFzaHRyYVovCg5mb290YmFsbCBjbGFzcyIdZm9vdGJhbGwgY2xhc3MgaW4gbWFoYXJhc2h0cmE;mv:[[19.9606381,75.4500979],[18.3608089,72.6657432]];start:40</t>
  </si>
  <si>
    <t>Deigo Juniors Football Coaching Academy</t>
  </si>
  <si>
    <t>prince drive Prince Of Wales Drive, Fatima Nagar, Pune, Maharashtra 411001</t>
  </si>
  <si>
    <t>https://www.google.com/maps/dir/Delhi/Deigo+Juniors+Football+Coaching+Academy,+prince+drive+Prince+Of+Wales+Drive,+Fatima+Nagar,+Pune,+Maharashtra+411001/@23.5289661,71.6902819,6z/data=!3m1!4b1!4m13!4m12!1m5!1m1!1s0x390cfd5b347eb62d:0x37205b715389640!2m2!1d77.1024902!2d28.7040592!1m5!1m1!1s0x3bc2c1c83910e5f7:0x2996b4ad85b78d1!2m2!1d73.8987495!2d18.5092509</t>
  </si>
  <si>
    <t>099229 47367</t>
  </si>
  <si>
    <t>https://www.google.com/search?safe=active&amp;rlz=1C1CHZL_enIN844IN844&amp;tbm=lcl&amp;sxsrf=ALeKk01k5CcdvMPGoK4oG94m7Oatb1umBw%3A1593669736536&amp;ei=aHj9Xr6fIJ3A3LUP2qa44A8&amp;btnG=Search&amp;q=football+class+in+maharashtra#rlfi=hd:;si:187298828714211537;mv:[[19.3151767,73.9728329],[18.397344399999998,72.7604629]];start:20</t>
  </si>
  <si>
    <t>Dynamites Football academy</t>
  </si>
  <si>
    <t>Anand Nagar, Chinchwad, Pimpri-Chinchwad, Maharashtra 411019</t>
  </si>
  <si>
    <t>https://www.google.com/maps/dir/Delhi/Dynamites+Football+academy,+Anand+Nagar,+Chinchwad,+Pimpri-Chinchwad,+Maharashtra+411019/@23.5289661,71.6775338,6z/data=!3m1!4b1!4m13!4m12!1m5!1m1!1s0x390cfd5b347eb62d:0x37205b715389640!2m2!1d77.1024902!2d28.7040592!1m5!1m1!1s0x3bc2b95681133e95:0x7fb4ba10f33e8c76!2m2!1d73.7969634!2d18.6355963</t>
  </si>
  <si>
    <t>Chinchwad</t>
  </si>
  <si>
    <t>7:14am-8:45pm</t>
  </si>
  <si>
    <t>https://www.justdial.com/Pune/Dynamites-Football-Academy-Nigdi/020PXX20-XX20-190312191017-V8R5_BZDET</t>
  </si>
  <si>
    <t>https://www.google.com/search?safe=active&amp;rlz=1C1CHZL_enIN844IN844&amp;sxsrf=ALeKk00OrRgV5ZJgXtQ573CME8FCIjacSw:1593592718557&amp;q=football+class+in+maharashtra&amp;npsic=0&amp;rflfq=1&amp;rlha=0&amp;rllag=18725952,73373443,65428&amp;tbm=lcl&amp;ved=2ahUKEwj61Z-_06vqAhXMyjgGHYnZCfMQjGp6BAgLEEY&amp;rldoc=1#rlfi=hd:;si:9202184520587971702;mv:[[19.313970299999998,73.9738618],[18.4186576,72.7604047]];start:20</t>
  </si>
  <si>
    <t>Football Club</t>
  </si>
  <si>
    <t>Football Leaders Academy</t>
  </si>
  <si>
    <t>A 105, Mahavir Nagar, Co-op Hsg Soceity, 60 Ft Road, Samta Nagar, Vasai West, Maharashtra 401202</t>
  </si>
  <si>
    <t>https://www.google.com/maps/dir/Delhi/Football+Leaders+Academy,+A+105,+Mahavir+Nagar,+Co-op+Hsg+Soceity,+60+Ft+Road,+Samta+Nagar,+Vasai+West,+Maharashtra+401202/@23.9877225,70.7030398,6z/data=!3m1!4b1!4m13!4m12!1m5!1m1!1s0x390cfd5b347eb62d:0x37205b715389640!2m2!1d77.1024902!2d28.7040592!1m5!1m1!1s0x3be7aeb9266a3c8b:0x81cb4a13082ef030!2m2!1d72.8246768!2d19.3855475</t>
  </si>
  <si>
    <t>VasiWest</t>
  </si>
  <si>
    <t>contact@footballleaders.in</t>
  </si>
  <si>
    <t>098333 82298</t>
  </si>
  <si>
    <t>https://www.google.com/search?safe=active&amp;rlz=1C1CHZL_enIN844IN844&amp;tbm=lcl&amp;sxsrf=ALeKk0347euC6Pe-x_5roNxb4CTUxkcM9A%3A1593696634044&amp;ei=euH9XtaxArLhz7sP-M6ViA0&amp;q=football+class+in+maharashtra&amp;oq=football+class+in+maharashtra&amp;gs_l=psy-ab.3...0.0.0.8559.0.0.0.0.0.0.0.0..0.0....0...1c..64.psy-ab..0.0.0....0.z5ZhkfuT0N4#rlfi=hd:;si:9352650496767094832;mv:[[19.474986899999998,73.9566098],[18.4012463,72.7415666]];start:60</t>
  </si>
  <si>
    <t>http://www.footballleaders.in/</t>
  </si>
  <si>
    <t>Football School of India</t>
  </si>
  <si>
    <t>Harbour Estate, Plot 49/3, (E), Sector 19A, Nerul, Navi Mumbai, Maharashtra 400706</t>
  </si>
  <si>
    <t>https://www.google.com/maps/dir/Delhi/Football+School+of+India,+Harbour+Estate,+Plot+49%2F3,+(E),+Sector+19A,+Nerul,+Navi+Mumbai,+Maharashtra+400706/@23.7809213,70.7029845,6z/data=!3m1!4b1!4m13!4m12!1m5!1m1!1s0x390cfd5b347eb62d:0x37205b715389640!2m2!1d77.1024902!2d28.7040592!1m5!1m1!1s0x3be7c3b85aaaaab3:0x7c815eb9575b6f59!2m2!1d73.0281149!2d19.0280663</t>
  </si>
  <si>
    <t>info@footballschoolofindia.com</t>
  </si>
  <si>
    <t>099878 17037</t>
  </si>
  <si>
    <t>http://footballschoolofindia.com/</t>
  </si>
  <si>
    <t>https://www.google.com/search?safe=active&amp;rlz=1C1CHZL_enIN844IN844&amp;sxsrf=ALeKk009Qlq99x7Hz_aSvySyiZUnW2_uxg:1593338657504&amp;q=football+class+in+maharashtra&amp;npsic=0&amp;rflfq=1&amp;rlha=0&amp;rllag=18725952,73373443,65428&amp;tbm=lcl&amp;ved=2ahUKEwiDub-FoaTqAhXszzgGHVZBALIQjGp6BAgLEEM&amp;rldoc=1#rldoc=1&amp;rlfi=hd:;si:8971556082826309465,l,Ch1mb290YmFsbCBjbGFzcyBpbiBtYWhhcmFzaHRyYVovCg5mb290YmFsbCBjbGFzcyIdZm9vdGJhbGwgY2xhc3MgaW4gbWFoYXJhc2h0cmE;mv:[[19.2657758,74.0221067],[18.4218223,72.7432836]]</t>
  </si>
  <si>
    <t>Football World</t>
  </si>
  <si>
    <t>Laxmi Nagar, Thane West, Thane, Maharashtra 400606</t>
  </si>
  <si>
    <t>https://www.google.com/maps/dir/Delhi/Football+World,+Laxmi+Nagar,+Thane+West,+Thane,+Maharashtra+400606/@23.887252,71.2152572,6z/data=!3m1!4b1!4m13!4m12!1m5!1m1!1s0x390cfd5b347eb62d:0x37205b715389640!2m2!1d77.1024902!2d28.7040592!1m5!1m1!1s0x3be7b993f9d1d377:0xceb42e8fcc7afa14!2m2!1d72.9720132!2d19.2090622</t>
  </si>
  <si>
    <t>footballworld.india@gmail.com</t>
  </si>
  <si>
    <t>096646 60526</t>
  </si>
  <si>
    <t>http://footballworldindia.com/</t>
  </si>
  <si>
    <t>https://www.google.com/search?safe=active&amp;rlz=1C1CHZL_enIN844IN844&amp;tbm=lcl&amp;sxsrf=ALeKk01k5CcdvMPGoK4oG94m7Oatb1umBw%3A1593669736536&amp;ei=aHj9Xr6fIJ3A3LUP2qa44A8&amp;btnG=Search&amp;q=football+class+in+maharashtra#rlfi=hd:;si:14894581062766885396,l,Ch1mb290YmFsbCBjbGFzcyBpbiBtYWhhcmFzaHRyYVovCg5mb290YmFsbCBjbGFzcyIdZm9vdGJhbGwgY2xhc3MgaW4gbWFoYXJhc2h0cmE;mv:[[19.474986899999998,73.9566098],[18.4012463,72.7415666]];start:60</t>
  </si>
  <si>
    <t>Viviana Mall</t>
  </si>
  <si>
    <t>Galaxy Eleven Football Academy Abad</t>
  </si>
  <si>
    <t>Near, Galaxy Eleven Football Academy Church ground, Nagar Naka, Aurangabad, Maharashtra 431001</t>
  </si>
  <si>
    <t>https://www.google.com/maps/dir/Delhi/Galaxy+Eleven+Football+Academy+Abad,+Near,+Galaxy+Eleven+Football+Academy+Church+ground,+Nagar+Naka,+Aurangabad,+Maharashtra+431001/@23.5611836,70.7029262,6z/data=!3m1!4b1!4m13!4m12!1m5!1m1!1s0x390cfd5b347eb62d:0x37205b715389640!2m2!1d77.1024902!2d28.7040592!1m5!1m1!1s0x3bdb99dd9971ea2d:0x180ea626ffe62cb!2m2!1d75.300936!2d19.874933</t>
  </si>
  <si>
    <t>https://www.google.com/search?safe=active&amp;rlz=1C1CHZL_enIN844IN844&amp;tbm=lcl&amp;sxsrf=ALeKk01k5CcdvMPGoK4oG94m7Oatb1umBw%3A1593669736536&amp;ei=aHj9Xr6fIJ3A3LUP2qa44A8&amp;btnG=Search&amp;q=football+class+in+maharashtra#rlfi=hd:;si:108344099563528907;mv:[[19.9606381,75.4500979],[18.3608089,72.6657432]];start:40</t>
  </si>
  <si>
    <t>HOPE FOOTBALL COACHING CLASSES - CHEMBUR</t>
  </si>
  <si>
    <t>317, Diamond Garden, Basant Garden, Chembur, Mumbai, Maharashtra 400071</t>
  </si>
  <si>
    <t>https://www.google.com/maps/dir/Delhi/HOPE+FOOTBALL+COACHING+CLASSES+-+CHEMBUR,+317,+Diamond+Garden,+Basant+Garden,+Chembur,+Mumbai,+Maharashtra+400071/@23.7813739,70.7029847,6z/data=!3m1!4b1!4m13!4m12!1m5!1m1!1s0x390cfd5b347eb62d:0x37205b715389640!2m2!1d77.1024902!2d28.7040592!1m5!1m1!1s0x3be7c602d65b81e5:0x202d6d648eae7db6!2m2!1d72.9016102!2d19.0523937</t>
  </si>
  <si>
    <t>098921 00012</t>
  </si>
  <si>
    <t>https://www.google.com/search?safe=active&amp;rlz=1C1CHZL_enIN844IN844&amp;tbm=lcl&amp;sxsrf=ALeKk01k5CcdvMPGoK4oG94m7Oatb1umBw%3A1593669736536&amp;ei=aHj9Xr6fIJ3A3LUP2qa44A8&amp;btnG=Search&amp;q=football+class+in+maharashtra#rlfi=hd:;si:2318629661823630774;mv:[[19.3151767,73.9728329],[18.397344399999998,72.7604629]];start:20</t>
  </si>
  <si>
    <t>Hope Rise As One Football Academy -Thane</t>
  </si>
  <si>
    <t>A/102, rameshwar, Neelkanth heights, Pokhran road No. 2, Thane (W), Thane, Maharashtra 400610</t>
  </si>
  <si>
    <t>https://www.google.com/maps/dir/Delhi/Hope+Rise+As+One+Football+Academy+-Thane,+A%2F102,+rameshwar,+Neelkanth+heights,+Pokhran+road+No.+2,+Thane+(W),+Thane,+Maharashtra+400610/@23.9062445,70.703018,6z/data=!3m1!4b1!4m13!4m12!1m5!1m1!1s0x390cfd5b347eb62d:0x37205b715389640!2m2!1d77.1024902!2d28.7040592!1m5!1m1!1s0x3be7b96543e9ebcd:0xe8f413e7e633e7b4!2m2!1d72.960209!2d19.220564</t>
  </si>
  <si>
    <t>https://entranceindia.com/skill-training-coaching/football-coaching-classes-in-chembur-mumbai-hope-football-coaching-classes-chembur/</t>
  </si>
  <si>
    <t>https://www.google.com/search?safe=active&amp;rlz=1C1CHZL_enIN844IN844&amp;sxsrf=ALeKk009Qlq99x7Hz_aSvySyiZUnW2_uxg:1593338657504&amp;q=football+class+in+maharashtra&amp;npsic=0&amp;rflfq=1&amp;rlha=0&amp;rllag=18725952,73373443,65428&amp;tbm=lcl&amp;ved=2ahUKEwiDub-FoaTqAhXszzgGHVZBALIQjGp6BAgLEEM&amp;rldoc=1#rlfi=hd:;si:16786063597837215668,l,Ch1mb290YmFsbCBjbGFzcyBpbiBtYWhhcmFzaHRyYVovCg5mb290YmFsbCBjbGFzcyIdZm9vdGJhbGwgY2xhc3MgaW4gbWFoYXJhc2h0cmE;mv:[[19.2657758,74.0221067],[18.4218223,72.7432836]]</t>
  </si>
  <si>
    <t>http://www.facebook.com/hoperiseasone/</t>
  </si>
  <si>
    <t>India Rush Soccer Club</t>
  </si>
  <si>
    <t>Hakone Game Centre, Hiranandani Estate, Patlipada, Thane West, Mumbai, Maharashtra 400610</t>
  </si>
  <si>
    <t>https://www.google.com/maps/dir/Delhi/India+Rush+Soccer+Club,+Hakone+Game+Centre,+Hiranandani+Estate,+Patlipada,+Thane+West,+Mumbai,+Maharashtra+400610/@23.887252,71.2152572,6z/data=!3m1!4b1!4m13!4m12!1m5!1m1!1s0x390cfd5b347eb62d:0x37205b715389640!2m2!1d77.1024902!2d28.7040592!1m5!1m1!1s0x3be7b95bb69e6265:0x5b61719f68401b9d!2m2!1d72.982521!2d19.254935</t>
  </si>
  <si>
    <t>info@indiarushsc.com</t>
  </si>
  <si>
    <t>081085 55525</t>
  </si>
  <si>
    <t>https://www.indiarushsoccer.com/</t>
  </si>
  <si>
    <t>https://www.google.com/search?safe=active&amp;rlz=1C1CHZL_enIN844IN844&amp;tbm=lcl&amp;sxsrf=ALeKk0347euC6Pe-x_5roNxb4CTUxkcM9A%3A1593696634044&amp;ei=euH9XtaxArLhz7sP-M6ViA0&amp;q=football+class+in+maharashtra&amp;oq=football+class+in+maharashtra&amp;gs_l=psy-ab.3...0.0.0.8559.0.0.0.0.0.0.0.0..0.0....0...1c..64.psy-ab..0.0.0....0.z5ZhkfuT0N4#rlfi=hd:;si:6584669059655146397,l,Ch1mb290YmFsbCBjbGFzcyBpbiBtYWhhcmFzaHRyYVovCg5mb290YmFsbCBjbGFzcyIdZm9vdGJhbGwgY2xhc3MgaW4gbWFoYXJhc2h0cmE;mv:[[19.474986899999998,73.9566098],[18.4012463,72.7415666]];start:60</t>
  </si>
  <si>
    <t>Indian Football School</t>
  </si>
  <si>
    <t>Maharshi Karve Rd, Dr Ambedkar Statue Chowk Area, Nariman Point, Mumbai, Maharashtra 400020</t>
  </si>
  <si>
    <t>https://www.google.com/maps/dir/Delhi/Indian+Football+School,+Maharshi+Karve+Rd,+Dr+Ambedkar+Statue+Chowk+Area,+Nariman+Point,+Mumbai,+Maharashtra+400020/@23.7593438,71.1931369,6z/data=!3m1!4b1!4m13!4m12!1m5!1m1!1s0x390cfd5b347eb62d:0x37205b715389640!2m2!1d77.1024902!2d28.7040592!1m5!1m1!1s0x3be7d1e068a19605:0xd9571dae1225e172!2m2!1d72.8281918!2d18.9248729</t>
  </si>
  <si>
    <t>022 2284 4545</t>
  </si>
  <si>
    <t>https://www.google.com/search?safe=active&amp;rlz=1C1CHZL_enIN844IN844&amp;tbm=lcl&amp;sxsrf=ALeKk0347euC6Pe-x_5roNxb4CTUxkcM9A%3A1593696634044&amp;ei=euH9XtaxArLhz7sP-M6ViA0&amp;q=football+class+in+maharashtra&amp;oq=football+class+in+maharashtra&amp;gs_l=psy-ab.3...0.0.0.8559.0.0.0.0.0.0.0.0..0.0....0...1c..64.psy-ab..0.0.0....0.z5ZhkfuT0N4#rlfi=hd:;si:15661018862670176626,l,Ch1mb290YmFsbCBjbGFzcyBpbiBtYWhhcmFzaHRyYVovCg5mb290YmFsbCBjbGFzcyIdZm9vdGJhbGwgY2xhc3MgaW4gbWFoYXJhc2h0cmE;mv:[[19.474986899999998,73.9566098],[18.4012463,72.7415666]];start:60</t>
  </si>
  <si>
    <t>INDIAN FOOTBALL SCHOOL - FOOTBALL CLASSES IN CHURCHGATE, MUMBAI</t>
  </si>
  <si>
    <t>Maharshi Karve Rd, Dr Ambedkar Statue Chowk Area, Churchgate, Mumbai, Maharashtra 400021</t>
  </si>
  <si>
    <t>https://www.google.com/maps/dir/Delhi/INDIAN+FOOTBALL+SCHOOL+-+FOOTBALL+CLASSES+IN+CHURCHGATE,+MUMBAI,+Maharshi+Karve+Rd,+Dr+Ambedkar+Statue+Chowk+Area,+Churchgate,+Mumbai,+Maharashtra+400021/@23.759404,70.7029788,6z/data=!3m1!4b1!4m13!4m12!1m5!1m1!1s0x390cfd5b347eb62d:0x37205b715389640!2m2!1d77.1024902!2d28.7040592!1m5!1m1!1s0x3be7d1c1ed14d5e5:0x98c9da8eaaf6b1b1!2m2!1d72.8283765!2d18.9251216</t>
  </si>
  <si>
    <t>098197 29808</t>
  </si>
  <si>
    <t>https://www.justdial.com/Mumbai/Indian-Football-School-Opposite-Cooperage-Telephone-Exchange-Churchgate/022PXX22-XX22-111129112317-A2D4_BZDET</t>
  </si>
  <si>
    <t>https://www.google.com/search?safe=active&amp;rlz=1C1CHZL_enIN844IN844&amp;tbm=lcl&amp;sxsrf=ALeKk01k5CcdvMPGoK4oG94m7Oatb1umBw%3A1593669736536&amp;ei=aHj9Xr6fIJ3A3LUP2qa44A8&amp;btnG=Search&amp;q=football+class+in+maharashtra#rlfi=hd:;si:11009571070372393393,l,Ch1mb290YmFsbCBjbGFzcyBpbiBtYWhhcmFzaHRyYVovCg5mb290YmFsbCBjbGFzcyIdZm9vdGJhbGwgY2xhc3MgaW4gbWFoYXJhc2h0cmE;mv:[[19.9606381,75.4500979],[18.3608089,72.6657432]];start:40</t>
  </si>
  <si>
    <t>Footaball Classes, Football Club</t>
  </si>
  <si>
    <t>Cash,Master card,Visa card,Checque,Debit card,Credit card</t>
  </si>
  <si>
    <t>JJASS FITNESS AND SPORTS ACADEMY</t>
  </si>
  <si>
    <t>Jnanaprabodhini School Pcmc, Nigdi, Maharashtra 411044</t>
  </si>
  <si>
    <t>https://www.google.com/maps/dir/Delhi/JJASS+FITNESS+AND+SPORTS+ACADEMY,+Jnanaprabodhini+School+Pcmc,+Nigdi,+Maharashtra+411044/@23.6261951,70.7029434,6z/data=!3m1!4b1!4m13!4m12!1m5!1m1!1s0x390cfd5b347eb62d:0x37205b715389640!2m2!1d77.1024902!2d28.7040592!1m5!1m1!1s0x3bc2b9ecb8868d73:0x4df981fed56ca1d9!2m2!1d73.7661203!2d18.6590538</t>
  </si>
  <si>
    <t>Nigdi</t>
  </si>
  <si>
    <t>https://www.google.com/search?safe=active&amp;rlz=1C1CHZL_enIN844IN844&amp;tbm=lcl&amp;sxsrf=ALeKk0347euC6Pe-x_5roNxb4CTUxkcM9A%3A1593696634044&amp;ei=euH9XtaxArLhz7sP-M6ViA0&amp;q=football+class+in+maharashtra&amp;oq=football+class+in+maharashtra&amp;gs_l=psy-ab.3...0.0.0.8559.0.0.0.0.0.0.0.0..0.0....0...1c..64.psy-ab..0.0.0....0.z5ZhkfuT0N4#rlfi=hd:;si:5618664941623747033,l,Ch1mb290YmFsbCBjbGFzcyBpbiBtYWhhcmFzaHRyYVovCg5mb290YmFsbCBjbGFzcyIdZm9vdGJhbGwgY2xhc3MgaW4gbWFoYXJhc2h0cmE;mv:[[20.1010188,76.7893254],[18.297563099999998,72.5966874]];start:80</t>
  </si>
  <si>
    <t>Kenzo's Football Academy</t>
  </si>
  <si>
    <t>NIBM Kondhwa Link Road, Kondhwa, Pune, Maharashtra 411048</t>
  </si>
  <si>
    <t>https://www.google.com/maps/dir/Delhi/Kenzo's+Football+Academy,+NIBM+Kondhwa+Link+Road,+Kondhwa,+Pune,+Maharashtra+411048/@23.5309147,70.7029183,6z/data=!3m1!4b1!4m13!4m12!1m5!1m1!1s0x390cfd5b347eb62d:0x37205b715389640!2m2!1d77.1024902!2d28.7040592!1m5!1m1!1s0x3bc2ea61aeb29283:0xeae9e27a9aca282e!2m2!1d73.8915137!2d18.4670341</t>
  </si>
  <si>
    <t>091682 31407</t>
  </si>
  <si>
    <t>8am-7pm</t>
  </si>
  <si>
    <t>https://www.urbanpro.com/pune/kenzo-s-football-academy-kondhwa/5508159</t>
  </si>
  <si>
    <t>https://www.google.com/search?safe=active&amp;rlz=1C1CHZL_enIN844IN844&amp;sxsrf=ALeKk009Qlq99x7Hz_aSvySyiZUnW2_uxg:1593338657504&amp;q=football+class+in+maharashtra&amp;npsic=0&amp;rflfq=1&amp;rlha=0&amp;rllag=18725952,73373443,65428&amp;tbm=lcl&amp;ved=2ahUKEwiDub-FoaTqAhXszzgGHVZBALIQjGp6BAgLEEM&amp;rldoc=1#rlfi=hd:;si:16927309690659547182,l,Ch1mb290YmFsbCBjbGFzcyBpbiBtYWhhcmFzaHRyYVovCg5mb290YmFsbCBjbGFzcyIdZm9vdGJhbGwgY2xhc3MgaW4gbWFoYXJhc2h0cmE;mv:[[19.2657758,74.0221067],[18.4218223,72.7432836]]</t>
  </si>
  <si>
    <t>Kohinoor Football Coaching</t>
  </si>
  <si>
    <t>Kohinoor City Rd, Ali Yavar Jung, Premier Residencies, Kurla, Mumbai, Maharashtra 400070</t>
  </si>
  <si>
    <t>https://www.google.com/maps/dir/Delhi/Kohinoor+Football+Coaching,+Kohinoor+City+Rd,+Ali+Yavar+Jung,+Premier+Residencies,+Kurla,+Mumbai,+Maharashtra+400070/@23.7813739,70.7029847,6z/data=!3m1!4b1!4m13!4m12!1m5!1m1!1s0x390cfd5b347eb62d:0x37205b715389640!2m2!1d77.1024902!2d28.7040592!1m5!1m1!1s0x3be7c88ff3ff09d1:0x50e776a2e9fdddd8!2m2!1d72.886616!2d19.0755231</t>
  </si>
  <si>
    <t>098678 40407</t>
  </si>
  <si>
    <t>https://www.google.com/search?safe=active&amp;rlz=1C1CHZL_enIN844IN844&amp;tbm=lcl&amp;sxsrf=ALeKk01k5CcdvMPGoK4oG94m7Oatb1umBw%3A1593669736536&amp;ei=aHj9Xr6fIJ3A3LUP2qa44A8&amp;btnG=Search&amp;q=football+class+in+maharashtra#rlfi=hd:;si:5829758684736904664;mv:[[19.9606381,75.4500979],[18.3608089,72.6657432]];start:40</t>
  </si>
  <si>
    <t>Kopana Football School</t>
  </si>
  <si>
    <t>VP Rd, LIC Colony, Suresh Colony, Vile Parle West, Mumbai, Maharashtra 400056</t>
  </si>
  <si>
    <t>https://www.google.com/maps/dir/Delhi/Kopana+Football+School,+VP+Rd,+LIC+Colony,+Suresh+Colony,+Vile+Parle+West,+Mumbai,+Maharashtra+400056/@23.8054055,71.1958625,6z/data=!3m1!4b1!4m13!4m12!1m5!1m1!1s0x390cfd5b347eb62d:0x37205b715389640!2m2!1d77.1024902!2d28.7040592!1m5!1m1!1s0x3be7c9c0eeff3887:0x697b689633430deb!2m2!1d72.8408236!2d19.0967445</t>
  </si>
  <si>
    <t>090290 48479</t>
  </si>
  <si>
    <t>https://www.google.com/search?safe=active&amp;rlz=1C1CHZL_enIN844IN844&amp;tbm=lcl&amp;sxsrf=ALeKk01k5CcdvMPGoK4oG94m7Oatb1umBw%3A1593669736536&amp;ei=aHj9Xr6fIJ3A3LUP2qa44A8&amp;btnG=Search&amp;q=football+class+in+maharashtra#rlfi=hd:;si:7600783790432259563,l,Ch1mb290YmFsbCBjbGFzcyBpbiBtYWhhcmFzaHRyYVovCg5mb290YmFsbCBjbGFzcyIdZm9vdGJhbGwgY2xhc3MgaW4gbWFoYXJhc2h0cmE;mv:[[19.474986899999998,73.9566098],[18.4012463,72.7415666]];start:60</t>
  </si>
  <si>
    <t>LEAD THE FOOTBALL ACADEMY</t>
  </si>
  <si>
    <t>Goal arena football turf, aai mata mandir,gangadham, Bibwewadi, Pune, Maharashtra 411037</t>
  </si>
  <si>
    <t>https://www.google.com/maps/dir/Delhi/LEAD+THE+FOOTBALL+ACADEMY,+Goal+arena+football+turf,+aai+mata+mandir,gangadham,+Bibwewadi,+Pune,+Maharashtra+411037/@23.5289661,71.6902819,6z/data=!3m1!4b1!4m13!4m12!1m5!1m1!1s0x390cfd5b347eb62d:0x37205b715389640!2m2!1d77.1024902!2d28.7040592!1m5!1m1!1s0x3bc2ebd522e2a6b7:0x499efadba4b053c8!2m2!1d73.8711766!2d18.4735455</t>
  </si>
  <si>
    <t>089993 51313,086570 45125</t>
  </si>
  <si>
    <t>3:30-5pm</t>
  </si>
  <si>
    <t>https://lead-the-football-academy-yashjain.business.site/?utm_source=gmb&amp;utm_medium=referral</t>
  </si>
  <si>
    <t>https://www.google.com/search?safe=active&amp;rlz=1C1CHZL_enIN844IN844&amp;tbm=lcl&amp;sxsrf=ALeKk01k5CcdvMPGoK4oG94m7Oatb1umBw%3A1593669736536&amp;ei=aHj9Xr6fIJ3A3LUP2qa44A8&amp;btnG=Search&amp;q=football+class+in+maharashtra#rlfi=hd:;si:5304953232356824008,l,Ch1mb290YmFsbCBjbGFzcyBpbiBtYWhhcmFzaHRyYVovCg5mb290YmFsbCBjbGFzcyIdZm9vdGJhbGwgY2xhc3MgaW4gbWFoYXJhc2h0cmE;mv:[[19.9606381,75.4500979],[18.3608089,72.6657432]];start:40</t>
  </si>
  <si>
    <t>Legends United Football Academy India</t>
  </si>
  <si>
    <t>S/No 31/1, Borate Vasti, Chandan Nagar, Kharadi, Pune, Maharashtra 411014</t>
  </si>
  <si>
    <t>https://www.google.com/maps/dir/Delhi/Legends+United+Football+Academy+India,+S%2FNo+31%2F1,+Borate+Vasti,+Chandan+Nagar,+Kharadi,+Pune,+Maharashtra+411014/@23.5289661,71.7161288,6z/data=!3m1!4b1!4m13!4m12!1m5!1m1!1s0x390cfd5b347eb62d:0x37205b715389640!2m2!1d77.1024902!2d28.7040592!1m5!1m1!1s0x3bc2c163bd0bed4b:0x10471a87393f15a5!2m2!1d73.931796!2d18.551693</t>
  </si>
  <si>
    <t>helpdesk@lufcpune.club</t>
  </si>
  <si>
    <t>088069 68685</t>
  </si>
  <si>
    <t>4:30-6:40pm</t>
  </si>
  <si>
    <t>https://www.lufcpune.club/</t>
  </si>
  <si>
    <t>https://www.google.com/search?safe=active&amp;rlz=1C1CHZL_enIN844IN844&amp;sxsrf=ALeKk009Qlq99x7Hz_aSvySyiZUnW2_uxg:1593338657504&amp;q=football+class+in+maharashtra&amp;npsic=0&amp;rflfq=1&amp;rlha=0&amp;rllag=18725952,73373443,65428&amp;tbm=lcl&amp;ved=2ahUKEwiDub-FoaTqAhXszzgGHVZBALIQjGp6BAgLEEM&amp;rldoc=1#rlfi=hd:;si:1172935396036646309,l,Ch1mb290YmFsbCBjbGFzcyBpbiBtYWhhcmFzaHRyYUiK39bqm6qAgAhaOQoOZm9vdGJhbGwgY2xhc3MQABABGAAYARgDIh1mb290YmFsbCBjbGFzcyBpbiBtYWhhcmFzaHRyYQ;mv:[[19.2657758,74.0221067],[18.4218223,72.7432836]]</t>
  </si>
  <si>
    <t>Appointments: lufcpune.club</t>
  </si>
  <si>
    <t>Loukik Football Academy</t>
  </si>
  <si>
    <t>Khilarewadi, Erandwane, Pune, Maharashtra 411004</t>
  </si>
  <si>
    <t>https://www.google.com/maps/dir/Delhi/Loukik+Football+Academy,+Khilarewadi,+Erandwane,+Pune,+Maharashtra+411004/@23.5456725,70.5233532,6z/data=!3m1!4b1!4m13!4m12!1m5!1m1!1s0x390cfd5b347eb62d:0x37205b715389640!2m2!1d77.1024902!2d28.7040592!1m5!1m1!1s0x3bc2bf091bc01fbd:0x52e83fa1e2b4cccf!2m2!1d73.8386366!2d18.5104864</t>
  </si>
  <si>
    <t>loukikfs@gmail.com</t>
  </si>
  <si>
    <t>11am-7pm</t>
  </si>
  <si>
    <t>https://www.facebook.com/LoukikFitnessAndSports</t>
  </si>
  <si>
    <t>https://www.google.com/search?safe=active&amp;rlz=1C1CHZL_enIN844IN844&amp;tbm=lcl&amp;sxsrf=ALeKk01k5CcdvMPGoK4oG94m7Oatb1umBw%3A1593669736536&amp;ei=aHj9Xr6fIJ3A3LUP2qa44A8&amp;btnG=Search&amp;q=football+class+in+maharashtra#rlfi=hd:;si:5974094870232747215,l,Ch1mb290YmFsbCBjbGFzcyBpbiBtYWhhcmFzaHRyYVovCg5mb290YmFsbCBjbGFzcyIdZm9vdGJhbGwgY2xhc3MgaW4gbWFoYXJhc2h0cmE;mv:[[19.474986899999998,73.9566098],[18.4012463,72.7415666]];start:60</t>
  </si>
  <si>
    <t>Mega Pro Football Academy</t>
  </si>
  <si>
    <t>Turf Up Kharadi, Opp. EON IT Park Phase 2, Next to Gera Park View Society, Kharadi, Pune, Maharashtra 411014</t>
  </si>
  <si>
    <t>https://www.google.com/maps/dir/Delhi/Mega+Pro+Football+Academy,+Turf+Up+Kharadi,+Opp.+EON+IT+Park+Phase+2,+Next+to+Gera+Park+View+Society,+Kharadi,+Pune,+Maharashtra+411014/@23.5289661,71.7161288,6z/data=!3m1!4b1!4m13!4m12!1m5!1m1!1s0x390cfd5b347eb62d:0x37205b715389640!2m2!1d77.1024902!2d28.7040592!1m5!1m1!1s0x3bc2c18ab2940ee7:0x77f5ed3d10770952!2m2!1d73.9535983!2d18.5551392</t>
  </si>
  <si>
    <t>098231 91410</t>
  </si>
  <si>
    <t>https://www.justdial.com/Pune/Mega-Pro-Football-Academy-Opposite-Eon-IT-Park-Kharadi/020PXX20-XX20-180325132025-H4H7_BZDET</t>
  </si>
  <si>
    <t>https://www.google.com/search?safe=active&amp;rlz=1C1CHZL_enIN844IN844&amp;sxsrf=ALeKk009Qlq99x7Hz_aSvySyiZUnW2_uxg:1593338657504&amp;q=football+class+in+maharashtra&amp;npsic=0&amp;rflfq=1&amp;rlha=0&amp;rllag=18725952,73373443,65428&amp;tbm=lcl&amp;ved=2ahUKEwiDub-FoaTqAhXszzgGHVZBALIQjGp6BAgLEEM&amp;rldoc=1#rldoc=1&amp;rlfi=hd:;si:8644075906332559698,l,Ch1mb290YmFsbCBjbGFzcyBpbiBtYWhhcmFzaHRyYVovCg5mb290YmFsbCBjbGFzcyIdZm9vdGJhbGwgY2xhc3MgaW4gbWFoYXJhc2h0cmE;mv:[[19.2657758,74.0221067],[18.4218223,72.7432836]]</t>
  </si>
  <si>
    <t>Football Coaching,Football Clubs, Summer Camp</t>
  </si>
  <si>
    <t>Cash,Paytm,UPI,G Pay,NEFT,RTGS,IMPS,PhonePe</t>
  </si>
  <si>
    <t>Eon IT Park</t>
  </si>
  <si>
    <t>Mighty Storm's Football Academy</t>
  </si>
  <si>
    <t>Don Bosco youth center, Vasani Nagar, Koregaon Park, Pune, Maharashtra 411001</t>
  </si>
  <si>
    <t>https://www.google.com/maps/dir/Delhi/Mighty+Storm's+Football+Academy,+Don+Bosco+youth+center,+Vasani+Nagar,+Koregaon+Park,+Pune,+Maharashtra+411001/@23.5289661,71.6902819,6z/data=!3m1!4b1!4m13!4m12!1m5!1m1!1s0x390cfd5b347eb62d:0x37205b715389640!2m2!1d77.1024902!2d28.7040592!1m5!1m1!1s0x3bc2c0ff9917cc33:0x8259f0562a1ea0f9!2m2!1d73.8864367!2d18.5341487</t>
  </si>
  <si>
    <t>088883 54488</t>
  </si>
  <si>
    <t>4-6pm</t>
  </si>
  <si>
    <t>https://www.google.com/search?safe=active&amp;rlz=1C1CHZL_enIN844IN844&amp;sxsrf=ALeKk00OrRgV5ZJgXtQ573CME8FCIjacSw:1593592718557&amp;q=football+class+in+maharashtra&amp;npsic=0&amp;rflfq=1&amp;rlha=0&amp;rllag=18725952,73373443,65428&amp;tbm=lcl&amp;ved=2ahUKEwj61Z-_06vqAhXMyjgGHYnZCfMQjGp6BAgLEEY&amp;rldoc=1#rlfi=hd:;si:9392802750722384121,l,Ch1mb290YmFsbCBjbGFzcyBpbiBtYWhhcmFzaHRyYVovCg5mb290YmFsbCBjbGFzcyIdZm9vdGJhbGwgY2xhc3MgaW4gbWFoYXJhc2h0cmE;mv:[[19.313970299999998,73.9738618],[18.4186576,72.7604047]];start:20</t>
  </si>
  <si>
    <t>https://mightystormsfc.teamapp.com/</t>
  </si>
  <si>
    <t>Milan Football Academy</t>
  </si>
  <si>
    <t>behind Hotel Zaika, Kopar Khairane, Sector 20, Airoli, Navi Mumbai, Maharashtra 400708</t>
  </si>
  <si>
    <t>https://www.google.com/maps/dir/Delhi/Milan+Football+Academy,+behind+Hotel+Zaika,+Kopar+Khairane,+Sector+20,+Airoli,+Navi+Mumbai,+Maharashtra+400708/@23.8541745,70.7030041,6z/data=!3m1!4b1!4m13!4m12!1m5!1m1!1s0x390cfd5b347eb62d:0x37205b715389640!2m2!1d77.1024902!2d28.7040592!1m5!1m1!1s0x3be7bf4ba7b2e971:0x3410ee53a04c4ea!2m2!1d72.9964268!2d19.1616384</t>
  </si>
  <si>
    <t>088286 63668</t>
  </si>
  <si>
    <t>https://www.justdial.com/Mumbai/Milan-Football-Academy-Behind-Hotel-Zaika-Airoli/022PXX22-XX22-171025112002-X8B2_BZDET</t>
  </si>
  <si>
    <t>https://www.google.com/search?safe=active&amp;rlz=1C1CHZL_enIN844IN844&amp;sxsrf=ALeKk009Qlq99x7Hz_aSvySyiZUnW2_uxg:1593338657504&amp;q=football+class+in+maharashtra&amp;npsic=0&amp;rflfq=1&amp;rlha=0&amp;rllag=18725952,73373443,65428&amp;tbm=lcl&amp;ved=2ahUKEwiDub-FoaTqAhXszzgGHVZBALIQjGp6BAgLEEM&amp;rldoc=1#rldoc=1&amp;rlfi=hd:;si:234485033283667178;mv:[[19.2657758,74.0221067],[18.4218223,72.7432836]]</t>
  </si>
  <si>
    <t>Football Coaching</t>
  </si>
  <si>
    <t>Hotel Zaika</t>
  </si>
  <si>
    <t>Naaz Football Academy</t>
  </si>
  <si>
    <t>107, Central Ave, Nilanjali Society, Kalyani Nagar, Pune, Maharashtra 411006</t>
  </si>
  <si>
    <t>https://www.google.com/maps/dir/Delhi/Naaz+Football+Academy,+107,+Central+Ave,+Nilanjali+Society,+Kalyani+Nagar,+Pune,+Maharashtra+411006/@23.5301227,71.7072444,6z/data=!3m1!4b1!4m13!4m12!1m5!1m1!1s0x390cfd5b347eb62d:0x37205b715389640!2m2!1d77.1024902!2d28.7040592!1m5!1m1!1s0x3bc2c1106b4295c1:0xb1448a05084f40bb!2m2!1d73.9018635!2d18.5468236</t>
  </si>
  <si>
    <t>098223 04305</t>
  </si>
  <si>
    <t>https://www.hobpoint.com/</t>
  </si>
  <si>
    <t>https://www.google.com/search?safe=active&amp;rlz=1C1CHZL_enIN844IN844&amp;sxsrf=ALeKk009Qlq99x7Hz_aSvySyiZUnW2_uxg:1593338657504&amp;q=football+class+in+maharashtra&amp;npsic=0&amp;rflfq=1&amp;rlha=0&amp;rllag=18725952,73373443,65428&amp;tbm=lcl&amp;ved=2ahUKEwiDub-FoaTqAhXszzgGHVZBALIQjGp6BAgLEEM&amp;rldoc=1#rlfi=hd:;si:12773486197348450491,l,Ch1mb290YmFsbCBjbGFzcyBpbiBtYWhhcmFzaHRyYVovCg5mb290YmFsbCBjbGFzcyIdZm9vdGJhbGwgY2xhc3MgaW4gbWFoYXJhc2h0cmE;mv:[[19.2657758,74.0221067],[18.4218223,72.7432836]]</t>
  </si>
  <si>
    <t>Appointments: https://www.hobpoint.com/</t>
  </si>
  <si>
    <t>Parge Football Academy</t>
  </si>
  <si>
    <t>NIBM Kondhwa Link Rd, Kondhwa, Pune, Maharashtra 411048</t>
  </si>
  <si>
    <t>https://www.google.com/maps/dir/Delhi/Parge+Football+Academy,+NIBM+Kondhwa+Link+Rd,+Kondhwa,+Pune,+Maharashtra+411048/@23.5289661,71.6902819,6z/data=!3m1!4b1!4m13!4m12!1m5!1m1!1s0x390cfd5b347eb62d:0x37205b715389640!2m2!1d77.1024902!2d28.7040592!1m5!1m1!1s0x3bc2ea61acb08c33:0xe7b40e0a1def13d!2m2!1d73.8915024!2d18.4666208</t>
  </si>
  <si>
    <t>https://www.google.com/search?safe=active&amp;rlz=1C1CHZL_enIN844IN844&amp;tbm=lcl&amp;sxsrf=ALeKk01k5CcdvMPGoK4oG94m7Oatb1umBw%3A1593669736536&amp;ei=aHj9Xr6fIJ3A3LUP2qa44A8&amp;btnG=Search&amp;q=football+class+in+maharashtra#rlfi=hd:;si:1043499072198996285,l,Ch1mb290YmFsbCBjbGFzcyBpbiBtYWhhcmFzaHRyYVovCg5mb290YmFsbCBjbGFzcyIdZm9vdGJhbGwgY2xhc3MgaW4gbWFoYXJhc2h0cmE;mv:[[19.9606381,75.4500979],[18.3608089,72.6657432]];start:40</t>
  </si>
  <si>
    <t>Pneuma Football Academy</t>
  </si>
  <si>
    <t>Lions Municipal Sports Complex, Milan Subway Rd, LIC Colony, Santacruz (W, Mumbai, Maharashtra 400054</t>
  </si>
  <si>
    <t>https://www.google.com/maps/dir/Delhi/Astro+Park+-+Lions+Club,+Lions+Municipal+Sports+Complex,+Milan+Subway+Rd,+Santacruz+West,+Mumbai,+Maharashtra+400054/@23.8415575,70.7030007,6z/data=!3m1!4b1!4m13!4m12!1m5!1m1!1s0x390cfd5b347eb62d:0x37205b715389640!2m2!1d77.1024902!2d28.7040592!1m5!1m1!1s0x3be7c9af9a285a53:0x5eb00744d63b24c6!2m2!1d72.841344!2d19.0909003</t>
  </si>
  <si>
    <t>121@pneumafc.com</t>
  </si>
  <si>
    <t>https://www.pneumafc.com/</t>
  </si>
  <si>
    <t>https://www.google.com/search?safe=active&amp;rlz=1C1CHZL_enIN844IN844&amp;tbm=lcl&amp;sxsrf=ALeKk01k5CcdvMPGoK4oG94m7Oatb1umBw%3A1593669736536&amp;ei=aHj9Xr6fIJ3A3LUP2qa44A8&amp;btnG=Search&amp;q=football+class+in+maharashtra#rlfi=hd:;si:9886256828798343551;mv:[[19.474986899999998,73.9566098],[18.4012463,72.7415666]];start:60</t>
  </si>
  <si>
    <t>Tiger Play, Lokhandwala, Next to Highland Park, Opposite Flags Restaurant, Andheri West, Mumbai, Maharashtra 400093</t>
  </si>
  <si>
    <t>google.com/maps/dir/Delhi/Pneuma+Football+Academy,+Tiger+Play,+Lokhandwala,+Next+to+Highland+Park,+Opposite+Flags+Restaurant,+Andheri+West,+Mumbai,+Maharashtra+400093/@23.8054055,71.1932363,6z/data=!3m1!4b1!4m13!4m12!1m5!1m1!1s0x390cfd5b347eb62d:0x37205b715389640!2m2!1d77.1024902!2d28.7040592!1m5!1m1!1s0x3be7b7b6c148dbc3:0xb2ae1f5488bc188b!2m2!1d72.8282217!2d19.1449936</t>
  </si>
  <si>
    <t>099234 75777</t>
  </si>
  <si>
    <t>https://www.google.com/search?safe=active&amp;rlz=1C1CHZL_enIN844IN844&amp;tbm=lcl&amp;sxsrf=ALeKk01k5CcdvMPGoK4oG94m7Oatb1umBw%3A1593669736536&amp;ei=aHj9Xr6fIJ3A3LUP2qa44A8&amp;btnG=Search&amp;q=football+class+in+maharashtra#rlfi=hd:;si:12875262832630569099,l,Ch1mb290YmFsbCBjbGFzcyBpbiBtYWhhcmFzaHRyYVovCg5mb290YmFsbCBjbGFzcyIdZm9vdGJhbGwgY2xhc3MgaW4gbWFoYXJhc2h0cmE;mv:[[19.474986899999998,73.9566098],[18.4012463,72.7415666]];start:60</t>
  </si>
  <si>
    <t>Pratik Shinde Soccer Academy</t>
  </si>
  <si>
    <t>N. G. Acharya &amp; D. K. Marathe College Ground, Chembur East, Mumbai, Maharashtra 400071</t>
  </si>
  <si>
    <t>https://www.google.com/maps/dir/Delhi/Pratik+Shinde+Soccer+Academy,+N.+G.+Acharya+%26+D.+K.+Marathe+College+Ground,+Chembur+East,+Mumbai,+Maharashtra+400071/@23.8042049,71.2000312,6z/data=!3m1!4b1!4m13!4m12!1m5!1m1!1s0x390cfd5b347eb62d:0x37205b715389640!2m2!1d77.1024902!2d28.7040592!1m5!1m1!1s0x3be7c61a35d48a39:0x427f6d183bb00139!2m2!1d72.9080602!2d19.0579836</t>
  </si>
  <si>
    <t>081080 53073</t>
  </si>
  <si>
    <t>https://www.google.com/search?safe=active&amp;rlz=1C1CHZL_enIN844IN844&amp;tbm=lcl&amp;sxsrf=ALeKk0347euC6Pe-x_5roNxb4CTUxkcM9A%3A1593696634044&amp;ei=euH9XtaxArLhz7sP-M6ViA0&amp;q=football+class+in+maharashtra&amp;oq=football+class+in+maharashtra&amp;gs_l=psy-ab.3...0.0.0.8559.0.0.0.0.0.0.0.0..0.0....0...1c..64.psy-ab..0.0.0....0.z5ZhkfuT0N4#rlfi=hd:;si:4791668479393530169,l,Ch1mb290YmFsbCBjbGFzcyBpbiBtYWhhcmFzaHRyYVovCg5mb290YmFsbCBjbGFzcyIdZm9vdGJhbGwgY2xhc3MgaW4gbWFoYXJhc2h0cmE;mv:[[19.474986899999998,73.9566098],[18.4012463,72.7415666]];start:60</t>
  </si>
  <si>
    <t>http://www.pratikshindeofficial.com/ps-soccer-academy</t>
  </si>
  <si>
    <t>081080 53073,087790 82160</t>
  </si>
  <si>
    <t>Krystalle Aguiar,Varun D'souza,Maclin D'penha</t>
  </si>
  <si>
    <t>10.00am-11.00am / 5.30pm-6.30pm</t>
  </si>
  <si>
    <t>https://pratikshindesocceracademy.business.site/</t>
  </si>
  <si>
    <t>https://www.google.com/search?safe=active&amp;rlz=1C1CHZL_enIN844IN844&amp;tbm=lcl&amp;sxsrf=ALeKk01k5CcdvMPGoK4oG94m7Oatb1umBw%3A1593669736536&amp;ei=aHj9Xr6fIJ3A3LUP2qa44A8&amp;btnG=Search&amp;q=football+class+in+maharashtra#rlfi=hd:;si:4791668479393530169,l,Ch1mb290YmFsbCBjbGFzcyBpbiBtYWhhcmFzaHRyYVovCg5mb290YmFsbCBjbGFzcyIdZm9vdGJhbGwgY2xhc3MgaW4gbWFoYXJhc2h0cmE;mv:[[19.474986899999998,73.9566098],[18.4012463,72.7415666]];start:60</t>
  </si>
  <si>
    <t>Premier India Football Academy (PIFA)</t>
  </si>
  <si>
    <t>NSCI Building, Haji Ali, Royal Western India Turf Club, Mahalakshmi, Mumbai, Maharashtra 400018</t>
  </si>
  <si>
    <t>https://www.google.com/maps/dir/Delhi/Premier+India+Football+Academy+(PIFA),+NSCI+Building,+Haji+Ali,+Royal+Western+India+Turf+Club,+Mahalakshmi,+Mumbai,+Maharashtra+400018/@23.7892779,70.4919159,6z/data=!3m1!4b1!4m13!4m12!1m5!1m1!1s0x390cfd5b347eb62d:0x37205b715389640!2m2!1d77.1024902!2d28.7040592!1m5!1m1!1s0x3be7ce7d24f37a1b:0x5541cc2352eb818e!2m2!1d72.815092!2d18.98487</t>
  </si>
  <si>
    <t>022 3042 2265</t>
  </si>
  <si>
    <t>https://www.google.com/search?safe=active&amp;rlz=1C1CHZL_enIN844IN844&amp;sxsrf=ALeKk009Qlq99x7Hz_aSvySyiZUnW2_uxg:1593338657504&amp;q=football+class+in+maharashtra&amp;npsic=0&amp;rflfq=1&amp;rlha=0&amp;rllag=18725952,73373443,65428&amp;tbm=lcl&amp;ved=2ahUKEwiDub-FoaTqAhXszzgGHVZBALIQjGp6BAgLEEM&amp;rldoc=1#rlfi=hd:;si:6143415818797154702,l,Ch1mb290YmFsbCBjbGFzcyBpbiBtYWhhcmFzaHRyYVovCg5mb290YmFsbCBjbGFzcyIdZm9vdGJhbGwgY2xhc3MgaW4gbWFoYXJhc2h0cmE;mv:[[19.2657758,74.0221067],[18.4218223,72.7432836]]</t>
  </si>
  <si>
    <t>http://pifa.co.in/</t>
  </si>
  <si>
    <t>Sacred Heart School, S.V. Road, Santa Cruz (w), Mumbai, Maharashtra 400054</t>
  </si>
  <si>
    <t>https://www.google.com/maps/dir/Delhi/Premier+India+Football+Academy+(PIFA),+Sacred+Heart+School,+S.V.+Road,+Santa+Cruz+(w),+Mumbai,+Maharashtra+400054/@23.8280556,70.5234281,6z/data=!3m1!4b1!4m13!4m12!1m5!1m1!1s0x390cfd5b347eb62d:0x37205b715389640!2m2!1d77.1024902!2d28.7040592!1m5!1m1!1s0x3be7c90f158bb627:0xfe372b27a9c8126b!2m2!1d72.837995!2d19.074101</t>
  </si>
  <si>
    <t>Abhishek Yadav, Deepak Mandal &amp; Shanmugan Venkatesh</t>
  </si>
  <si>
    <t>2:30-4:30pm</t>
  </si>
  <si>
    <t>https://thecoachcrew.com/5-best-football-academies-in-mumbai/</t>
  </si>
  <si>
    <t>https://www.google.com/search?safe=active&amp;rlz=1C1CHZL_enIN844IN844&amp;sxsrf=ALeKk009Qlq99x7Hz_aSvySyiZUnW2_uxg:1593338657504&amp;q=football+class+in+maharashtra&amp;npsic=0&amp;rflfq=1&amp;rlha=0&amp;rllag=18725952,73373443,65428&amp;tbm=lcl&amp;ved=2ahUKEwiDub-FoaTqAhXszzgGHVZBALIQjGp6BAgLEEM&amp;rldoc=1#rlfi=hd:;si:18318157458704962155,l,Ch1mb290YmFsbCBjbGFzcyBpbiBtYWhhcmFzaHRyYVovCg5mb290YmFsbCBjbGFzcyIdZm9vdGJhbGwgY2xhc3MgaW4gbWFoYXJhc2h0cmE;mv:[[19.2657758,74.0221067],[18.4218223,72.7432836]]</t>
  </si>
  <si>
    <t>https://pifa.co.in/academy/</t>
  </si>
  <si>
    <t>St Andrews School, St Dominic Road, Bandra, Mumbai, Maharashtra 400050</t>
  </si>
  <si>
    <t>https://www.google.com/maps/dir/Delhi/Premier+India+Football+Academy+(PIFA),+St+Andrews+School,+St+Dominic+Road,+Bandra,+Mumbai,+Maharashtra+400050/@23.7809213,70.7029845,6z/data=!3m1!4b1!4m13!4m12!1m5!1m1!1s0x390cfd5b347eb62d:0x37205b715389640!2m2!1d77.1024902!2d28.7040592!1m5!1m1!1s0x3be7c94003585565:0x996a10f8573754d4!2m2!1d72.827234!2d19.056936</t>
  </si>
  <si>
    <t>https://www.google.com/search?safe=active&amp;rlz=1C1CHZL_enIN844IN844&amp;sxsrf=ALeKk009Qlq99x7Hz_aSvySyiZUnW2_uxg:1593338657504&amp;q=football+class+in+maharashtra&amp;npsic=0&amp;rflfq=1&amp;rlha=0&amp;rllag=18725952,73373443,65428&amp;tbm=lcl&amp;ved=2ahUKEwiDub-FoaTqAhXszzgGHVZBALIQjGp6BAgLEEM&amp;rldoc=1#rlfi=hd:;si:11054666894135481556;mv:[[19.2657758,74.0221067],[18.4218223,72.7432836]]</t>
  </si>
  <si>
    <t>Pune International Football Academy (PIFA)</t>
  </si>
  <si>
    <t>Solapur - Pune Hwy, Fatima Nagar, Wanowrie, Pune, Maharashtra 411040</t>
  </si>
  <si>
    <t>https://www.google.com/maps/dir/Delhi/Pune+International+Football+Academy+(PIFA),+Solapur+-+Pune+Hwy,+Fatima+Nagar,+Wanowrie,+Pune,+Maharashtra+411040/@23.5289661,71.6902819,6z/data=!3m1!4b1!4m13!4m12!1m5!1m1!1s0x390cfd5b347eb62d:0x37205b715389640!2m2!1d77.1024902!2d28.7040592!1m5!1m1!1s0x3bc2c1dc151fab8b:0x63e08a2850927daf!2m2!1d73.9078845!2d18.4953075</t>
  </si>
  <si>
    <t>098225 30095</t>
  </si>
  <si>
    <t>https://www.justdial.com/Pune/Pune-International-Football-Academy-(PIFA)-Opp-Gimsy-Fatima-Nagar-Wanowrie/020PXX20-XX20-180423162144-E4I6_BZDET</t>
  </si>
  <si>
    <t>https://www.google.com/search?safe=active&amp;rlz=1C1CHZL_enIN844IN844&amp;sxsrf=ALeKk00OrRgV5ZJgXtQ573CME8FCIjacSw:1593592718557&amp;q=football+class+in+maharashtra&amp;npsic=0&amp;rflfq=1&amp;rlha=0&amp;rllag=18725952,73373443,65428&amp;tbm=lcl&amp;ved=2ahUKEwj61Z-_06vqAhXMyjgGHYnZCfMQjGp6BAgLEEY&amp;rldoc=1#rlfi=hd:;si:7196904110293155247;mv:[[19.313970299999998,73.9738618],[18.4186576,72.7604047]];start:20</t>
  </si>
  <si>
    <t>Opp Gimsy</t>
  </si>
  <si>
    <t>Pune soccer academy</t>
  </si>
  <si>
    <t>High School, NIBM Road, Parge Nagar, opposite Tree House, Pune, Maharashtra 411048</t>
  </si>
  <si>
    <t>https://www.google.com/maps/dir/Delhi/Pune+soccer+academy,+High+School,+NIBM+Road,+Parge+Nagar,+opposite+Tree+House,+Pune,+Maharashtra+411048/@23.5478086,71.4811378,6z/data=!3m1!4b1!4m13!4m12!1m5!1m1!1s0x390cfd5b347eb62d:0x37205b715389640!2m2!1d77.1024902!2d28.7040592!1m5!1m1!1s0x3bc2ebf1d5b05a95:0x771fbe51cf26786c!2m2!1d73.8915182!2d18.4671815</t>
  </si>
  <si>
    <t>https://www.google.com/search?safe=active&amp;rlz=1C1CHZL_enIN844IN844&amp;tbm=lcl&amp;sxsrf=ALeKk0347euC6Pe-x_5roNxb4CTUxkcM9A%3A1593696634044&amp;ei=euH9XtaxArLhz7sP-M6ViA0&amp;q=football+class+in+maharashtra&amp;oq=football+class+in+maharashtra&amp;gs_l=psy-ab.3...0.0.0.8559.0.0.0.0.0.0.0.0..0.0....0...1c..64.psy-ab..0.0.0....0.z5ZhkfuT0N4#rlfi=hd:;si:8583788673368488044,l,Ch1mb290YmFsbCBjbGFzcyBpbiBtYWhhcmFzaHRyYVovCg5mb290YmFsbCBjbGFzcyIdZm9vdGJhbGwgY2xhc3MgaW4gbWFoYXJhc2h0cmE;mv:[[19.474986899999998,73.9566098],[18.4012463,72.7415666]];start:60</t>
  </si>
  <si>
    <t>https://punesocceracademy.com/</t>
  </si>
  <si>
    <t>Pune United – Football Academy</t>
  </si>
  <si>
    <t>9, Anand Nivas, 25A Sahani Sujan Park, Pune, Maharashtra 411040</t>
  </si>
  <si>
    <t>https://www.google.com/maps/dir/Delhi/Pune+United+%E2%80%93+Football+Academy,+9,+Anand+Nivas,+25A+Sahani+Sujan+Park,+Pune,+Maharashtra+411040/@23.5289661,71.6902819,6z/data=!3m1!4b1!4m13!4m12!1m5!1m1!1s0x390cfd5b347eb62d:0x37205b715389640!2m2!1d77.1024902!2d28.7040592!1m5!1m1!1s0x3bc2c1d75c597793:0x7cada72949d4a900!2m2!1d73.9001777!2d18.492095</t>
  </si>
  <si>
    <t>098901 17168</t>
  </si>
  <si>
    <t>https://www.justdial.com/Pune/Pune-United-Football-Academy-Beside-Zks-Restaurant-Lulla-Nagar-Wanowrie/020PK000866_BZDET</t>
  </si>
  <si>
    <t>https://www.google.com/search?safe=active&amp;rlz=1C1CHZL_enIN844IN844&amp;sxsrf=ALeKk009Qlq99x7Hz_aSvySyiZUnW2_uxg:1593338657504&amp;q=football+class+in+maharashtra&amp;npsic=0&amp;rflfq=1&amp;rlha=0&amp;rllag=18725952,73373443,65428&amp;tbm=lcl&amp;ved=2ahUKEwiDub-FoaTqAhXszzgGHVZBALIQjGp6BAgLEEM&amp;rldoc=1#rlfi=hd:;si:8984020627448178944;mv:[[19.2657758,74.0221067],[18.4218223,72.7432836]]</t>
  </si>
  <si>
    <t>http://puneunited.com/</t>
  </si>
  <si>
    <t>Cash,Cheque</t>
  </si>
  <si>
    <t>Zks Restaurant</t>
  </si>
  <si>
    <t>ROYAL FOOTBALL ACADEMY DHANORI</t>
  </si>
  <si>
    <t>7th heaven society Porwal road, Parade Ground Rd, near Soccer and snooker, Pune, Maharashtra 411015</t>
  </si>
  <si>
    <t>https://www.google.com/maps/dir/Delhi/ROYAL+FOOTBALL+ACADEMY+DHANORI,+7th+heaven+society+Porwal+road,+Parade+Ground+Rd,+near+Soccer+and+snooker,+Pune,+Maharashtra+411015/@23.5289661,71.7072441,6z/data=!3m1!4b1!4m13!4m12!1m5!1m1!1s0x390cfd5b347eb62d:0x37205b715389640!2m2!1d77.1024902!2d28.7040592!1m5!1m1!1s0x3bc2c7209d6da8b7:0xf322132c8097faf5!2m2!1d73.9002795!2d18.60516</t>
  </si>
  <si>
    <t>https://www.google.com/search?safe=active&amp;rlz=1C1CHZL_enIN844IN844&amp;tbm=lcl&amp;sxsrf=ALeKk01k5CcdvMPGoK4oG94m7Oatb1umBw%3A1593669736536&amp;ei=aHj9Xr6fIJ3A3LUP2qa44A8&amp;btnG=Search&amp;q=football+class+in+maharashtra#rlfi=hd:;si:17519586582281583349,l,Ch1mb290YmFsbCBjbGFzcyBpbiBtYWhhcmFzaHRyYVovCg5mb290YmFsbCBjbGFzcyIdZm9vdGJhbGwgY2xhc3MgaW4gbWFoYXJhc2h0cmE;mv:[[19.9606381,75.4500979],[18.3608089,72.6657432]];start:40</t>
  </si>
  <si>
    <t>Ruston Colony Football Academy (RCFA)</t>
  </si>
  <si>
    <t>Ruston Colony Ground, Ruston Colony, Pavana Nagar, Chinchwad, Pimpri-Chinchwad, Maharashtra 411033</t>
  </si>
  <si>
    <t>https://www.google.com/maps/dir/Delhi/Ruston+Colony+Football+Academy+(RCFA),+Ruston+Colony+Ground,+Ruston+Colony,+Pavana+Nagar,+Chinchwad,+Pimpri-Chinchwad,+Maharashtra+411033/@23.5289661,71.6616294,6z/data=!3m1!4b1!4m13!4m12!1m5!1m1!1s0x390cfd5b347eb62d:0x37205b715389640!2m2!1d77.1024902!2d28.7040592!1m5!1m1!1s0x3bc2b99b2323e685:0x537f4c87bca4bbb7!2m2!1d73.7765555!2d18.6344786</t>
  </si>
  <si>
    <t>6:30-8pm</t>
  </si>
  <si>
    <t>https://rcfa.business.site/</t>
  </si>
  <si>
    <t>https://www.google.com/search?safe=active&amp;rlz=1C1CHZL_enIN844IN844&amp;sxsrf=ALeKk009Qlq99x7Hz_aSvySyiZUnW2_uxg:1593338657504&amp;q=football+class+in+maharashtra&amp;npsic=0&amp;rflfq=1&amp;rlha=0&amp;rllag=18725952,73373443,65428&amp;tbm=lcl&amp;ved=2ahUKEwiDub-FoaTqAhXszzgGHVZBALIQjGp6BAgLEEM&amp;rldoc=1#rlfi=hd:;si:6016611773059480503,l,Ch1mb290YmFsbCBjbGFzcyBpbiBtYWhhcmFzaHRyYVovCg5mb290YmFsbCBjbGFzcyIdZm9vdGJhbGwgY2xhc3MgaW4gbWFoYXJhc2h0cmE;mv:[[19.2657758,74.0221067],[18.4218223,72.7432836]]</t>
  </si>
  <si>
    <t>Samuel Football Academy (SFA)</t>
  </si>
  <si>
    <t>Jai Hari CHS, B/b 607, Forjett St, opp. Bhatia Hospital, Mumbai, Maharashtra 400007</t>
  </si>
  <si>
    <t>https://www.google.com/maps/dir/Delhi/Samuel+Football+Academy+(SFA),+Jai+Hari+CHS,+B%2Fb+607,+Forjett+St,+opp.+Bhatia+Hospital,+Mumbai,+Maharashtra+400007/@23.7798895,70.7029843,6z/data=!3m1!4b1!4m13!4m12!1m5!1m1!1s0x390cfd5b347eb62d:0x37205b715389640!2m2!1d77.1024902!2d28.7040592!1m5!1m1!1s0x3be7ce730b6f79a7:0x13eb89d896004159!2m2!1d72.811792!2d18.966446</t>
  </si>
  <si>
    <t>097693 43369</t>
  </si>
  <si>
    <t>MR. DARYL SAMUEL</t>
  </si>
  <si>
    <t>6:30am-10pm</t>
  </si>
  <si>
    <t>http://www.samuelsports.com/</t>
  </si>
  <si>
    <t>https://www.google.com/search?safe=active&amp;rlz=1C1CHZL_enIN844IN844&amp;sxsrf=ALeKk009Qlq99x7Hz_aSvySyiZUnW2_uxg:1593338657504&amp;q=football+class+in+maharashtra&amp;npsic=0&amp;rflfq=1&amp;rlha=0&amp;rllag=18725952,73373443,65428&amp;tbm=lcl&amp;ved=2ahUKEwiDub-FoaTqAhXszzgGHVZBALIQjGp6BAgLEEM&amp;rldoc=1#rldoc=1&amp;rlfi=hd:;si:1435392469570175321;mv:[[19.2657758,74.0221067],[18.4218223,72.7432836]]</t>
  </si>
  <si>
    <t>ShivSwapna Lycans Football Academy</t>
  </si>
  <si>
    <t>Dharamveer ground, Kopri, Thane East, Thane, Maharashtra 400603</t>
  </si>
  <si>
    <t>https://www.google.com/maps/dir/Delhi/ShivSwapna+Lycans+Football+Academy,+Dharamveer+ground,+Kopri,+Thane+East,+Thane,+Maharashtra+400603/@23.8872946,70.7030129,6z/data=!3m1!4b1!4m13!4m12!1m5!1m1!1s0x390cfd5b347eb62d:0x37205b715389640!2m2!1d77.1024902!2d28.7040592!1m5!1m1!1s0x3be7b8de69ed6fd7:0x2766f53b087989dd!2m2!1d72.9715622!2d19.1815427</t>
  </si>
  <si>
    <t>torrestahaliyani@gmail.com</t>
  </si>
  <si>
    <t>099203 34669</t>
  </si>
  <si>
    <t>7am-10pm</t>
  </si>
  <si>
    <t>https://www.facebook.com/lycansfootballacademy/</t>
  </si>
  <si>
    <t>https://www.google.com/search?safe=active&amp;rlz=1C1CHZL_enIN844IN844&amp;sxsrf=ALeKk00OrRgV5ZJgXtQ573CME8FCIjacSw:1593592718557&amp;q=football+class+in+maharashtra&amp;npsic=0&amp;rflfq=1&amp;rlha=0&amp;rllag=18725952,73373443,65428&amp;tbm=lcl&amp;ved=2ahUKEwj61Z-_06vqAhXMyjgGHYnZCfMQjGp6BAgLEEY&amp;rldoc=1#rlfi=hd:;si:2839226248997734877,l,Ch1mb290YmFsbCBjbGFzcyBpbiBtYWhhcmFzaHRyYUjy47LLlK2AgAhaOQoOZm9vdGJhbGwgY2xhc3MQABABGAAYARgDIh1mb290YmFsbCBjbGFzcyBpbiBtYWhhcmFzaHRyYQ;mv:[[19.313970299999998,73.9738618],[18.4186576,72.7604047]];start:20</t>
  </si>
  <si>
    <t>Soccer Starz Football Academy</t>
  </si>
  <si>
    <t>Police station ground, nallasopara west, Nalasopara West, Maharashtra 401209</t>
  </si>
  <si>
    <t>https://www.google.com/maps/dir/Delhi/Soccer+Starz+Football+Academy,+Police+station+ground,+nallasopara+west,+Nalasopara+West,+Maharashtra+401209/@23.7668136,71.1824442,6z/data=!3m1!4b1!4m13!4m12!1m5!1m1!1s0x390cfd5b347eb62d:0x37205b715389640!2m2!1d77.1024902!2d28.7040592!1m5!1m1!1s0x3be7a929647f9901:0xfcd93b24c9e2f6a8!2m2!1d72.8066582!2d19.4174651</t>
  </si>
  <si>
    <t>NalasoparaWest</t>
  </si>
  <si>
    <t>096375 22549</t>
  </si>
  <si>
    <t>7am-9pm</t>
  </si>
  <si>
    <t>https://www.google.com/search?safe=active&amp;rlz=1C1CHZL_enIN844IN844&amp;tbm=lcl&amp;sxsrf=ALeKk01k5CcdvMPGoK4oG94m7Oatb1umBw%3A1593669736536&amp;ei=aHj9Xr6fIJ3A3LUP2qa44A8&amp;btnG=Search&amp;q=football+class+in+maharashtra#rlfi=hd:;si:18219658796696008360,l,Ch1mb290YmFsbCBjbGFzcyBpbiBtYWhhcmFzaHRyYVovCg5mb290YmFsbCBjbGFzcyIdZm9vdGJhbGwgY2xhc3MgaW4gbWFoYXJhc2h0cmE;mv:[[19.474986899999998,73.9566098],[18.4012463,72.7415666]];start:60</t>
  </si>
  <si>
    <t>https://soccer-starz-football-academy.business.site/?utm_source=gmb&amp;utm_medium=referral</t>
  </si>
  <si>
    <t>SPORTSLIFE FOOTBALL SCHOOL</t>
  </si>
  <si>
    <t>Hon.ble Shri. Appasaheb Hulawale Sports ground (AHSG)25, Approach Road, Blue Ridge, Blue Ridge Town Pune, Phase 1, Hinjewadi Rajiv Gandhi Infotech Park, Hinjawadi, Pimpri-Chinchwad, Maharashtra 411057</t>
  </si>
  <si>
    <t>https://www.google.com/maps/dir/Delhi/SPORTSLIFE+FOOTBALL+SCHOOL,+Hon.ble+Shri.+Appasaheb+Hulawale+Sports+ground+(AHSG)25,+Approach+Road,+Blue+Ridge,+Blue+Ridge+Town+Pune,+Phase+1,+Hinjewadi+Rajiv+Gandhi+Infotech+Park,+Hinjawadi,+Pimpri-Chinchwad,+Maharashtra+411057/@23.5615498,72.5444075,6z/data=!3m1!4b1!4m13!4m12!1m5!1m1!1s0x390cfd5b347eb62d:0x37205b715389640!2m2!1d77.1024902!2d28.7040592!1m5!1m1!1s0x3bc2bbe54fc23025:0xfc54e04ba8a15e4e!2m2!1d73.736819!2d18.5775504</t>
  </si>
  <si>
    <t>098811 29269</t>
  </si>
  <si>
    <t>https://www.google.com/search?safe=active&amp;rlz=1C1CHZL_enIN844IN844&amp;tbm=lcl&amp;sxsrf=ALeKk0347euC6Pe-x_5roNxb4CTUxkcM9A%3A1593696634044&amp;ei=euH9XtaxArLhz7sP-M6ViA0&amp;q=football+class+in+maharashtra&amp;oq=football+class+in+maharashtra&amp;gs_l=psy-ab.3...0.0.0.8559.0.0.0.0.0.0.0.0..0.0....0...1c..64.psy-ab..0.0.0....0.z5ZhkfuT0N4#rlfi=hd:;si:18182404211157851726,l,Ch1mb290YmFsbCBjbGFzcyBpbiBtYWhhcmFzaHRyYVovCg5mb290YmFsbCBjbGFzcyIdZm9vdGJhbGwgY2xhc3MgaW4gbWFoYXJhc2h0cmE;mv:[[19.474986899999998,73.9566098],[18.4012463,72.7415666]];start:60</t>
  </si>
  <si>
    <t>The Oranje Football Academy</t>
  </si>
  <si>
    <t>Nahar International School, opp. Jain Temple, Chandivali, Powai, Mumbai, Maharashtra 400072</t>
  </si>
  <si>
    <t>https://www.google.com/maps/dir/Delhi/The+Oranje+Football+Academy,+Nahar+International+School,+opp.+Jain+Temple,+Chandivali,+Powai,+Mumbai,+Maharashtra+400072/@23.8488948,70.7030027,6z/data=!3m1!4b1!4m13!4m12!1m5!1m1!1s0x390cfd5b347eb62d:0x37205b715389640!2m2!1d77.1024902!2d28.7040592!1m5!1m1!1s0x3be7c7e47a08e867:0xda68a6ad9b9fcb59!2m2!1d72.8965162!2d19.1062738</t>
  </si>
  <si>
    <t>070455 13129</t>
  </si>
  <si>
    <t>https://www.google.com/search?safe=active&amp;rlz=1C1CHZL_enIN844IN844&amp;sxsrf=ALeKk009Qlq99x7Hz_aSvySyiZUnW2_uxg:1593338657504&amp;q=football+class+in+maharashtra&amp;npsic=0&amp;rflfq=1&amp;rlha=0&amp;rllag=18725952,73373443,65428&amp;tbm=lcl&amp;ved=2ahUKEwiDub-FoaTqAhXszzgGHVZBALIQjGp6BAgLEEM&amp;rldoc=1#rldoc=1&amp;rlfi=hd:;si:15738012162416692057,l,Ch1mb290YmFsbCBjbGFzcyBpbiBtYWhhcmFzaHRyYVovCg5mb290YmFsbCBjbGFzcyIdZm9vdGJhbGwgY2xhc3MgaW4gbWFoYXJhc2h0cmE;mv:[[19.313970299999998,73.9738618],[18.4186576,72.7604047]];start:20</t>
  </si>
  <si>
    <t>http://theoranjeacademy.com/</t>
  </si>
  <si>
    <t>Unnati Snigmay Football Academy</t>
  </si>
  <si>
    <t>Unnati Snigmay Football Academy, near Triose Apartments by Yashada Developers, Defence Area, Pimple Saudagar, Pune, Maharashtra 411027</t>
  </si>
  <si>
    <t>https://www.google.com/maps/dir/Delhi/Unnati+Snigmay+Football+Academy,+near+Triose+Apartments+by+Yashada+Developers,+Defence+Area,+Pimple+Saudagar,+Pune,+Maharashtra+411027/@23.5914118,70.7029342,6z/data=!3m1!4b1!4m13!4m12!1m5!1m1!1s0x390cfd5b347eb62d:0x37205b715389640!2m2!1d77.1024902!2d28.7040592!1m5!1m1!1s0x3bc2b9543b704695:0xb192f9b0e0e0e0b9!2m2!1d73.8074318!2d18.5952794</t>
  </si>
  <si>
    <t>099206 14314</t>
  </si>
  <si>
    <t>https://www.justdial.com/Pune/Unnati-Snigmay-Football-Academy/020PXX20-XX20-190814211957-A2S9_BZDET</t>
  </si>
  <si>
    <t>https://www.google.com/search?safe=active&amp;rlz=1C1CHZL_enIN844IN844&amp;sxsrf=ALeKk00OrRgV5ZJgXtQ573CME8FCIjacSw:1593592718557&amp;q=football+class+in+maharashtra&amp;npsic=0&amp;rflfq=1&amp;rlha=0&amp;rllag=18725952,73373443,65428&amp;tbm=lcl&amp;ved=2ahUKEwj61Z-_06vqAhXMyjgGHYnZCfMQjGp6BAgLEEY&amp;rldoc=1#rlfi=hd:;si:12795564029395394745;mv:[[19.313970299999998,73.9738618],[18.4186576,72.7604047]];start:20</t>
  </si>
  <si>
    <t>http://snigmayfc.com/</t>
  </si>
  <si>
    <t>Football Coaching Classes,Sports Club</t>
  </si>
  <si>
    <t>Venom Sports Football Academy</t>
  </si>
  <si>
    <t>5, Kondhwa Rd, Kondhwa, Pune, Maharashtra 411048</t>
  </si>
  <si>
    <t>https://www.google.com/maps/dir/Delhi/Venom+Sports+Football+Academy,+5,+Kondhwa+Rd,+Kondhwa,+Pune,+Maharashtra+411048/@23.5477392,71.4811377,6z/data=!3m1!4b1!4m13!4m12!1m5!1m1!1s0x390cfd5b347eb62d:0x37205b715389640!2m2!1d77.1024902!2d28.7040592!1m5!1m1!1s0x3bc2ea61ae8e9385:0xa7463d4093d00534!2m2!1d73.8913688!2d18.4670341</t>
  </si>
  <si>
    <t>070210 81473</t>
  </si>
  <si>
    <t>https://www.google.com/search?safe=active&amp;rlz=1C1CHZL_enIN844IN844&amp;tbm=lcl&amp;sxsrf=ALeKk01k5CcdvMPGoK4oG94m7Oatb1umBw%3A1593669736536&amp;ei=aHj9Xr6fIJ3A3LUP2qa44A8&amp;btnG=Search&amp;q=football+class+in+maharashtra#rlfi=hd:;si:12053388800270796084,l,Ch1mb290YmFsbCBjbGFzcyBpbiBtYWhhcmFzaHRyYVovCg5mb290YmFsbCBjbGFzcyIdZm9vdGJhbGwgY2xhc3MgaW4gbWFoYXJhc2h0cmE;mv:[[19.474986899999998,73.9566098],[18.4012463,72.7415666]];start:60</t>
  </si>
  <si>
    <t>Venom Sports Football Academy ( Karnala Sports )</t>
  </si>
  <si>
    <t>CAP Club Turf Ground, Karnala Sports Academy, Panvel, Maharashtra 410206</t>
  </si>
  <si>
    <t>https://www.google.com/maps/dir/Delhi/Venom+Sports+Football+Academy+(+Karnala+Sports+),+CAP+Club+Turf+Ground,+Karnala+Sports+Academy,+Panvel,+Maharashtra+410206/@23.7908766,70.5234182,6z/data=!3m1!4b1!4m13!4m12!1m5!1m1!1s0x390cfd5b347eb62d:0x37205b715389640!2m2!1d77.1024902!2d28.7040592!1m5!1m1!1s0x3be7e867ac0cae6d:0xa537cc2f7d74559c!2m2!1d73.1029553!2d18.9985223</t>
  </si>
  <si>
    <t>Panvel</t>
  </si>
  <si>
    <t>072082 47872</t>
  </si>
  <si>
    <t>5:30-8pm</t>
  </si>
  <si>
    <t>https://venom-sports-football-academy-soccer-practice.business.site/</t>
  </si>
  <si>
    <t>https://www.google.com/search?safe=active&amp;rlz=1C1CHZL_enIN844IN844&amp;sxsrf=ALeKk009Qlq99x7Hz_aSvySyiZUnW2_uxg:1593338657504&amp;q=football+class+in+maharashtra&amp;npsic=0&amp;rflfq=1&amp;rlha=0&amp;rllag=18725952,73373443,65428&amp;tbm=lcl&amp;ved=2ahUKEwiDub-FoaTqAhXszzgGHVZBALIQjGp6BAgLEEM&amp;rldoc=1#rlfi=hd:;si:11905208644317500828,l,Ch1mb290YmFsbCBjbGFzcyBpbiBtYWhhcmFzaHRyYUjn3OCHvK6AgAhaOQoOZm9vdGJhbGwgY2xhc3MQABABGAAYARgDIh1mb290YmFsbCBjbGFzcyBpbiBtYWhhcmFzaHRyYQ;mv:[[19.2657758,74.0221067],[18.4218223,72.7432836]]</t>
  </si>
  <si>
    <t>Venom Sports Football Coaching Academy Ambernath</t>
  </si>
  <si>
    <t>Strikers Arena Turf, Behind Red Chilli Dhaba, near Reliance Residency, Ambernath East, Pale Gaon, Maharashtra 421306</t>
  </si>
  <si>
    <t>https://www.google.com/maps/dir/Delhi/Venom+Sports+Football+Coaching+Academy+Ambernath,+Strikers+Arena+Turf,+Behind+Red+Chilli+Dhaba,+near+Reliance+Residency,+Ambernath+East,+Pale+Gaon,+Maharashtra+421306/@23.7813739,70.7029847,6z/data=!3m1!4b1!4m13!4m12!1m5!1m1!1s0x390cfd5b347eb62d:0x37205b715389640!2m2!1d77.1024902!2d28.7040592!1m5!1m1!1s0x3be795e706112d51:0xeab1483540c88d48!2m2!1d73.1814877!2d19.1891449</t>
  </si>
  <si>
    <t>PaleGaon</t>
  </si>
  <si>
    <t>https://www.google.com/search?safe=active&amp;rlz=1C1CHZL_enIN844IN844&amp;tbm=lcl&amp;sxsrf=ALeKk01k5CcdvMPGoK4oG94m7Oatb1umBw%3A1593669736536&amp;ei=aHj9Xr6fIJ3A3LUP2qa44A8&amp;btnG=Search&amp;q=football+class+in+maharashtra#rlfi=hd:;si:16911377469310274888,l,Ch1mb290YmFsbCBjbGFzcyBpbiBtYWhhcmFzaHRyYVovCg5mb290YmFsbCBjbGFzcyIdZm9vdGJhbGwgY2xhc3MgaW4gbWFoYXJhc2h0cmE;mv:[[19.474986899999998,73.9566098],[18.4012463,72.7415666]];start:60</t>
  </si>
  <si>
    <t>https://venom-sports-football-academy-ambernath.business.site/?utm_source=gmb&amp;utm_medium=referral</t>
  </si>
  <si>
    <t>Versova Football Academy</t>
  </si>
  <si>
    <t>Gulmohar garden, beside St Anthony's high school, Yari Rd, Versova, Andheri West, Mumbai, Maharashtra 400061</t>
  </si>
  <si>
    <t>https://www.google.com/maps/dir/Delhi/Versova+Football+Academy,+Gulmohar+garden,+beside+St+Anthony's+high+school,+Yari+Rd,+Versova,+Andheri+West,+Mumbai,+Maharashtra+400061/@23.8057504,70.7029912,6z/data=!3m1!4b1!4m13!4m12!1m5!1m1!1s0x390cfd5b347eb62d:0x37205b715389640!2m2!1d77.1024902!2d28.7040592!1m5!1m1!1s0x3be7b713706d2b4b:0x4f240c8078373a2c!2m2!1d72.8104657!2d19.1430517</t>
  </si>
  <si>
    <t>https://www.google.com/search?safe=active&amp;rlz=1C1CHZL_enIN844IN844&amp;tbm=lcl&amp;sxsrf=ALeKk0347euC6Pe-x_5roNxb4CTUxkcM9A%3A1593696634044&amp;ei=euH9XtaxArLhz7sP-M6ViA0&amp;q=football+class+in+maharashtra&amp;oq=football+class+in+maharashtra&amp;gs_l=psy-ab.3...0.0.0.8559.0.0.0.0.0.0.0.0..0.0....0...1c..64.psy-ab..0.0.0....0.z5ZhkfuT0N4#rlfi=hd:;si:5702696774070123052,l,Ch1mb290YmFsbCBjbGFzcyBpbiBtYWhhcmFzaHRyYVovCg5mb290YmFsbCBjbGFzcyIdZm9vdGJhbGwgY2xhc3MgaW4gbWFoYXJhc2h0cmE;mv:[[19.474986899999998,73.9566098],[18.4012463,72.7415666]];start:60</t>
  </si>
  <si>
    <t>https://versova-football-academy.business.site/</t>
  </si>
  <si>
    <t>Vintage Football Club</t>
  </si>
  <si>
    <t>Near Bhakti Palace landmark Dmart, New Link Road, Kandarpada, Dahisar West, Mumbai, Maharashtra 400068</t>
  </si>
  <si>
    <t>https://www.google.com/maps/dir/Delhi/Vintage+Football+Club,+Near+Bhakti+Palace+landmark+Dmart,+New+Link+Road,+Kandarpada,+Dahisar+West,+Mumbai,+Maharashtra+400068/@23.9111088,70.7030193,6z/data=!3m1!4b1!4m13!4m12!1m5!1m1!1s0x390cfd5b347eb62d:0x37205b715389640!2m2!1d77.1024902!2d28.7040592!1m5!1m1!1s0x3be7b102cfb31427:0xddefff986309bec9!2m2!1d72.8496095!2d19.2552686</t>
  </si>
  <si>
    <t>099871 90041</t>
  </si>
  <si>
    <t>6am-9pm</t>
  </si>
  <si>
    <t>https://www.google.com/search?safe=active&amp;rlz=1C1CHZL_enIN844IN844&amp;tbm=lcl&amp;sxsrf=ALeKk0347euC6Pe-x_5roNxb4CTUxkcM9A%3A1593696634044&amp;ei=euH9XtaxArLhz7sP-M6ViA0&amp;q=football+class+in+maharashtra&amp;oq=football+class+in+maharashtra&amp;gs_l=psy-ab.3...0.0.0.8559.0.0.0.0.0.0.0.0..0.0....0...1c..64.psy-ab..0.0.0....0.z5ZhkfuT0N4#rlfi=hd:;si:15992281831777615561,l,Ch1mb290YmFsbCBjbGFzcyBpbiBtYWhhcmFzaHRyYVovCg5mb290YmFsbCBjbGFzcyIdZm9vdGJhbGwgY2xhc3MgaW4gbWFoYXJhc2h0cmE;mv:[[20.1010188,76.7893254],[18.297563099999998,72.5966874]];start:80</t>
  </si>
  <si>
    <t>https://vintagefc.webs.com/</t>
  </si>
  <si>
    <t>West Mumbai Football Academy</t>
  </si>
  <si>
    <t>Urban Sports Turf, Swami Vivekanand International School, Gorai 1, Borivali West, Mumbai, Maharashtra 400091</t>
  </si>
  <si>
    <t>google.com/maps/dir/Delhi/(FABZIA+0027)+URBAN+SPORTS+-+SVIS+GORAI,+URBAN+SPORTS+-+SVIS+GORAI+Swami+Vivekanand+International+School,+RSC+Rd+Number+14,+Navaratna+CHS,+Gorai+1,+Borivali+West,+Mumbai,+Maharashtra+400092/@23.9081316,70.7030185,6z/data=!3m1!4b1!4m13!4m12!1m5!1m1!1s0x390cfd5b347eb62d:0x37205b715389640!2m2!1d77.1024902!2d28.7040592!1m5!1m1!1s0x3be7b12592981dc5:0xbb8bb5425e477d6!2m2!1d72.8309226!2d19.2269712</t>
  </si>
  <si>
    <t>westmumbaifa@gmail.com</t>
  </si>
  <si>
    <t>7-8pm</t>
  </si>
  <si>
    <t>https://westmumbaifa.com/</t>
  </si>
  <si>
    <t>https://www.google.com/search?safe=active&amp;rlz=1C1CHZL_enIN844IN844&amp;tbm=lcl&amp;sxsrf=ALeKk01k5CcdvMPGoK4oG94m7Oatb1umBw%3A1593669736536&amp;ei=aHj9Xr6fIJ3A3LUP2qa44A8&amp;btnG=Search&amp;q=football+class+in+maharashtra#rlfi=hd:;si:11669727753752526390,l,Ch1mb290YmFsbCBjbGFzcyBpbiBtYWhhcmFzaHRyYVovCg5mb290YmFsbCBjbGFzcyIdZm9vdGJhbGwgY2xhc3MgaW4gbWFoYXJhc2h0cmE;mv:[[19.9606381,75.4500979],[18.3608089,72.6657432]];start:40</t>
  </si>
  <si>
    <t>Whiplash football academy</t>
  </si>
  <si>
    <t>Sadhu Vaswani International School, Budhyadev Mandir Marg, Sector 15 Sanpada Rd, Sector 15, Sanpada, Navi Mumbai, Maharashtra 400705</t>
  </si>
  <si>
    <t>https://www.google.com/maps/dir/Delhi/Whiplash+football+academy,+Sadhu+Vaswani+International+School,+Budhyadev+Mandir+Marg,+Sector+15+Sanpada+Rd,+Sector+15,+Sanpada,+Navi+Mumbai,+Maharashtra+400705/@23.7809213,70.7029845,6z/data=!3m1!4b1!4m13!4m12!1m5!1m1!1s0x390cfd5b347eb62d:0x37205b715389640!2m2!1d77.1024902!2d28.7040592!1m5!1m1!1s0x3be7c197321fcebf:0x3e542407da56c61f!2m2!1d73.0051612!2d19.0615779</t>
  </si>
  <si>
    <t>NaviMumbai</t>
  </si>
  <si>
    <t>https://www.google.com/search?safe=active&amp;rlz=1C1CHZL_enIN844IN844&amp;tbm=lcl&amp;sxsrf=ALeKk01k5CcdvMPGoK4oG94m7Oatb1umBw%3A1593669736536&amp;ei=aHj9Xr6fIJ3A3LUP2qa44A8&amp;btnG=Search&amp;q=football+class+in+maharashtra#rlfi=hd:;si:4491254344541718047,l,Ch1mb290YmFsbCBjbGFzcyBpbiBtYWhhcmFzaHRyYVovCg5mb290YmFsbCBjbGFzcyIdZm9vdGJhbGwgY2xhc3MgaW4gbWFoYXJhc2h0cmE;mv:[[19.9606381,75.4500979],[18.3608089,72.6657432]];start:40</t>
  </si>
  <si>
    <t>Daulat Nagar, Thane East, Thane, Maharashtra 400603</t>
  </si>
  <si>
    <t>https://www.google.com/maps/dir/Delhi/Young+Guns+Football+Academy,+Daulat+Nagar,+Thane+East,+Thane,+Maharashtra+400603/@23.8869806,70.7030129,6z/data=!3m1!4b1!4m13!4m12!1m5!1m1!1s0x390cfd5b347eb62d:0x37205b715389640!2m2!1d77.1024902!2d28.7040592!1m5!1m1!1s0x3be7b9587e6c556d:0x2b7be940485eb8cb!2m2!1d72.9791287!2d19.1806951</t>
  </si>
  <si>
    <t>surajuniversal133@gmail.com</t>
  </si>
  <si>
    <t>8am-8pm</t>
  </si>
  <si>
    <t>https://www.facebook.com/ygfootballacademy</t>
  </si>
  <si>
    <t>https://www.google.com/search?safe=active&amp;rlz=1C1CHZL_enIN844IN844&amp;sxsrf=ALeKk00OrRgV5ZJgXtQ573CME8FCIjacSw:1593592718557&amp;q=football+class+in+maharashtra&amp;npsic=0&amp;rflfq=1&amp;rlha=0&amp;rllag=18725952,73373443,65428&amp;tbm=lcl&amp;ved=2ahUKEwj61Z-_06vqAhXMyjgGHYnZCfMQjGp6BAgLEEY&amp;rldoc=1#rlfi=hd:;si:3133354428067657931;mv:[[19.313970299999998,73.9738618],[18.4186576,72.7604047]];start:20</t>
  </si>
  <si>
    <t>Gallant Sports Arena, JVPD Grounds Opp PVR Cinema`s, JVPD Scheme, Juhu, Mumbai, Maharashtra 400049</t>
  </si>
  <si>
    <t>https://www.google.com/maps/dir/Delhi/Young+Guns+Football+Academy,+Gallant+Sports+Arena,+JVPD+Grounds+Opp+PVR+Cinema%60s,+JVPD+Scheme,+Juhu,+Mumbai,+Maharashtra+400049/@23.8532689,70.7030038,6z/data=!3m1!4b1!4m13!4m12!1m5!1m1!1s0x390cfd5b347eb62d:0x37205b715389640!2m2!1d77.1024902!2d28.7040592!1m5!1m1!1s0x3be7c9702ba16509:0xe61d08f14cd8b4a1!2m2!1d72.8277195!2d19.1148967</t>
  </si>
  <si>
    <t>8am-9:30pm</t>
  </si>
  <si>
    <t>https://www.google.com/search?safe=active&amp;rlz=1C1CHZL_enIN844IN844&amp;tbm=lcl&amp;sxsrf=ALeKk01k5CcdvMPGoK4oG94m7Oatb1umBw%3A1593669736536&amp;ei=aHj9Xr6fIJ3A3LUP2qa44A8&amp;btnG=Search&amp;q=football+class+in+maharashtra#rlfi=hd:;si:16581419235517445281,l,Ch1mb290YmFsbCBjbGFzcyBpbiBtYWhhcmFzaHRyYVovCg5mb290YmFsbCBjbGFzcyIdZm9vdGJhbGwgY2xhc3MgaW4gbWFoYXJhc2h0cmE;mv:[[19.474986899999998,73.9566098],[18.4012463,72.7415666]];start:60</t>
  </si>
  <si>
    <t>Young Guns Football Academy Dsv Turf</t>
  </si>
  <si>
    <t>Kailash Nagar, Thane West, Thane, Maharashtra 400607</t>
  </si>
  <si>
    <t>https://www.google.com/maps/dir/Delhi/Young+Guns+Football+Academy+Dsv+Turf,+Kailash+Nagar,+Thane+West,+Thane,+Maharashtra+400607/@23.9082557,70.7030185,6z/data=!3m1!4b1!4m13!4m12!1m5!1m1!1s0x390cfd5b347eb62d:0x37205b715389640!2m2!1d77.1024902!2d28.7040592!1m5!1m1!1s0x3be7b9cd6ace4abd:0x464f6b33fc0de7bb!2m2!1d72.9813137!2d19.2244282</t>
  </si>
  <si>
    <t>098333 88155</t>
  </si>
  <si>
    <t>https://www.facebook.com/ygfootballacademy/</t>
  </si>
  <si>
    <t>https://www.google.com/search?safe=active&amp;rlz=1C1CHZL_enIN844IN844&amp;tbm=lcl&amp;sxsrf=ALeKk0347euC6Pe-x_5roNxb4CTUxkcM9A%3A1593696634044&amp;ei=euH9XtaxArLhz7sP-M6ViA0&amp;q=football+class+in+maharashtra&amp;oq=football+class+in+maharashtra&amp;gs_l=psy-ab.3...0.0.0.8559.0.0.0.0.0.0.0.0..0.0....0...1c..64.psy-ab..0.0.0....0.z5ZhkfuT0N4#rlfi=hd:;si:5066385976831371195,l,Ch1mb290YmFsbCBjbGFzcyBpbiBtYWhhcmFzaHRyYVovCg5mb290YmFsbCBjbGFzcyIdZm9vdGJhbGwgY2xhc3MgaW4gbWFoYXJhc2h0cmE;mv:[[20.1010188,76.7893254],[18.297563099999998,72.5966874]];start:80</t>
  </si>
  <si>
    <t>Young Guns Football Academy, Thane</t>
  </si>
  <si>
    <t>Urban Sports, Upvan Lake Rd, near Upvan Lake, Thane West, Thane, Maharashtra 400606</t>
  </si>
  <si>
    <t>https://www.google.com/maps/dir/Delhi/Young+Guns+Football+Academy,+Thane,+Urban+Sports,+Upvan+Lake+Rd,+near+Upvan+Lake,+Thane+West,+Thane,+Maharashtra+400606/@23.7809213,70.7029845,6z/data=!3m1!4b1!4m13!4m12!1m5!1m1!1s0x390cfd5b347eb62d:0x37205b715389640!2m2!1d77.1024902!2d28.7040592!1m5!1m1!1s0x3be7b97a90f7b539:0xf6280493dd719006!2m2!1d72.9562221!2d19.2196442</t>
  </si>
  <si>
    <t>098333 88155,091675 25888</t>
  </si>
  <si>
    <t>https://business.google.com/website/young-guns-football-academy-thane</t>
  </si>
  <si>
    <t>https://www.google.com/search?safe=active&amp;rlz=1C1CHZL_enIN844IN844&amp;tbm=lcl&amp;sxsrf=ALeKk01k5CcdvMPGoK4oG94m7Oatb1umBw%3A1593669736536&amp;ei=aHj9Xr6fIJ3A3LUP2qa44A8&amp;btnG=Search&amp;q=football+class+in+maharashtra#rlfi=hd:;si:17737432165520609286,l,Ch1mb290YmFsbCBjbGFzcyBpbiBtYWhhcmFzaHRyYUicjKac8aqAgAhaOQoOZm9vdGJhbGwgY2xhc3MQABABGAAYARgDIh1mb290YmFsbCBjbGFzcyBpbiBtYWhhcmFzaHRyYQ;mv:[[19.9606381,75.4500979],[18.3608089,72.6657432]];start:40</t>
  </si>
  <si>
    <t>Young Guns Football Academy-Andheri West/Juhu</t>
  </si>
  <si>
    <t>B/508 Jiten CHSL J P Road Rajkumar Bus Stop Andheri West, Mumbai, Maharashtra 400058</t>
  </si>
  <si>
    <t>https://www.google.com/maps/dir/Delhi/Young+Guns+Football+Academy-Andheri+West%2FJuhu,+B%2F508+Jiten+CHSL+J+P+Road+Rajkumar+Bus+Stop+Andheri+West,+Mumbai,+Maharashtra+400058/@23.8565463,70.7030047,6z/data=!3m1!4b1!4m13!4m12!1m5!1m1!1s0x390cfd5b347eb62d:0x37205b715389640!2m2!1d77.1024902!2d28.7040592!1m5!1m1!1s0x3be7c9d805272d8f:0xd3ce4ee4c26284d5!2m2!1d72.839169!2d19.126737</t>
  </si>
  <si>
    <t>098906 82781</t>
  </si>
  <si>
    <t>https://www.justdial.com/Mumbai/Young-Guns-Football-Academy-Near-Rajkumar-Bus-Stop-Andheri-West/022PXX22-XX22-170622103044-Z3T2_BZDET</t>
  </si>
  <si>
    <t>https://www.google.com/search?safe=active&amp;rlz=1C1CHZL_enIN844IN844&amp;tbm=lcl&amp;sxsrf=ALeKk01k5CcdvMPGoK4oG94m7Oatb1umBw%3A1593669736536&amp;ei=aHj9Xr6fIJ3A3LUP2qa44A8&amp;btnG=Search&amp;q=football+class+in+maharashtra#rlfi=hd:;si:15262222931625936085,l,Ch1mb290YmFsbCBjbGFzcyBpbiBtYWhhcmFzaHRyYVovCg5mb290YmFsbCBjbGFzcyIdZm9vdGJhbGwgY2xhc3MgaW4gbWFoYXJhc2h0cmE;mv:[[19.3151767,73.9728329],[18.397344399999998,72.7604629]];start:20</t>
  </si>
  <si>
    <t>Football Coaching Classes, Football Clubs</t>
  </si>
  <si>
    <t>Cash, Cheque</t>
  </si>
  <si>
    <t>Tamil Nadu</t>
  </si>
  <si>
    <t>Chennai</t>
  </si>
  <si>
    <t>https://www.google.com/search?safe=active&amp;rlz=1C1CHZL_enIN844IN844&amp;biw=1366&amp;bih=625&amp;tbm=lcl&amp;sxsrf=ALeKk01Gp81We2QLU2ZV2ziFB_oGMguCnw%3A1591514903696&amp;ei=F5fcXuGOKu7iz7sPwKex-Ao&amp;q=Football+classes+in++%28Chennai%29+%28Andhra+Pradesh%29&amp;oq=Football+classes+in++%28Chennai%29+%28Andhra+Pradesh%29&amp;gs_l=psy-ab.3..0i333k1.45207.45726.0.47047.2.2.0.0.0.0.487.755.2-1j0j1.2.0....0...1c.1.64.psy-ab..0.2.754...0i22i30k1.0.-yt2EJ-dj-8#rlfi=hd:;si:628595227325361731,l,Ci9Gb290YmFsbCBjbGFzc2VzIGluICAoQ2hlbm5haSkgKEFuZGhyYSBQcmFkZXNoKUi3qa3R5YCAgAhaWwofZm9vdGJhbGwgY2xhc3NlcyBhbmRocmEgcHJhZGVzaBAAEAEQBBAFGAEYBBgFIipmb290YmFsbCBjbGFzc2VzIGluIGNoZW5uYWkgYW5kaHJhIHByYWRlc2g;mv:[[14.745837999999997,80.4692148],[12.7377072,77.3898462]]</t>
  </si>
  <si>
    <t>https://www.google.com/search?q=Football+classes+in+(Chennai)&amp;rlz=1C1CHZL_enIN844IN844&amp;oq=Football+classes+in++(Chennai)&amp;aqs=chrome..69i57j69i59j0l6.1066j0j7&amp;sourceid=chrome&amp;ie=UTF-8</t>
  </si>
  <si>
    <t>https://www.google.com/maps/dir/Delhi/The+Game+Changer,+112,+The+Game+Changer+MSR,+Gokula+Extension,+Behind+MS+Ramaiah+Choultry+MS+Ramaiah,+Building,+North+Main+Road,+HMR+Layout,+Mathikere,+Bengaluru,+Karnataka+560054/@20.6665879,68.148209,5z/data=!3m1!4b1!4m14!4m13!1m5!1m1!1s0x390cfd5b347eb62d:0x37205b715389640!2m2!1d77.1024902!2d28.7040592!1m5!1m1!1s0x3bae17c42415df13:0xcab86b597fd66e72!2m2!1d77.5548073!2d13.0407731!3e0</t>
  </si>
  <si>
    <t>https://www.google.com/search?safe=active&amp;rlz=1C1CHZL_enIN844IN844&amp;biw=1366&amp;bih=625&amp;tbm=lcl&amp;sxsrf=ALeKk01Gp81We2QLU2ZV2ziFB_oGMguCnw%3A1591514903696&amp;ei=F5fcXuGOKu7iz7sPwKex-Ao&amp;q=Football+classes+in++%28Chennai%29+%28Andhra+Pradesh%29&amp;oq=Football+classes+in++%28Chennai%29+%28Andhra+Pradesh%29&amp;gs_l=psy-ab.3..0i333k1.45207.45726.0.47047.2.2.0.0.0.0.487.755.2-1j0j1.2.0....0...1c.1.64.psy-ab..0.2.754...0i22i30k1.0.-yt2EJ-dj-8#rlfi=hd:;si:7869109541520229017,l,Ci9Gb290YmFsbCBjbGFzc2VzIGluICAoQ2hlbm5haSkgKEFuZGhyYSBQcmFkZXNoKRlz2DcMubkb3VpNCh9mb290YmFsbCBjbGFzc2VzIGFuZGhyYSBwcmFkZXNoIipmb290YmFsbCBjbGFzc2VzIGluIGNoZW5uYWkgYW5kaHJhIHByYWRlc2g;mv:[[14.745837999999997,80.4692148],[12.7377072,77.3898462]]</t>
  </si>
  <si>
    <t>Chennai football coaching</t>
  </si>
  <si>
    <t>DB jain college, Thuraipakkam, Thoraipakkam, Rajiv Gandhi Salai, OMR, Chennai, Tamil Nadu 600097</t>
  </si>
  <si>
    <t>https://www.google.com/maps/dir/Delhi/D+B+Jain+College+Badminton+Court,+Jothi+Nagar,+Thoraipakkam,+Chennai,+Tamil+Nadu+600097/@20.6256977,68.4656998,5z/data=!3m1!4b1!4m14!4m13!1m5!1m1!1s0x390cfd5b347eb62d:0x37205b715389640!2m2!1d77.1024902!2d28.7040592!1m5!1m1!1s0x3a525d1d37ffa34f:0xf3533cd5f37b7238!2m2!1d80.242015!2d12.9467439!3e0</t>
  </si>
  <si>
    <t>094443 63474</t>
  </si>
  <si>
    <t>https://www.google.com/search?safe=active&amp;rlz=1C1CHZL_enIN844IN844&amp;biw=1366&amp;bih=625&amp;tbm=lcl&amp;sxsrf=ALeKk01Gp81We2QLU2ZV2ziFB_oGMguCnw%3A1591514903696&amp;ei=F5fcXuGOKu7iz7sPwKex-Ao&amp;q=Football+classes+in++%28Chennai%29+%28Andhra+Pradesh%29&amp;oq=Football+classes+in++%28Chennai%29+%28Andhra+Pradesh%29&amp;gs_l=psy-ab.3..0i333k1.45207.45726.0.47047.2.2.0.0.0.0.487.755.2-1j0j1.2.0....0...1c.1.64.psy-ab..0.2.754...0i22i30k1.0.-yt2EJ-dj-8#rlfi=hd:;si:4369134943574216402,l,Ci9Gb290YmFsbCBjbGFzc2VzIGluICAoQ2hlbm5haSkgKEFuZGhyYSBQcmFkZXNoKVpNCh9mb290YmFsbCBjbGFzc2VzIGFuZGhyYSBwcmFkZXNoIipmb290YmFsbCBjbGFzc2VzIGluIGNoZW5uYWkgYW5kaHJhIHByYWRlc2g;mv:[[14.745837999999997,80.4692148],[12.7377072,77.3898462]]</t>
  </si>
  <si>
    <t>FC Madras Football Academy (Adyar)</t>
  </si>
  <si>
    <t>St. Louis Institute for the Deaf &amp; the Blind, 2/8, Canal Bank Road, Gandhi Nagar, Adyar, Chennai, Tamil Nadu 600020</t>
  </si>
  <si>
    <t>https://www.google.com/maps/dir/Delhi/Saint+Louis+Institute+For+The+Deaf+And+Blind,+No.25,+Canal+Bank+Road,+Near+Old+Cancer+Hospital,+Gandhi+Nagar,+Adyar,+Chennai,+Tamil+Nadu+600020/@20.6554799,68.4694855,5z/data=!3m1!4b1!4m14!4m13!1m5!1m1!1s0x390cfd5b347eb62d:0x37205b715389640!2m2!1d77.1024902!2d28.7040592!1m5!1m1!1s0x3a526795f9f3dcdd:0x529c9abf632c07dc!2m2!1d80.249489!2d13.012675!3e0</t>
  </si>
  <si>
    <t>098844 80480</t>
  </si>
  <si>
    <t>https://www.google.com/search?safe=active&amp;rlz=1C1CHZL_enIN844IN844&amp;biw=1366&amp;bih=625&amp;tbm=lcl&amp;sxsrf=ALeKk01Gp81We2QLU2ZV2ziFB_oGMguCnw%3A1591514903696&amp;ei=F5fcXuGOKu7iz7sPwKex-Ao&amp;q=Football+classes+in++%28Chennai%29+%28Andhra+Pradesh%29&amp;oq=Football+classes+in++%28Chennai%29+%28Andhra+Pradesh%29&amp;gs_l=psy-ab.3..0i333k1.45207.45726.0.47047.2.2.0.0.0.0.487.755.2-1j0j1.2.0....0...1c.1.64.psy-ab..0.2.754...0i22i30k1.0.-yt2EJ-dj-8#rlfi=hd:;si:8535150260118962138,l,Ci9Gb290YmFsbCBjbGFzc2VzIGluICAoQ2hlbm5haSkgKEFuZGhyYSBQcmFkZXNoKVpNCh9mb290YmFsbCBjbGFzc2VzIGFuZGhyYSBwcmFkZXNoIipmb290YmFsbCBjbGFzc2VzIGluIGNoZW5uYWkgYW5kaHJhIHByYWRlc2g;mv:[[14.745837999999997,80.4692148],[12.7377072,77.3898462]]</t>
  </si>
  <si>
    <t>FC Madras Football Academy (formerly Mahogany)</t>
  </si>
  <si>
    <t>Whistle Urban Sports Hub, No. 1, Pycrofts Garden Rd, Thousand Lights West, Nungambakkam, Chennai, Tamil Nadu 600008</t>
  </si>
  <si>
    <t>https://www.google.com/maps/dir/Delhi/Whistle+-+Urban+Sports+Hub,+1,+Pycrofts+Garden+Rd,+Subba+Road+Avenue,+Thousand+Lights,+Chennai,+Tamil+Nadu+600006/@20.6832577,68.4700713,5z/data=!3m1!4b1!4m14!4m13!1m5!1m1!1s0x390cfd5b347eb62d:0x37205b715389640!2m2!1d77.1024902!2d28.7040592!1m5!1m1!1s0x3a52675235024037:0x44f04aa1286484ad!2m2!1d80.2498977!2d13.0630188!3e0</t>
  </si>
  <si>
    <t>044 3318 2266</t>
  </si>
  <si>
    <t>https://www.google.com/search?safe=active&amp;rlz=1C1CHZL_enIN844IN844&amp;biw=1366&amp;bih=625&amp;tbm=lcl&amp;sxsrf=ALeKk01Gp81We2QLU2ZV2ziFB_oGMguCnw%3A1591514903696&amp;ei=F5fcXuGOKu7iz7sPwKex-Ao&amp;q=Football+classes+in++%28Chennai%29+%28Andhra+Pradesh%29&amp;oq=Football+classes+in++%28Chennai%29+%28Andhra+Pradesh%29&amp;gs_l=psy-ab.3..0i333k1.45207.45726.0.47047.2.2.0.0.0.0.487.755.2-1j0j1.2.0....0...1c.1.64.psy-ab..0.2.754...0i22i30k1.0.-yt2EJ-dj-8#rlfi=hd:;si:9345379485219876662,l,Ci9Gb290YmFsbCBjbGFzc2VzIGluICAoQ2hlbm5haSkgKEFuZGhyYSBQcmFkZXNoKVpNCh9mb290YmFsbCBjbGFzc2VzIGFuZGhyYSBwcmFkZXNoIipmb290YmFsbCBjbGFzc2VzIGluIGNoZW5uYWkgYW5kaHJhIHByYWRlc2g;mv:[[14.745837999999997,80.4692148],[12.7377072,77.3898462]]</t>
  </si>
  <si>
    <t>https://www.fcmadras.com/</t>
  </si>
  <si>
    <t>Football coaching</t>
  </si>
  <si>
    <t>Old Mahabalipuram Rd, Navalur, Tamil Nadu 603103</t>
  </si>
  <si>
    <t>https://www.google.com/maps/dir/Delhi/Old+Mahabalipuram+Rd,+Navalur,+Tamil+Nadu/@20.5668359,68.4578545,5z/data=!3m1!4b1!4m14!4m13!1m5!1m1!1s0x390cfd5b347eb62d:0x37205b715389640!2m2!1d77.1024902!2d28.7040592!1m5!1m1!1s0x3a5254bb59a4001d:0xd94118877efbb528!2m2!1d80.2265163!2d12.8468735!3e0</t>
  </si>
  <si>
    <t>096004 80509</t>
  </si>
  <si>
    <t>https://www.google.com/search?safe=active&amp;rlz=1C1CHZL_enIN844IN844&amp;biw=1366&amp;bih=625&amp;tbm=lcl&amp;sxsrf=ALeKk01Gp81We2QLU2ZV2ziFB_oGMguCnw%3A1591514903696&amp;ei=F5fcXuGOKu7iz7sPwKex-Ao&amp;q=Football+classes+in++%28Chennai%29+%28Andhra+Pradesh%29&amp;oq=Football+classes+in++%28Chennai%29+%28Andhra+Pradesh%29&amp;gs_l=psy-ab.3..0i333k1.45207.45726.0.47047.2.2.0.0.0.0.487.755.2-1j0j1.2.0....0...1c.1.64.psy-ab..0.2.754...0i22i30k1.0.-yt2EJ-dj-8#rlfi=hd:;si:7066650785758158753;mv:[[14.745837999999997,80.4692148],[12.7377072,77.3898462]]</t>
  </si>
  <si>
    <t>Football Coaching Classes</t>
  </si>
  <si>
    <t>No 6, 5th St, Dr.Subbaraya Nagar, Kodambakkam, Chennai, Tamil Nadu 600033</t>
  </si>
  <si>
    <t>https://www.google.com/maps/dir/Delhi/6,+5th+St,+Raghavan+Colony,+Kodambakkam,+Chennai,+Tamil+Nadu+600024/@20.673847,68.4550765,5z/data=!3m1!4b1!4m14!4m13!1m5!1m1!1s0x390cfd5b347eb62d:0x37205b715389640!2m2!1d77.1024902!2d28.7040592!1m5!1m1!1s0x3a5266ef7e4e501d:0xde1def3ebc86a30e!2m2!1d80.2181802!2d13.0460449!3e0</t>
  </si>
  <si>
    <t>https://www.google.com/search?safe=active&amp;rlz=1C1CHZL_enIN844IN844&amp;biw=1366&amp;bih=625&amp;tbm=lcl&amp;sxsrf=ALeKk01Gp81We2QLU2ZV2ziFB_oGMguCnw%3A1591514903696&amp;ei=F5fcXuGOKu7iz7sPwKex-Ao&amp;q=Football+classes+in++%28Chennai%29+%28Andhra+Pradesh%29&amp;oq=Football+classes+in++%28Chennai%29+%28Andhra+Pradesh%29&amp;gs_l=psy-ab.3..0i333k1.45207.45726.0.47047.2.2.0.0.0.0.487.755.2-1j0j1.2.0....0...1c.1.64.psy-ab..0.2.754...0i22i30k1.0.-yt2EJ-dj-8#rlfi=hd:;si:7583146999180616778;mv:[[14.745837999999997,80.4692148],[12.7377072,77.3898462]]</t>
  </si>
  <si>
    <t>Football Plus Professional Soccer Academy</t>
  </si>
  <si>
    <t>Corporate Office :, No.21, Race Course Rd, Guindy, Chennai, Tamil Nadu 600032</t>
  </si>
  <si>
    <t>https://www.google.com/maps/dir/Delhi/S10Health+Safecare+Pvt.+Ltd.,+No+21,+Race+Course+Rd,+Race+View+Colony,+Guindy,+Chennai,+Tamil+Nadu+600032/@20.6543964,68.4553462,5z/data=!3m1!4b1!4m14!4m13!1m5!1m1!1s0x390cfd5b347eb62d:0x37205b715389640!2m2!1d77.1024902!2d28.7040592!1m5!1m1!1s0x3a526769a1fe1cab:0xa173d2ae72fb38ec!2m2!1d80.2122813!2d13.0044791!3e0</t>
  </si>
  <si>
    <t>080561 43876</t>
  </si>
  <si>
    <t>https://www.google.com/search?safe=active&amp;rlz=1C1CHZL_enIN844IN844&amp;biw=1366&amp;bih=625&amp;tbm=lcl&amp;sxsrf=ALeKk01Gp81We2QLU2ZV2ziFB_oGMguCnw%3A1591514903696&amp;ei=F5fcXuGOKu7iz7sPwKex-Ao&amp;q=Football+classes+in++%28Chennai%29+%28Andhra+Pradesh%29&amp;oq=Football+classes+in++%28Chennai%29+%28Andhra+Pradesh%29&amp;gs_l=psy-ab.3..0i333k1.45207.45726.0.47047.2.2.0.0.0.0.487.755.2-1j0j1.2.0....0...1c.1.64.psy-ab..0.2.754...0i22i30k1.0.-yt2EJ-dj-8#rlfi=hd:;si:1703620723595959802,l,Ci9Gb290YmFsbCBjbGFzc2VzIGluICAoQ2hlbm5haSkgKEFuZGhyYSBQcmFkZXNoKVpNCh9mb290YmFsbCBjbGFzc2VzIGFuZGhyYSBwcmFkZXNoIipmb290YmFsbCBjbGFzc2VzIGluIGNoZW5uYWkgYW5kaHJhIHByYWRlc2g;mv:[[14.745837999999997,80.4692148],[12.7377072,77.3898462]]</t>
  </si>
  <si>
    <t>No.41, Dr Thomas Rd, Little Mount, Saidapet, Chennai, Tamil Nadu 600015</t>
  </si>
  <si>
    <t>https://www.google.com/maps/dir/Delhi/41,+Dr+Thomas+Rd,+Anna+Colony,+T.+Nagar,+Chennai,+Tamil+Nadu+600018/@20.6694613,68.4661352,5z/data=!3m1!4b1!4m14!4m13!1m5!1m1!1s0x390cfd5b347eb62d:0x37205b715389640!2m2!1d77.1024902!2d28.7040592!1m5!1m1!1s0x3a5267ad53d6ac71:0x9dcbcb0372ee59ed!2m2!1d80.2425669!2d13.0350573!3e0</t>
  </si>
  <si>
    <t>https://www.google.com/search?safe=active&amp;rlz=1C1CHZL_enIN844IN844&amp;biw=1366&amp;bih=625&amp;tbm=lcl&amp;sxsrf=ALeKk01Gp81We2QLU2ZV2ziFB_oGMguCnw%3A1591514903696&amp;ei=F5fcXuGOKu7iz7sPwKex-Ao&amp;q=Football+classes+in++%28Chennai%29+%28Andhra+Pradesh%29&amp;oq=Football+classes+in++%28Chennai%29+%28Andhra+Pradesh%29&amp;gs_l=psy-ab.3..0i333k1.45207.45726.0.47047.2.2.0.0.0.0.487.755.2-1j0j1.2.0....0...1c.1.64.psy-ab..0.2.754...0i22i30k1.0.-yt2EJ-dj-8#rlfi=hd:;si:7093688928996054601;mv:[[14.745837999999997,80.4692148],[12.7377072,77.3898462]]</t>
  </si>
  <si>
    <t>GRACE FOOTBALL COACHING CENTRE</t>
  </si>
  <si>
    <t>Esadian 2nd St, Green Court, Pallikaranai, Chennai, Tamil Nadu 600100</t>
  </si>
  <si>
    <t>https://www.google.com/maps/dir/Delhi/GRACE+FOOTBALL+COACHING+CENTRE,+Esadian+2nd+St,+Green+Court,+Pallikaranai,+Chennai,+Tamil+Nadu+600100/@20.6151848,68.4534588,5z/data=!3m1!4b1!4m14!4m13!1m5!1m1!1s0x390cfd5b347eb62d:0x37205b715389640!2m2!1d77.1024902!2d28.7040592!1m5!1m1!1s0x3a525c3b60987993:0x25181c856ae965ff!2m2!1d80.2000946!2d12.9260373!3e0</t>
  </si>
  <si>
    <t>098431 79091</t>
  </si>
  <si>
    <t>https://www.google.com/search?safe=active&amp;rlz=1C1CHZL_enIN844IN844&amp;biw=1366&amp;bih=625&amp;tbm=lcl&amp;sxsrf=ALeKk01Gp81We2QLU2ZV2ziFB_oGMguCnw%3A1591514903696&amp;ei=F5fcXuGOKu7iz7sPwKex-Ao&amp;q=Football+classes+in++%28Chennai%29+%28Andhra+Pradesh%29&amp;oq=Football+classes+in++%28Chennai%29+%28Andhra+Pradesh%29&amp;gs_l=psy-ab.3..0i333k1.45207.45726.0.47047.2.2.0.0.0.0.487.755.2-1j0j1.2.0....0...1c.1.64.psy-ab..0.2.754...0i22i30k1.0.-yt2EJ-dj-8#rlfi=hd:;si:2672917738194298367,l,Ci9Gb290YmFsbCBjbGFzc2VzIGluICAoQ2hlbm5haSkgKEFuZGhyYSBQcmFkZXNoKVpNCh9mb290YmFsbCBjbGFzc2VzIGFuZGhyYSBwcmFkZXNoIipmb290YmFsbCBjbGFzc2VzIGluIGNoZW5uYWkgYW5kaHJhIHByYWRlc2g;mv:[[14.745837999999997,80.4692148],[12.7377072,77.3898462]]</t>
  </si>
  <si>
    <t>https://grace-football-coaching-centre.business.site/</t>
  </si>
  <si>
    <t>Great Goals</t>
  </si>
  <si>
    <t>RM Towers, B-4, 108, Pasumpon Muthuramalinga Thevar Rd, Nandanam Extension, Nandanam, Chennai, Tamil Nadu 600018</t>
  </si>
  <si>
    <t>https://www.google.com/maps/dir/Delhi/Great+Goals,+RM+Towers,+B-4,+108,+Pasumpon+Muthuramalinga+Thevar+Rd,+Nandanam+Extension,+Nandanam,+Chennai,+Tamil+Nadu+600018/@20.665457,68.4804465,5z/data=!3m1!4b1!4m14!4m13!1m5!1m1!1s0x390cfd5b347eb62d:0x37205b715389640!2m2!1d77.1024902!2d28.7040592!1m5!1m1!1s0x3a5267addfacacdf:0xbc5dc4c11106fa12!2m2!1d80.246115!2d13.02929!3e0</t>
  </si>
  <si>
    <t>098846 32038</t>
  </si>
  <si>
    <t>https://www.google.com/search?safe=active&amp;rlz=1C1CHZL_enIN844IN844&amp;biw=1366&amp;bih=625&amp;tbm=lcl&amp;sxsrf=ALeKk01Gp81We2QLU2ZV2ziFB_oGMguCnw%3A1591514903696&amp;ei=F5fcXuGOKu7iz7sPwKex-Ao&amp;q=Football+classes+in++%28Chennai%29+%28Andhra+Pradesh%29&amp;oq=Football+classes+in++%28Chennai%29+%28Andhra+Pradesh%29&amp;gs_l=psy-ab.3..0i333k1.45207.45726.0.47047.2.2.0.0.0.0.487.755.2-1j0j1.2.0....0...1c.1.64.psy-ab..0.2.754...0i22i30k1.0.-yt2EJ-dj-8#rlfi=hd:;si:13573221185457945106,l,Ci9Gb290YmFsbCBjbGFzc2VzIGluICAoQ2hlbm5haSkgKEFuZGhyYSBQcmFkZXNoKVpNCh9mb290YmFsbCBjbGFzc2VzIGFuZGhyYSBwcmFkZXNoIipmb290YmFsbCBjbGFzc2VzIGluIGNoZW5uYWkgYW5kaHJhIHByYWRlc2g;mv:[[14.745837999999997,80.4692148],[12.7377072,77.3898462]]</t>
  </si>
  <si>
    <t>http://www.greatgoalschennai.com/</t>
  </si>
  <si>
    <t>Joel`s Private Football Coaching</t>
  </si>
  <si>
    <t>Weavers Colony, Mahakavi Bharathiyar Nagar Central, Mahakavi Bharathi Nagar, Vyasarpadi, Chennai, Tamil Nadu 600039</t>
  </si>
  <si>
    <t>https://www.google.com/maps/dir/Delhi/Weavers+Colony,+Mahakavi+Bharathi+Nagar,+Vyasarpadi,+Chennai,+Tamil+Nadu+600039/@20.7108452,68.4757138,5z/data=!3m1!4b1!4m14!4m13!1m5!1m1!1s0x390cfd5b347eb62d:0x37205b715389640!2m2!1d77.1024902!2d28.7040592!1m5!1m1!1s0x3a52659da389e2c5:0x8c8b877b689c3f!2m2!1d80.261542!2d13.1255685!3e0</t>
  </si>
  <si>
    <t>https://www.google.com/search?safe=active&amp;rlz=1C1CHZL_enIN844IN844&amp;biw=1366&amp;bih=625&amp;tbm=lcl&amp;sxsrf=ALeKk01Gp81We2QLU2ZV2ziFB_oGMguCnw%3A1591514903696&amp;ei=F5fcXuGOKu7iz7sPwKex-Ao&amp;q=Football+classes+in++%28Chennai%29+%28Andhra+Pradesh%29&amp;oq=Football+classes+in++%28Chennai%29+%28Andhra+Pradesh%29&amp;gs_l=psy-ab.3..0i333k1.45207.45726.0.47047.2.2.0.0.0.0.487.755.2-1j0j1.2.0....0...1c.1.64.psy-ab..0.2.754...0i22i30k1.0.-yt2EJ-dj-8#rlfi=hd:;si:417398255466230113;mv:[[14.745837999999997,80.4692148],[12.7377072,77.3898462]]</t>
  </si>
  <si>
    <t>NIVI Sports Academy</t>
  </si>
  <si>
    <t>152, 72A, Gandhi Road, Gandhi Salai, Thirumalairayanpattinam, Karunabigai Colony, Velachery, Chennai, Tamil Nadu 600042</t>
  </si>
  <si>
    <t>https://www.google.com/maps/dir/Delhi/152,+72,+Gandhi+Road,+Thirumalairayanpattinam,+Karunabigai+Colony,+Velachery,+Chennai,+Tamil+Nadu+600042/@20.6433723,68.4585552,5z/data=!3m1!4b1!4m14!4m13!1m5!1m1!1s0x390cfd5b347eb62d:0x37205b715389640!2m2!1d77.1024902!2d28.7040592!1m5!1m1!1s0x3a525d86e0039e3b:0xa54a75a88913791c!2m2!1d80.225228!2d12.986135!3e0</t>
  </si>
  <si>
    <t>081484 12004</t>
  </si>
  <si>
    <t>https://www.google.com/search?safe=active&amp;rlz=1C1CHZL_enIN844IN844&amp;biw=1366&amp;bih=625&amp;tbm=lcl&amp;sxsrf=ALeKk01Gp81We2QLU2ZV2ziFB_oGMguCnw%3A1591514903696&amp;ei=F5fcXuGOKu7iz7sPwKex-Ao&amp;q=Football+classes+in++%28Chennai%29+%28Andhra+Pradesh%29&amp;oq=Football+classes+in++%28Chennai%29+%28Andhra+Pradesh%29&amp;gs_l=psy-ab.3..0i333k1.45207.45726.0.47047.2.2.0.0.0.0.487.755.2-1j0j1.2.0....0...1c.1.64.psy-ab..0.2.754...0i22i30k1.0.-yt2EJ-dj-8#rlfi=hd:;si:11923362380749868794;mv:[[14.745837999999997,80.4692148],[12.7377072,77.3898462]]</t>
  </si>
  <si>
    <t>https://www.google.com/maps/dir/Delhi/3%2F1,+Sarjapur+Main+Rd,+Carmelaram,+Hadosiddapura,+Chikkakannalli,+Bengaluru,+Karnataka+560035/@20.5748464,68.1480593,5z/data=!3m1!4b1!4m14!4m13!1m5!1m1!1s0x390cfd5b347eb62d:0x37205b715389640!2m2!1d77.1024902!2d28.7040592!1m5!1m1!1s0x3bae12de3c23c633:0x7175fcd15b35bf63!2m2!1d77.703459!2d12.90356!3e0</t>
  </si>
  <si>
    <t>https://www.google.com/search?safe=active&amp;rlz=1C1CHZL_enIN844IN844&amp;biw=1366&amp;bih=625&amp;tbm=lcl&amp;sxsrf=ALeKk01Gp81We2QLU2ZV2ziFB_oGMguCnw%3A1591514903696&amp;ei=F5fcXuGOKu7iz7sPwKex-Ao&amp;q=Football+classes+in++%28Chennai%29+%28Andhra+Pradesh%29&amp;oq=Football+classes+in++%28Chennai%29+%28Andhra+Pradesh%29&amp;gs_l=psy-ab.3..0i333k1.45207.45726.0.47047.2.2.0.0.0.0.487.755.2-1j0j1.2.0....0...1c.1.64.psy-ab..0.2.754...0i22i30k1.0.-yt2EJ-dj-8#rlfi=hd:;si:6481142974499000748;mv:[[14.745837999999997,80.4692148],[12.7377072,77.3898462]]</t>
  </si>
  <si>
    <t>Tackles Football Club (Sindhi College)</t>
  </si>
  <si>
    <t>Poonamallee High Rd, Cauvery Nagar, Thiruverkadu, Chennai, Tamil Nadu 600077</t>
  </si>
  <si>
    <t>https://www.google.com/maps/dir/Delhi/Poonamallee+High+Rd,+Cauvery+Nagar,+Thiruverkadu,+Chennai,+Tamil+Nadu/@20.6811355,68.4502492,5z/data=!3m1!4b1!4m14!4m13!1m5!1m1!1s0x390cfd5b347eb62d:0x37205b715389640!2m2!1d77.1024902!2d28.7040592!1m5!1m1!1s0x3a52614673617019:0xa73ffabfd0210f75!2m2!1d80.1302103!2d13.058463!3e0</t>
  </si>
  <si>
    <t>091768 76171</t>
  </si>
  <si>
    <t>https://www.google.com/search?safe=active&amp;rlz=1C1CHZL_enIN844IN844&amp;biw=1366&amp;bih=625&amp;tbm=lcl&amp;sxsrf=ALeKk01Gp81We2QLU2ZV2ziFB_oGMguCnw%3A1591514903696&amp;ei=F5fcXuGOKu7iz7sPwKex-Ao&amp;q=Football+classes+in++%28Chennai%29+%28Andhra+Pradesh%29&amp;oq=Football+classes+in++%28Chennai%29+%28Andhra+Pradesh%29&amp;gs_l=psy-ab.3..0i333k1.45207.45726.0.47047.2.2.0.0.0.0.487.755.2-1j0j1.2.0....0...1c.1.64.psy-ab..0.2.754...0i22i30k1.0.-yt2EJ-dj-8#rlfi=hd:;si:13734262559564034244,l,Ci9Gb290YmFsbCBjbGFzc2VzIGluICAoQ2hlbm5haSkgKEFuZGhyYSBQcmFkZXNoKVpNCh9mb290YmFsbCBjbGFzc2VzIGFuZGhyYSBwcmFkZXNoIipmb290YmFsbCBjbGFzc2VzIGluIGNoZW5uYWkgYW5kaHJhIHByYWRlc2g;mv:[[14.745837999999997,80.4692148],[12.7377072,77.3898462]]</t>
  </si>
  <si>
    <t>World1 Football Schools</t>
  </si>
  <si>
    <t>Tiki Taka, 17, Lakshmi St, Alagappa Nagar, Kilpauk, Chennai, Tamil Nadu 600010</t>
  </si>
  <si>
    <t>https://www.google.com/maps/dir/Delhi/Tiki+Taka,+%2317,+Lakshmi+St,+Alagappa+Nagar,+Kilpauk,+Chennai,+Tamil+Nadu+600010/@20.6909685,68.462101,5z/data=!3m1!4b1!4m14!4m13!1m5!1m1!1s0x390cfd5b347eb62d:0x37205b715389640!2m2!1d77.1024902!2d28.7040592!1m5!1m1!1s0x3a52673b44bc112f:0x6e43785e69c078ee!2m2!1d80.2340559!2d13.0783937!3e0</t>
  </si>
  <si>
    <t>https://www.google.com/search?safe=active&amp;rlz=1C1CHZL_enIN844IN844&amp;biw=1366&amp;bih=625&amp;tbm=lcl&amp;sxsrf=ALeKk01Gp81We2QLU2ZV2ziFB_oGMguCnw%3A1591514903696&amp;ei=F5fcXuGOKu7iz7sPwKex-Ao&amp;q=Football+classes+in++%28Chennai%29+%28Andhra+Pradesh%29&amp;oq=Football+classes+in++%28Chennai%29+%28Andhra+Pradesh%29&amp;gs_l=psy-ab.3..0i333k1.45207.45726.0.47047.2.2.0.0.0.0.487.755.2-1j0j1.2.0....0...1c.1.64.psy-ab..0.2.754...0i22i30k1.0.-yt2EJ-dj-8#rlfi=hd:;si:12695534646984781236,l,Ci9Gb290YmFsbCBjbGFzc2VzIGluICAoQ2hlbm5haSkgKEFuZGhyYSBQcmFkZXNoKVpNCh9mb290YmFsbCBjbGFzc2VzIGFuZGhyYSBwcmFkZXNoIipmb290YmFsbCBjbGFzc2VzIGluIGNoZW5uYWkgYW5kaHJhIHByYWRlc2g;mv:[[14.745837999999997,80.4692148],[12.7377072,77.3898462]]</t>
  </si>
  <si>
    <t>https://forms.office.com/Pages/ResponsePage.aspx?id=-Q_-HMaoIkWHGzO_vQLdjfVPiJcppXtCtoQTA3QhNrBURjBZN0VZOElQMTc3T0FMSU8wNDBZR1hETy4u</t>
  </si>
  <si>
    <t>Aspire Football Academy</t>
  </si>
  <si>
    <t>Abdul Kareem Manzil, 4th Floor, 3-6-57, Above Toyota Showroom, Hyderguda Main Rd, Himayatnagar, Hyderabad, Telangana 500029</t>
  </si>
  <si>
    <t>https://www.google.com/maps/dir/Delhi/Aspire+Football+Academy,+Abdul+Kareem+Manzil,+4th+Floor,+3-6-57,+Above+Toyota+Showroom,+Hyderguda+Main+Rd,+Himayatnagar,+Hyderabad,+Telangana+500029/@23.0122144,73.8561332,6z/data=!3m1!4b1!4m13!4m12!1m5!1m1!1s0x390cfd5b347eb62d:0x37205b715389640!2m2!1d77.1024902!2d28.7040592!1m5!1m1!1s0x3bcb9904b3ea5b79:0xf5acbd874fc7f022!2m2!1d78.481578!2d17.3988675</t>
  </si>
  <si>
    <t>095051 21000</t>
  </si>
  <si>
    <t>6-10pm</t>
  </si>
  <si>
    <t>https://www.justdial.com/Hyderabad/Aspire-Football-Academy-Above-Toyota-Showroom-Himayat-Nagar/040PXX40-XX40-190312093550-T5Q9_BZDET</t>
  </si>
  <si>
    <t>https://www.google.com/search?safe=active&amp;rlz=1C1CHZL_enIN844IN844&amp;sxsrf=ALeKk00NegJKwqRckany-JxmU_Qa_XqJfQ:1594099441619&amp;q=football+class+in+Telangana&amp;npsic=0&amp;rflfq=1&amp;rlha=0&amp;rllag=17422639,78517141,8232&amp;tbm=lcl&amp;ved=2ahUKEwiq9dCXs7rqAhVQWH0KHXFtAfYQjGp6BAgKEEc&amp;rldoc=1#rlfi=hd:;si:17702732624143314978,l,Chtmb290YmFsbCBjbGFzcyBpbiBUZWxhbmdhbmFaLQoOZm9vdGJhbGwgY2xhc3MiG2Zvb3RiYWxsIGNsYXNzIGluIHRlbGFuZ2FuYQ;mv:[[17.5864774,78.6001623],[17.3393479,78.27452219999999]]</t>
  </si>
  <si>
    <t>http://aspiresports.in/</t>
  </si>
  <si>
    <t>Astro Park - Jubilee Hills</t>
  </si>
  <si>
    <t>Jubilee Hills, Apollo Grounds, Apollo Hospitals, Film Nagar, Hyderabad, Telangana 500033</t>
  </si>
  <si>
    <t>https://www.google.com/maps/dir/Delhi/Astro+Park+-+Jubilee+Hills,+Jubilee+Hills,+Apollo+Grounds,+Apollo+Hospitals,+Film+Nagar,+Hyderabad,+Telangana+500033/@23.0224416,73.8561359,6z/data=!3m1!4b1!4m13!4m12!1m5!1m1!1s0x390cfd5b347eb62d:0x37205b715389640!2m2!1d77.1024902!2d28.7040592!1m5!1m1!1s0x3bcb96cf20ea078f:0x8d7cb85486a6781e!2m2!1d78.4137178!2d17.4149244</t>
  </si>
  <si>
    <t>081429 77577</t>
  </si>
  <si>
    <t>https://www.google.com/search?safe=active&amp;rlz=1C1CHZL_enIN844IN844&amp;tbm=lcl&amp;sxsrf=ALeKk01cBTzMBJ6WPxnDebZlTePBSTFSdw%3A1594123815066&amp;ei=J2YEX9DSA8T99QPbnqjwCA&amp;q=football+class+in+Telangana&amp;oq=football+class+in+Telangana&amp;gs_l=psy-ab.3...0.0.0.5826.0.0.0.0.0.0.0.0..0.0....0...1c..64.psy-ab..0.0.0....0.YR0yPP4NRHU#rlfi=hd:;si:10195226329635780638,l,Chtmb290YmFsbCBjbGFzcyBpbiBUZWxhbmdhbmFIrP6a0-2qgIAIWjMKDmZvb3RiYWxsIGNsYXNzEAAQARgDIhtmb290YmFsbCBjbGFzcyBpbiB0ZWxhbmdhbmE;mv:[[17.5686364,78.56537829999999],[17.3032118,78.3032372]];start:40</t>
  </si>
  <si>
    <t>http://www.astrosports.in/</t>
  </si>
  <si>
    <t>Khanamet, Kothaguda, Hyderabad, Telangana 500084</t>
  </si>
  <si>
    <t>https://www.google.com/maps/dir/Delhi/Bhaichung+Bhutia+Football+Schools,+Khanamet,+Kothaguda,+Hyderabad,+Telangana+500084/@22.887328,74.1238796,6z/data=!3m1!4b1!4m13!4m12!1m5!1m1!1s0x390cfd5b347eb62d:0x37205b715389640!2m2!1d77.1024902!2d28.7040592!1m5!1m1!1s0x3bcb932ea927094b:0x8fc37f608d7efaa6!2m2!1d78.3780011!2d17.4636188</t>
  </si>
  <si>
    <t>095678 38181</t>
  </si>
  <si>
    <t>https://www.google.com/search?safe=active&amp;rlz=1C1CHZL_enIN844IN844&amp;sxsrf=ALeKk00NegJKwqRckany-JxmU_Qa_XqJfQ:1594099441619&amp;q=football+class+in+Telangana&amp;npsic=0&amp;rflfq=1&amp;rlha=0&amp;rllag=17422639,78517141,8232&amp;tbm=lcl&amp;ved=2ahUKEwiq9dCXs7rqAhVQWH0KHXFtAfYQjGp6BAgKEEc&amp;rldoc=1#rlfi=hd:;si:10359263620549769894;mv:[[17.5864774,78.6001623],[17.3393479,78.27452219999999]]</t>
  </si>
  <si>
    <t>https://www.bbfootballschools.com/train-at-home/index.php</t>
  </si>
  <si>
    <t>BSporty - Sports &amp; Fitness Center</t>
  </si>
  <si>
    <t>colony, Madhapur, Meridian School Rd, Siddhi Vinayak Nagar, HITEC City, Hyderabad, Telangana 500081</t>
  </si>
  <si>
    <t>https://www.google.com/maps/dir/Delhi/BSporty+-+Sports+%26+Fitness+Center,+colony,+Madhapur,+Meridian+School+Rd,+Siddhi+Vinayak+Nagar,+HITEC+City,+Hyderabad,+Telangana+500081/@23.027121,73.8561371,6z/data=!3m1!4b1!4m13!4m12!1m5!1m1!1s0x390cfd5b347eb62d:0x37205b715389640!2m2!1d77.1024902!2d28.7040592!1m5!1m1!1s0x3bcb9162c9bc434d:0xde46e59ffc905aa3!2m2!1d78.3856649!2d17.4563643</t>
  </si>
  <si>
    <t>090004 14422</t>
  </si>
  <si>
    <t>https://www.google.com/search?safe=active&amp;rlz=1C1CHZL_enIN844IN844&amp;sxsrf=ALeKk00NegJKwqRckany-JxmU_Qa_XqJfQ:1594099441619&amp;q=football+class+in+Telangana&amp;npsic=0&amp;rflfq=1&amp;rlha=0&amp;rllag=17422639,78517141,8232&amp;tbm=lcl&amp;ved=2ahUKEwiq9dCXs7rqAhVQWH0KHXFtAfYQjGp6BAgKEEc&amp;rldoc=1#rlfi=hd:;si:16016741600089627299,l,Chtmb290YmFsbCBjbGFzcyBpbiBUZWxhbmdhbmFIhef4pKOqgIAIWjMKDmZvb3RiYWxsIGNsYXNzEAAQARgDIhtmb290YmFsbCBjbGFzcyBpbiB0ZWxhbmdhbmE;mv:[[17.536323799999998,78.60698719999999],[17.3231234,78.30179]];start:20</t>
  </si>
  <si>
    <t>http://www.bsporty.org/</t>
  </si>
  <si>
    <t>Champion Football Academy Hh</t>
  </si>
  <si>
    <t>Lakshmi Narasimha Nagar, Krishna Nagar, Yousufguda, Hyderabad, Telangana 500045</t>
  </si>
  <si>
    <t>https://www.google.com/maps/dir/Delhi/Champion+Football+Academy+Hh,+Lakshmi+Narasimha+Nagar,+Krishna+Nagar,+Yousufguda,+Hyderabad,+Telangana+500045/@23.03325,71.6685341,6z/data=!3m1!4b1!4m13!4m12!1m5!1m1!1s0x390cfd5b347eb62d:0x37205b715389640!2m2!1d77.1024902!2d28.7040592!1m5!1m1!1s0x3bcb9128077fa5c9:0x56f042b9b92d7d1d!2m2!1d78.4291746!2d17.4363175</t>
  </si>
  <si>
    <t>075697 64317</t>
  </si>
  <si>
    <t>https://www.google.com/search?safe=active&amp;rlz=1C1CHZL_enIN844IN844&amp;sxsrf=ALeKk00NegJKwqRckany-JxmU_Qa_XqJfQ:1594099441619&amp;q=football+class+in+Telangana&amp;npsic=0&amp;rflfq=1&amp;rlha=0&amp;rllag=17422639,78517141,8232&amp;tbm=lcl&amp;ved=2ahUKEwiq9dCXs7rqAhVQWH0KHXFtAfYQjGp6BAgKEEc&amp;rldoc=1#rlfi=hd:;si:6264580447115509021;mv:[[17.5864774,78.6001623],[17.3393479,78.27452219999999]]</t>
  </si>
  <si>
    <t>Cyclone Sports</t>
  </si>
  <si>
    <t>8-1-346/41, Sabza Colony, Brindavan Colony, Toli Chowki, Hyderabad, Telangana 500008</t>
  </si>
  <si>
    <t>https://www.google.com/maps/dir/Delhi/Cyclone+Sports,+8-1-346%2F41,+Sabza+Colony,+Brindavan+Colony,+Toli+Chowki,+Hyderabad,+Telangana+500008/@23.0115356,73.8561331,6z/data=!3m1!4b1!4m13!4m12!1m5!1m1!1s0x390cfd5b347eb62d:0x37205b715389640!2m2!1d77.1024902!2d28.7040592!1m5!1m1!1s0x3bcb96c7599f293f:0x856f4d0b2c850313!2m2!1d78.4073398!2d17.4072003</t>
  </si>
  <si>
    <t>090525 64762</t>
  </si>
  <si>
    <t>https://www.google.com/search?safe=active&amp;rlz=1C1CHZL_enIN844IN844&amp;sxsrf=ALeKk03Zom4_3DHTXbTAYtSC4s9N4cwL3g:1594123413625&amp;q=football+class+in+Telangana&amp;npsic=0&amp;rflfq=1&amp;rlha=0&amp;rllag=17422639,78517141,8232&amp;tbm=lcl&amp;ved=2ahUKEwiV_a--jLvqAhX9lEsFHdr_CiMQjGp6BAgKEEc&amp;rldoc=1#rlfi=hd:;si:9614988439846191891,l,Chtmb290YmFsbCBjbGFzcyBpbiBUZWxhbmdhbmFI2eH-8IargIAIWjUKDmZvb3RiYWxsIGNsYXNzEAAQARgAGAMiG2Zvb3RiYWxsIGNsYXNzIGluIHRlbGFuZ2FuYQ;mv:[[17.536323799999998,78.60698719999999],[17.3231234,78.30179]];start:20</t>
  </si>
  <si>
    <t>http://www.cyclonesports.in/</t>
  </si>
  <si>
    <t>Deccan Stars Football Academy Hyderabad</t>
  </si>
  <si>
    <t>128/A, Road Number 11, ICRISAT Colony, Jubilee Hills, Hyderabad, Telangana 500033</t>
  </si>
  <si>
    <t>https://www.google.com/maps/dir/Delhi/Deccan+Stars+Football+Academy+Hyderabad,+128%2FA,+Road+Number+11,+ICRISAT+Colony,+Jubilee+Hills,+Hyderabad,+Telangana+500033/@23.027121,73.8561371,6z/data=!3m1!4b1!4m13!4m12!1m5!1m1!1s0x390cfd5b347eb62d:0x37205b715389640!2m2!1d77.1024902!2d28.7040592!1m5!1m1!1s0x3bcb91303013c229:0xa74af48e7799745a!2m2!1d78.4187709!2d17.4292791</t>
  </si>
  <si>
    <t>deccanstarsfootballacademy @gmail.com</t>
  </si>
  <si>
    <t>098850 56327, 9553835620, 9502636207</t>
  </si>
  <si>
    <t>Imaduddin Siddiqui</t>
  </si>
  <si>
    <t>http://deccanstars.com/</t>
  </si>
  <si>
    <t>https://www.google.com/search?safe=active&amp;rlz=1C1CHZL_enIN844IN844&amp;sxsrf=ALeKk00NegJKwqRckany-JxmU_Qa_XqJfQ:1594099441619&amp;q=football+class+in+Telangana&amp;npsic=0&amp;rflfq=1&amp;rlha=0&amp;rllag=17422639,78517141,8232&amp;tbm=lcl&amp;ved=2ahUKEwiq9dCXs7rqAhVQWH0KHXFtAfYQjGp6BAgKEEc&amp;rldoc=1#rlfi=hd:;si:12054716245339632730,l,Chtmb290YmFsbCBjbGFzcyBpbiBUZWxhbmdhbmFaLQoOZm9vdGJhbGwgY2xhc3MiG2Zvb3RiYWxsIGNsYXNzIGluIHRlbGFuZ2FuYQ;mv:[[17.5864774,78.6001623],[17.3393479,78.27452219999999]]</t>
  </si>
  <si>
    <t>Fateh Hyderabad AFC Football Academy</t>
  </si>
  <si>
    <t>Kiran International School No. 9-35/2, Beside Keshav Gardens Lane Opp to CS Brothers, Keshav Nagar, Colony, Boduppal, Hyderabad, Telangana 500092</t>
  </si>
  <si>
    <t>google.com/maps/dir/Delhi/Fateh+Hyderabad+AFC+Football+Academy,+Kiran+International+School+No.+9-35%2F2,+Beside+Keshav+Gardens+Lane+Opp+to+CS+Brothers,+Keshav+Nagar,+Colony,+Boduppal,+Hyderabad,+Telangana+500092/@23.0177405,73.8561347,6z/data=!3m1!4b1!4m13!4m12!1m5!1m1!1s0x390cfd5b347eb62d:0x37205b715389640!2m2!1d77.1024902!2d28.7040592!1m5!1m1!1s0x3bcb9f7547519123:0x6386cb33e2631118!2m2!1d78.5827173!2d17.40959</t>
  </si>
  <si>
    <t>095815 97117</t>
  </si>
  <si>
    <t>4:30-6:30pm</t>
  </si>
  <si>
    <t>https://fhafc-kiran-footballacademy.business.site/</t>
  </si>
  <si>
    <t>https://www.google.com/search?safe=active&amp;rlz=1C1CHZL_enIN844IN844&amp;sxsrf=ALeKk00NegJKwqRckany-JxmU_Qa_XqJfQ:1594099441619&amp;q=football+class+in+Telangana&amp;npsic=0&amp;rflfq=1&amp;rlha=0&amp;rllag=17422639,78517141,8232&amp;tbm=lcl&amp;ved=2ahUKEwiq9dCXs7rqAhVQWH0KHXFtAfYQjGp6BAgKEEc&amp;rldoc=1#rlfi=hd:;si:7171642880336007448,l,Chtmb290YmFsbCBjbGFzcyBpbiBUZWxhbmdhbmFaLQoOZm9vdGJhbGwgY2xhc3MiG2Zvb3RiYWxsIGNsYXNzIGluIHRlbGFuZ2FuYQ;mv:[[17.5864774,78.6001623],[17.3393479,78.27452219999999]]</t>
  </si>
  <si>
    <t>Fateh Hyderabad AFC Premier Football Academy</t>
  </si>
  <si>
    <t>Survey No. 177, Himayath Sagar Road Aziz Nagar village, Gandipet Near Telangana Police Academy Hyderabad Telangana 500075 IN, Himayat Sagar Rd, Hyderabad, Telangana</t>
  </si>
  <si>
    <t>https://www.google.com/maps/dir/Delhi/Fateh+Hyderabad+AFC+Premier+Football+Academy,+Survey+No.+177,+Himayath+Sagar+Road+Aziz+Nagar+village,+Gandipet+Near+Telangana+Police+Academy+Hyderabad+Telangana+500075+IN,+Himayat+Sagar+Rd,+Hyderabad,+Telangana/@22.9896908,73.8561274,6z/data=!3m1!4b1!4m13!4m12!1m5!1m1!1s0x390cfd5b347eb62d:0x37205b715389640!2m2!1d77.1024902!2d28.7040592!1m5!1m1!1s0x3bcb95f9b26b8035:0x9492bb9e5c9e68dc!2m2!1d78.339067!2d17.352587</t>
  </si>
  <si>
    <t>https://www.google.com/search?safe=active&amp;rlz=1C1CHZL_enIN844IN844&amp;sxsrf=ALeKk00NegJKwqRckany-JxmU_Qa_XqJfQ:1594099441619&amp;q=football+class+in+Telangana&amp;npsic=0&amp;rflfq=1&amp;rlha=0&amp;rllag=17422639,78517141,8232&amp;tbm=lcl&amp;ved=2ahUKEwiq9dCXs7rqAhVQWH0KHXFtAfYQjGp6BAgKEEc&amp;rldoc=1#rlfi=hd:;si:10705825553046202588,l,Chtmb290YmFsbCBjbGFzcyBpbiBUZWxhbmdhbmFaLQoOZm9vdGJhbGwgY2xhc3MiG2Zvb3RiYWxsIGNsYXNzIGluIHRlbGFuZ2FuYQ;mv:[[17.5864774,78.6001623],[17.3393479,78.27452219999999]]</t>
  </si>
  <si>
    <t>https://fatehhyderabad.com/</t>
  </si>
  <si>
    <t>FFA Football Academy</t>
  </si>
  <si>
    <t>Dargah Khaleej Khan, Hyderabad, Telangana 500030</t>
  </si>
  <si>
    <t>https://www.google.com/maps/dir/Delhi/FFA+Football+Academy,+Dargah+Khaleej+Khan,+Hyderabad,+Telangana+500030/@22.982734,73.8561256,6z/data=!3m1!4b1!4m13!4m12!1m5!1m1!1s0x390cfd5b347eb62d:0x37205b715389640!2m2!1d77.1024902!2d28.7040592!1m5!1m1!1s0x3bcb95f250b5e7e1:0xdceb440c109e952a!2m2!1d78.374939!2d17.3345448</t>
  </si>
  <si>
    <t>https://www.google.com/search?safe=active&amp;rlz=1C1CHZL_enIN844IN844&amp;sxsrf=ALeKk03Zom4_3DHTXbTAYtSC4s9N4cwL3g:1594123413625&amp;q=football+class+in+Telangana&amp;npsic=0&amp;rflfq=1&amp;rlha=0&amp;rllag=17422639,78517141,8232&amp;tbm=lcl&amp;ved=2ahUKEwiV_a--jLvqAhX9lEsFHdr_CiMQjGp6BAgKEEc&amp;rldoc=1#rlfi=hd:;si:15918892126480274730;mv:[[17.536323799999998,78.60698719999999],[17.3231234,78.30179]];start:20</t>
  </si>
  <si>
    <t>Football Ground</t>
  </si>
  <si>
    <t>IIIT, Gachibowli, Hyderabad, Telangana 500032</t>
  </si>
  <si>
    <t>https://www.google.com/maps/dir/Delhi/IIIT,+Gachibowli,+Hyderabad,+Telangana+500032/@23.0115356,73.8561331,6z/data=!3m1!4b1!4m13!4m12!1m5!1m1!1s0x390cfd5b347eb62d:0x37205b715389640!2m2!1d77.1024902!2d28.7040592!1m5!1m1!1s0x3bcb93a2eb620af7:0x943fcc66d90e2d8e!2m2!1d78.3483098!2d17.4447918</t>
  </si>
  <si>
    <t>https://www.google.com/search?safe=active&amp;rlz=1C1CHZL_enIN844IN844&amp;tbm=lcl&amp;sxsrf=ALeKk01XrwHJkr0RpyVQcId4Id_sv_l5GQ%3A1594123430068&amp;ei=pmQEX8rcA_yprtoP6KOLmAg&amp;q=football+class+in+Telangana&amp;oq=football+class+in+Telangana&amp;gs_l=psy-ab.3...0.0.0.58520.0.0.0.0.0.0.0.0..0.0....0...1c..64.psy-ab..0.0.0....0.ALXbRogK7zQ#rlfi=hd:;si:17549613759344999815,l,Chtmb290YmFsbCBjbGFzcyBpbiBUZWxhbmdhbmFaLQoOZm9vdGJhbGwgY2xhc3MiG2Zvb3RiYWxsIGNsYXNzIGluIHRlbGFuZ2FuYQ;mv:[[17.536323799999998,78.60698719999999],[17.3231234,78.30179]];start:20</t>
  </si>
  <si>
    <t>Gamepoint HITEC</t>
  </si>
  <si>
    <t>Behind Meridian School, Siddhi Vinayak Nagar, Madhapur, HITEC City, Hyderabad, Telangana 500081</t>
  </si>
  <si>
    <t>https://www.google.com/maps/dir/Delhi/Gamepoint+HITEC,+Behind+Meridian+School,+Siddhi+Vinayak+Nagar,+Madhapur,+HITEC+City,+Hyderabad,+Telangana+500081/@23.027121,73.8561371,6z/data=!3m1!4b1!4m13!4m12!1m5!1m1!1s0x390cfd5b347eb62d:0x37205b715389640!2m2!1d77.1024902!2d28.7040592!1m5!1m1!1s0x3bcb916292e5cd41:0x14977ae7f33d7e96!2m2!1d78.3856566!2d17.4549595</t>
  </si>
  <si>
    <t>070327 77333</t>
  </si>
  <si>
    <t>https://www.google.com/search?safe=active&amp;rlz=1C1CHZL_enIN844IN844&amp;tbm=lcl&amp;sxsrf=ALeKk01cBTzMBJ6WPxnDebZlTePBSTFSdw%3A1594123815066&amp;ei=J2YEX9DSA8T99QPbnqjwCA&amp;q=football+class+in+Telangana&amp;oq=football+class+in+Telangana&amp;gs_l=psy-ab.3...0.0.0.5826.0.0.0.0.0.0.0.0..0.0....0...1c..64.psy-ab..0.0.0....0.YR0yPP4NRHU#rlfi=hd:;si:1483789738878795414,l,Chtmb290YmFsbCBjbGFzcyBpbiBUZWxhbmdhbmFI_ozbhIirgIAIWjMKDmZvb3RiYWxsIGNsYXNzEAAQARgDIhtmb290YmFsbCBjbGFzcyBpbiB0ZWxhbmdhbmE;mv:[[17.5686364,78.56537829999999],[17.3032118,78.3032372]];start:40</t>
  </si>
  <si>
    <t>https://www.gamepointindia.com/</t>
  </si>
  <si>
    <t>GR FOOTBALL ACADEMY</t>
  </si>
  <si>
    <t>Dughout Sports and events, Nallagandla, Gopanapalli, Hyderabad, Telangana 500046</t>
  </si>
  <si>
    <t>https://www.google.com/maps/dir/Delhi/GR+FOOTBALL+ACADEMY,+Dughout+Sports+and+events,+Nallagandla,+Gopanapalli,+Hyderabad,+Telangana+500046/@23.0192209,73.856135,6z/data=!3m1!4b1!4m13!4m12!1m5!1m1!1s0x390cfd5b347eb62d:0x37205b715389640!2m2!1d77.1024902!2d28.7040592!1m5!1m1!1s0x3bcbed0527613ef1:0x3a44b07e08babe50!2m2!1d78.3275128!2d17.4569066</t>
  </si>
  <si>
    <t>https://www.google.com/search?safe=active&amp;rlz=1C1CHZL_enIN844IN844&amp;sxsrf=ALeKk00NegJKwqRckany-JxmU_Qa_XqJfQ:1594099441619&amp;q=football+class+in+Telangana&amp;npsic=0&amp;rflfq=1&amp;rlha=0&amp;rllag=17422639,78517141,8232&amp;tbm=lcl&amp;ved=2ahUKEwiq9dCXs7rqAhVQWH0KHXFtAfYQjGp6BAgKEEc&amp;rldoc=1#rlfi=hd:;si:4198674807974968912,l,Chtmb290YmFsbCBjbGFzcyBpbiBUZWxhbmdhbmFaLQoOZm9vdGJhbGwgY2xhc3MiG2Zvb3RiYWxsIGNsYXNzIGluIHRlbGFuZ2FuYQ;mv:[[17.5864774,78.6001623],[17.3393479,78.27452219999999]]</t>
  </si>
  <si>
    <t>http://www.grfootballacademy.com/</t>
  </si>
  <si>
    <t>Hotfut, Begumpet</t>
  </si>
  <si>
    <t>White House - Block 3, 10th Level (Terrace, Greenlands Rd, Kundanbagh Colony, Begumpet, Hyderabad, Telangana 500016</t>
  </si>
  <si>
    <t>https://www.google.com/maps/dir/Delhi/Hotfut,+Begumpet,+White+House+-+Block+3,+10th+Level+(Terrace,+Greenlands+Rd,+Kundanbagh+Colony,+Begumpet,+Hyderabad,+Telangana+500016/@23.0310437,73.8561381,6z/data=!3m1!4b1!4m13!4m12!1m5!1m1!1s0x390cfd5b347eb62d:0x37205b715389640!2m2!1d77.1024902!2d28.7040592!1m5!1m1!1s0x3bcb90b72f1f666f:0xca6f347d560aa9a4!2m2!1d78.457685!2d17.435414</t>
  </si>
  <si>
    <t>hyderabad@hotfut.in</t>
  </si>
  <si>
    <t>091777 66005</t>
  </si>
  <si>
    <t>https://www.google.com/search?safe=active&amp;rlz=1C1CHZL_enIN844IN844&amp;sxsrf=ALeKk03Zom4_3DHTXbTAYtSC4s9N4cwL3g:1594123413625&amp;q=football+class+in+Telangana&amp;npsic=0&amp;rflfq=1&amp;rlha=0&amp;rllag=17422639,78517141,8232&amp;tbm=lcl&amp;ved=2ahUKEwiV_a--jLvqAhX9lEsFHdr_CiMQjGp6BAgKEEc&amp;rldoc=1#rlfi=hd:;si:14586935430995421604,l,Chtmb290YmFsbCBjbGFzcyBpbiBUZWxhbmdhbmFI6LvMlY6rgIAIWjUKDmZvb3RiYWxsIGNsYXNzEAAQARgAGAMiG2Zvb3RiYWxsIGNsYXNzIGluIHRlbGFuZ2FuYQ;mv:[[17.536323799999998,78.60698719999999],[17.3231234,78.30179]];start:20</t>
  </si>
  <si>
    <t>https://www.facebook.com/hotfuthyd/</t>
  </si>
  <si>
    <t>Hotfut, Gachibowli</t>
  </si>
  <si>
    <t>Sy. No. 91, SVK (Sundarayya Vignana Kendram), Greenland's Colony, Gachibowli, Hyderabad, Telangana 500032</t>
  </si>
  <si>
    <t>https://www.google.com/maps/dir/Delhi/Hotfut,+Gachibowli,+Sy.+No.+91,+SVK+(Sundarayya+Vignana+Kendram),+Greenland's+Colony,+Gachibowli,+Hyderabad,+Telangana+500032/@23.0115356,73.8561331,6z/data=!3m1!4b1!4m13!4m12!1m5!1m1!1s0x390cfd5b347eb62d:0x37205b715389640!2m2!1d77.1024902!2d28.7040592!1m5!1m1!1s0x3bcb9393564d3acf:0x5aa44e09816af135!2m2!1d78.3611683!2d17.4356122</t>
  </si>
  <si>
    <t>091000 96655</t>
  </si>
  <si>
    <t>https://www.facebook.com/HotfutGachibowli</t>
  </si>
  <si>
    <t>https://www.google.com/search?safe=active&amp;rlz=1C1CHZL_enIN844IN844&amp;tbm=lcl&amp;sxsrf=ALeKk01cBTzMBJ6WPxnDebZlTePBSTFSdw%3A1594123815066&amp;ei=J2YEX9DSA8T99QPbnqjwCA&amp;q=football+class+in+Telangana&amp;oq=football+class+in+Telangana&amp;gs_l=psy-ab.3...0.0.0.5826.0.0.0.0.0.0.0.0..0.0....0...1c..64.psy-ab..0.0.0....0.YR0yPP4NRHU#rlfi=hd:;si:6531431162327003445,l,Chtmb290YmFsbCBjbGFzcyBpbiBUZWxhbmdhbmFInOvhybeugIAIWjUKDmZvb3RiYWxsIGNsYXNzEAAQARgAGAMiG2Zvb3RiYWxsIGNsYXNzIGluIHRlbGFuZ2FuYQ;mv:[[17.5686364,78.56537829999999],[17.3032118,78.3032372]];start:40</t>
  </si>
  <si>
    <t>Hyderabad Mustangs Football Club</t>
  </si>
  <si>
    <t>Aziz Nagar, Hyderabad, Telangana 500075</t>
  </si>
  <si>
    <t>https://www.google.com/maps/dir/Delhi/Hyderabad+Mustangs+Football+Club,+Aziz+Nagar,+Hyderabad,+Telangana+500075/@22.9896908,73.8561274,6z/data=!3m1!4b1!4m13!4m12!1m5!1m1!1s0x390cfd5b347eb62d:0x37205b715389640!2m2!1d77.1024902!2d28.7040592!1m5!1m1!1s0x3bcb955f8fdbc9a7:0x3fa234f751c50a82!2m2!1d78.3367827!2d17.3526351</t>
  </si>
  <si>
    <t>6am-5pm</t>
  </si>
  <si>
    <t>https://www.google.com/search?safe=active&amp;rlz=1C1CHZL_enIN844IN844&amp;sxsrf=ALeKk00NegJKwqRckany-JxmU_Qa_XqJfQ:1594099441619&amp;q=football+class+in+Telangana&amp;npsic=0&amp;rflfq=1&amp;rlha=0&amp;rllag=17422639,78517141,8232&amp;tbm=lcl&amp;ved=2ahUKEwiq9dCXs7rqAhVQWH0KHXFtAfYQjGp6BAgKEEc&amp;rldoc=1#rlfi=hd:;si:4585285607450020482,l,Chtmb290YmFsbCBjbGFzcyBpbiBUZWxhbmdhbmFaLQoOZm9vdGJhbGwgY2xhc3MiG2Zvb3RiYWxsIGNsYXNzIGluIHRlbGFuZ2FuYQ;mv:[[17.5864774,78.6001623],[17.3393479,78.27452219999999]]</t>
  </si>
  <si>
    <t>Hyderabad Soccer Pvt. Ltd.</t>
  </si>
  <si>
    <t>Sultan Bazar, Abids, Hyderabad, Telangana 500001</t>
  </si>
  <si>
    <t>https://www.google.com/maps/dir/Delhi/Hyderabad+Soccer+Pvt.+Ltd.,+Sultan+Bazar,+Abids,+Hyderabad,+Telangana+500001/@23.0107648,73.8561329,6z/data=!3m1!4b1!4m13!4m12!1m5!1m1!1s0x390cfd5b347eb62d:0x37205b715389640!2m2!1d77.1024902!2d28.7040592!1m5!1m1!1s0x3bcb99de03a55549:0x7f85a03b98710b75!2m2!1d78.4777169!2d17.3917644</t>
  </si>
  <si>
    <t>https://www.google.com/search?safe=active&amp;rlz=1C1CHZL_enIN844IN844&amp;tbm=lcl&amp;sxsrf=ALeKk01cBTzMBJ6WPxnDebZlTePBSTFSdw%3A1594123815066&amp;ei=J2YEX9DSA8T99QPbnqjwCA&amp;q=football+class+in+Telangana&amp;oq=football+class+in+Telangana&amp;gs_l=psy-ab.3...0.0.0.5826.0.0.0.0.0.0.0.0..0.0....0...1c..64.psy-ab..0.0.0....0.YR0yPP4NRHU#rlfi=hd:;si:9188926792540425077;mv:[[17.5686364,78.56537829999999],[17.3032118,78.3032372]];start:40</t>
  </si>
  <si>
    <t>https://www.thehfl.in/</t>
  </si>
  <si>
    <t>Kick Off Sports Center</t>
  </si>
  <si>
    <t>NO.33, Behind, MMR Garden Rd, Sri Sai Nagar, Secunderabad, Telangana 500011</t>
  </si>
  <si>
    <t>https://www.google.com/maps/dir/Delhi/Kick+Off+Sports+Center,+NO.33,+Behind,+MMR+Garden+Rd,+Sri+Sai+Nagar,+Secunderabad,+Telangana+500011/@23.055324,73.8561444,6z/data=!3m1!4b1!4m13!4m12!1m5!1m1!1s0x390cfd5b347eb62d:0x37205b715389640!2m2!1d77.1024902!2d28.7040592!1m5!1m1!1s0x3bcb9078aa483c7b:0x790e2ff728c5a64d!2m2!1d78.4750544!2d17.4800457</t>
  </si>
  <si>
    <t>094412 28469</t>
  </si>
  <si>
    <t>https://www.google.com/search?safe=active&amp;rlz=1C1CHZL_enIN844IN844&amp;tbm=lcl&amp;sxsrf=ALeKk01cBTzMBJ6WPxnDebZlTePBSTFSdw%3A1594123815066&amp;ei=J2YEX9DSA8T99QPbnqjwCA&amp;q=football+class+in+Telangana&amp;oq=football+class+in+Telangana&amp;gs_l=psy-ab.3...0.0.0.5826.0.0.0.0.0.0.0.0..0.0....0...1c..64.psy-ab..0.0.0....0.YR0yPP4NRHU#rlfi=hd:;si:8722962266850698829,l,Chtmb290YmFsbCBjbGFzcyBpbiBUZWxhbmdhbmFaLQoOZm9vdGJhbGwgY2xhc3MiG2Zvb3RiYWxsIGNsYXNzIGluIHRlbGFuZ2FuYQ;mv:[[17.5686364,78.56537829999999],[17.3032118,78.3032372]];start:40</t>
  </si>
  <si>
    <t>Little Stars Soccer Academy</t>
  </si>
  <si>
    <t>Bazar Ghat, Nampally, Hyderabad, Telangana 500457</t>
  </si>
  <si>
    <t>https://www.google.com/maps/dir/28.6522802,77.1600201/Little+Stars+Soccer+Academy,+Bazar+Ghat,+Nampally,+Hyderabad,+Telangana+500457/@22.968432,73.8723744,6z/data=!3m1!4b1!4m9!4m8!1m1!4e1!1m5!1m1!1s0x3bcb976e328de2db:0x114d9639d70aec52!2m2!1d78.4608492!2d17.3923815</t>
  </si>
  <si>
    <t>hydrebad@yahoo.com</t>
  </si>
  <si>
    <t>079812 87865</t>
  </si>
  <si>
    <t>4-9pm</t>
  </si>
  <si>
    <t>https://www.facebook.com/Hyderabadlittlestars/</t>
  </si>
  <si>
    <t>https://www.google.com/search?safe=active&amp;rlz=1C1CHZL_enIN844IN844&amp;sxsrf=ALeKk00NegJKwqRckany-JxmU_Qa_XqJfQ:1594099441619&amp;q=football+class+in+Telangana&amp;npsic=0&amp;rflfq=1&amp;rlha=0&amp;rllag=17422639,78517141,8232&amp;tbm=lcl&amp;ved=2ahUKEwiq9dCXs7rqAhVQWH0KHXFtAfYQjGp6BAgKEEc&amp;rldoc=1#rlfi=hd:;si:1246817847016614994,l,Chtmb290YmFsbCBjbGFzcyBpbiBUZWxhbmdhbmFaLQoOZm9vdGJhbGwgY2xhc3MiG2Zvb3RiYWxsIGNsYXNzIGluIHRlbGFuZ2FuYQ;mv:[[17.5864774,78.6001623],[17.3393479,78.27452219999999]]</t>
  </si>
  <si>
    <t>little Stars Soccer Academy Professional Football Academy Of Telangana State</t>
  </si>
  <si>
    <t>Rooftop, SQ Pride, 7, 7 Tombs Rd, Raghava Colony, Vali Colony, Toli Chowki, Hyderabad, Telangana 500008</t>
  </si>
  <si>
    <t>https://www.google.com/maps/dir/Delhi/little+Stars+Soccer+Academy+Professional+Football+Academy+Of+Telangana+State,+Rooftop,+SQ+Pride,+7,+7+Tombs+Rd,+Raghava+Colony,+Vali+Colony,+Toli+Chowki,+Hyderabad,+Telangana+500008/@23.0115356,73.8561331,6z/data=!3m1!4b1!4m13!4m12!1m5!1m1!1s0x390cfd5b347eb62d:0x37205b715389640!2m2!1d77.1024902!2d28.7040592!1m5!1m1!1s0x3bcb971c32b1aded:0xbdffca32b74105d1!2m2!1d78.4049284!2d17.3978126</t>
  </si>
  <si>
    <t>http://www.telanganafootballacademy.com/hyderabadlittlestars@gmail.com</t>
  </si>
  <si>
    <t>074166 73586</t>
  </si>
  <si>
    <t>http://www.telanganafootballacademy.com/</t>
  </si>
  <si>
    <t>https://www.google.com/search?safe=active&amp;rlz=1C1CHZL_enIN844IN844&amp;sxsrf=ALeKk00NegJKwqRckany-JxmU_Qa_XqJfQ:1594099441619&amp;q=football+class+in+Telangana&amp;npsic=0&amp;rflfq=1&amp;rlha=0&amp;rllag=17422639,78517141,8232&amp;tbm=lcl&amp;ved=2ahUKEwiq9dCXs7rqAhVQWH0KHXFtAfYQjGp6BAgKEEc&amp;rldoc=1#rlfi=hd:;si:13690883711401264593,l,Chtmb290YmFsbCBjbGFzcyBpbiBUZWxhbmdhbmFaLQoOZm9vdGJhbGwgY2xhc3MiG2Zvb3RiYWxsIGNsYXNzIGluIHRlbGFuZ2FuYQ;mv:[[17.5864774,78.6001623],[17.3393479,78.27452219999999]]</t>
  </si>
  <si>
    <t>Loyola Football Ground</t>
  </si>
  <si>
    <t>Opp Suchitra X, Alwal Road, Secunderabad, Telangana 500010</t>
  </si>
  <si>
    <t>https://www.google.com/maps/dir/Delhi/Loyola+Football+Ground,+Opp+Suchitra+X,+Alwal+Road,+Secunderabad,+Telangana+500010/@23.0687878,73.8561479,6z/data=!3m1!4b1!4m13!4m12!1m5!1m1!1s0x390cfd5b347eb62d:0x37205b715389640!2m2!1d77.1024902!2d28.7040592!1m5!1m1!1s0x3bcb9abaf25f476f:0xce98237db5bfd9f!2m2!1d78.4887985!2d17.5080642</t>
  </si>
  <si>
    <t>https://www.google.com/search?safe=active&amp;rlz=1C1CHZL_enIN844IN844&amp;tbm=lcl&amp;sxsrf=ALeKk01cBTzMBJ6WPxnDebZlTePBSTFSdw%3A1594123815066&amp;ei=J2YEX9DSA8T99QPbnqjwCA&amp;q=football+class+in+Telangana&amp;oq=football+class+in+Telangana&amp;gs_l=psy-ab.3...0.0.0.5826.0.0.0.0.0.0.0.0..0.0....0...1c..64.psy-ab..0.0.0....0.YR0yPP4NRHU#rlfi=hd:;si:930417974443769247,l,Chtmb290YmFsbCBjbGFzcyBpbiBUZWxhbmdhbmFaLQoOZm9vdGJhbGwgY2xhc3MiG2Zvb3RiYWxsIGNsYXNzIGluIHRlbGFuZ2FuYQ;mv:[[17.5686364,78.56537829999999],[17.3032118,78.3032372]];start:40</t>
  </si>
  <si>
    <t>https://loyolafc.wixsite.com/loyolafc</t>
  </si>
  <si>
    <t>Onslaught Football Academy</t>
  </si>
  <si>
    <t>100 Feet Rd, VIP Hills, Jaihind Enclave, Madhapur, Hyderabad, Telangana 500081</t>
  </si>
  <si>
    <t>https://www.google.com/maps/dir/Delhi/Onslaught+Football+Academy,+100+Feet+Rd,+VIP+Hills,+Jaihind+Enclave,+Madhapur,+Hyderabad,+Telangana+500081/@23.027121,73.8561371,6z/data=!3m1!4b1!4m13!4m12!1m5!1m1!1s0x390cfd5b347eb62d:0x37205b715389640!2m2!1d77.1024902!2d28.7040592!1m5!1m1!1s0x3bcb911c92a5d68d:0x6d4a0f23d6377750!2m2!1d78.3868298!2d17.4512485</t>
  </si>
  <si>
    <t>https://www.google.com/search?safe=active&amp;rlz=1C1CHZL_enIN844IN844&amp;sxsrf=ALeKk00NegJKwqRckany-JxmU_Qa_XqJfQ:1594099441619&amp;q=football+class+in+Telangana&amp;npsic=0&amp;rflfq=1&amp;rlha=0&amp;rllag=17422639,78517141,8232&amp;tbm=lcl&amp;ved=2ahUKEwiq9dCXs7rqAhVQWH0KHXFtAfYQjGp6BAgKEEc&amp;rldoc=1#rlfi=hd:;si:7875123545002964816,l,Chtmb290YmFsbCBjbGFzcyBpbiBUZWxhbmdhbmFaLQoOZm9vdGJhbGwgY2xhc3MiG2Zvb3RiYWxsIGNsYXNzIGluIHRlbGFuZ2FuYQ;mv:[[17.5864774,78.6001623],[17.3393479,78.27452219999999]]</t>
  </si>
  <si>
    <t>Petra Sports Academy</t>
  </si>
  <si>
    <t>Khanapur, Hyderabad, Telangana 500075</t>
  </si>
  <si>
    <t>https://www.google.com/maps/dir/Delhi/Petra+Sports+Academy,+Khanapur,+Hyderabad,+Telangana+500075/@23.0018793,73.8561306,6z/data=!3m1!4b1!4m13!4m12!1m5!1m1!1s0x390cfd5b347eb62d:0x37205b715389640!2m2!1d77.1024902!2d28.7040592!1m5!1m1!1s0x3bcb948fb25dd829:0x8fbae6bf0923dcf0!2m2!1d78.2919672!2d17.4091488</t>
  </si>
  <si>
    <t>info@petrasportsaca.com</t>
  </si>
  <si>
    <t>088970 10905</t>
  </si>
  <si>
    <t>Kevin Andrews</t>
  </si>
  <si>
    <t>https://www.petrasportsaca.com/</t>
  </si>
  <si>
    <t>https://www.google.com/search?safe=active&amp;rlz=1C1CHZL_enIN844IN844&amp;sxsrf=ALeKk00NegJKwqRckany-JxmU_Qa_XqJfQ:1594099441619&amp;q=football+class+in+Telangana&amp;npsic=0&amp;rflfq=1&amp;rlha=0&amp;rllag=17422639,78517141,8232&amp;tbm=lcl&amp;ved=2ahUKEwiq9dCXs7rqAhVQWH0KHXFtAfYQjGp6BAgKEEc&amp;rldoc=1#rlfi=hd:;si:10356844001258364144,l,Chtmb290YmFsbCBjbGFzcyBpbiBUZWxhbmdhbmFaLQoOZm9vdGJhbGwgY2xhc3MiG2Zvb3RiYWxsIGNsYXNzIGluIHRlbGFuZ2FuYQ;mv:[[17.5864774,78.6001623],[17.3393479,78.27452219999999]]</t>
  </si>
  <si>
    <t>Premier Indu Aranya Football Club</t>
  </si>
  <si>
    <t>Haritha, Club House Ground Indu Aranya, Geological Survey of India Colony, Auto Nagar, Hyderabad, Telangana 500068</t>
  </si>
  <si>
    <t>https://www.google.com/maps/dir/Delhi/Premier+Indu+Aranya+Football+Club,+Haritha,+Club+House+Ground+Indu+Aranya,+Geological+Survey+of+India+Colony,+Auto+Nagar,+Hyderabad,+Telangana+500068/@22.992548,73.8561281,6z/data=!3m1!4b1!4m13!4m12!1m5!1m1!1s0x390cfd5b347eb62d:0x37205b715389640!2m2!1d77.1024902!2d28.7040592!1m5!1m1!1s0x3bcb9f3ffe067aff:0xcf28229c6449de8a!2m2!1d78.5888632!2d17.3642506</t>
  </si>
  <si>
    <t>4:30-7:30pm</t>
  </si>
  <si>
    <t>https://www.google.com/search?safe=active&amp;rlz=1C1CHZL_enIN844IN844&amp;tbm=lcl&amp;sxsrf=ALeKk01cBTzMBJ6WPxnDebZlTePBSTFSdw%3A1594123815066&amp;ei=J2YEX9DSA8T99QPbnqjwCA&amp;q=football+class+in+Telangana&amp;oq=football+class+in+Telangana&amp;gs_l=psy-ab.3...0.0.0.5826.0.0.0.0.0.0.0.0..0.0....0...1c..64.psy-ab..0.0.0....0.YR0yPP4NRHU#rlfi=hd:;si:14927219020012314250,l,Chtmb290YmFsbCBjbGFzcyBpbiBUZWxhbmdhbmFaLQoOZm9vdGJhbGwgY2xhc3MiG2Zvb3RiYWxsIGNsYXNzIGluIHRlbGFuZ2FuYQ;mv:[[17.536323799999998,78.60698719999999],[17.3231234,78.30179]];start:20</t>
  </si>
  <si>
    <t>https://indu-aranya-football-club.business.site/</t>
  </si>
  <si>
    <t>Ramanthapur Football Club</t>
  </si>
  <si>
    <t>JNGPT college ground, opposite TV studio, Ramanthapur, Hyderabad, Telangana 500013</t>
  </si>
  <si>
    <t>https://www.google.com/maps/dir/Delhi/Ramanthapur+Football+Club,+JNGPT+college+ground,+opposite+TV+studio,+Ramanthapur,+Hyderabad,+Telangana+500013/@23.0123265,73.8561333,6z/data=!3m1!4b1!4m13!4m12!1m5!1m1!1s0x390cfd5b347eb62d:0x37205b715389640!2m2!1d77.1024902!2d28.7040592!1m5!1m1!1s0x3bcb9905a0ded851:0xae1bf94d5f65d04d!2m2!1d78.5292621!2d17.3938773</t>
  </si>
  <si>
    <t>085018 99388</t>
  </si>
  <si>
    <t>https://www.google.com/search?safe=active&amp;rlz=1C1CHZL_enIN844IN844&amp;sxsrf=ALeKk00NegJKwqRckany-JxmU_Qa_XqJfQ:1594099441619&amp;q=football+class+in+Telangana&amp;npsic=0&amp;rflfq=1&amp;rlha=0&amp;rllag=17422639,78517141,8232&amp;tbm=lcl&amp;ved=2ahUKEwiq9dCXs7rqAhVQWH0KHXFtAfYQjGp6BAgKEEc&amp;rldoc=1#rlfi=hd:;si:12545895297678954573,l,Chtmb290YmFsbCBjbGFzcyBpbiBUZWxhbmdhbmFIkeeB-8-rgIAIWjUKDmZvb3RiYWxsIGNsYXNzEAAQARgAGAMiG2Zvb3RiYWxsIGNsYXNzIGluIHRlbGFuZ2FuYQ;mv:[[17.5864774,78.6001623],[17.3393479,78.27452219999999]]</t>
  </si>
  <si>
    <t>https://ramanthapur-fc.wixsite.com/rfchome</t>
  </si>
  <si>
    <t>Ramanthapur Football Club - Lake Ground</t>
  </si>
  <si>
    <t>Aravinda Nagar, Ramanthapur, Hyderabad, Telangana 500013</t>
  </si>
  <si>
    <t>google.com/maps/dir/Delhi/Ramanthapur+Football+Club+-+Lake+Ground,+Aravinda+Nagar,+Ramanthapur,+Hyderabad,+Telangana+500013/@23.012489,73.8561333,6z/data=!3m1!4b1!4m13!4m12!1m5!1m1!1s0x390cfd5b347eb62d:0x37205b715389640!2m2!1d77.1024902!2d28.7040592!1m5!1m1!1s0x3bcb994558133d3d:0xf677e482c1de54b3!2m2!1d78.5388092!2d17.3941864</t>
  </si>
  <si>
    <t>6-9pm</t>
  </si>
  <si>
    <t>https://www.google.com/search?safe=active&amp;rlz=1C1CHZL_enIN844IN844&amp;tbm=lcl&amp;sxsrf=ALeKk01XrwHJkr0RpyVQcId4Id_sv_l5GQ%3A1594123430068&amp;ei=pmQEX8rcA_yprtoP6KOLmAg&amp;q=football+class+in+Telangana&amp;oq=football+class+in+Telangana&amp;gs_l=psy-ab.3...0.0.0.58520.0.0.0.0.0.0.0.0..0.0....0...1c..64.psy-ab..0.0.0....0.ALXbRogK7zQ#rlfi=hd:;si:17759914905808295091;mv:[[17.536323799999998,78.60698719999999],[17.3231234,78.30179]];start:20</t>
  </si>
  <si>
    <t>Rampage Sports</t>
  </si>
  <si>
    <t>Plot No 495, Road Number 86, Paramount Hills, Jubilee Hills, Hyderabad, Telangana 500096</t>
  </si>
  <si>
    <t>https://www.google.com/maps/dir/Delhi/Rampage+Sports,+Plot+No+495,+Road+Number+86,+Paramount+Hills,+Jubilee+Hills,+Hyderabad,+Telangana+500096/@23.014798,72.2423871,6z/data=!3m1!4b1!4m13!4m12!1m5!1m1!1s0x390cfd5b347eb62d:0x37205b715389640!2m2!1d77.1024902!2d28.7040592!1m5!1m1!1s0x3bcb96c4c8926e29:0xc0a5f03f50458d10!2m2!1d78.4176631!2d17.408295</t>
  </si>
  <si>
    <t>6am-2pm</t>
  </si>
  <si>
    <t>https://www.google.com/search?safe=active&amp;rlz=1C1CHZL_enIN844IN844&amp;tbm=lcl&amp;sxsrf=ALeKk01XrwHJkr0RpyVQcId4Id_sv_l5GQ%3A1594123430068&amp;ei=pmQEX8rcA_yprtoP6KOLmAg&amp;q=football+class+in+Telangana&amp;oq=football+class+in+Telangana&amp;gs_l=psy-ab.3...0.0.0.58520.0.0.0.0.0.0.0.0..0.0....0...1c..64.psy-ab..0.0.0....0.ALXbRogK7zQ#rlfi=hd:;si:13881765581159763216,l,Chtmb290YmFsbCBjbGFzcyBpbiBUZWxhbmdhbmFI5pWvle6qgIAIWjMKDmZvb3RiYWxsIGNsYXNzEAAQARgDIhtmb290YmFsbCBjbGFzcyBpbiB0ZWxhbmdhbmE;mv:[[17.536323799999998,78.60698719999999],[17.3231234,78.30179]];start:20</t>
  </si>
  <si>
    <t>REEDS Football Academy</t>
  </si>
  <si>
    <t>186/A, Plassy Lines, Bowenpally, Secunderabad, Telangana 500011</t>
  </si>
  <si>
    <t>https://www.google.com/maps/dir/Delhi/REEDS+Football+Academy,+186%2FA,+Plassy+Lines,+Bowenpally,+Secunderabad,+Telangana+500011/@23.0167627,71.6685298,6z/data=!3m1!4b1!4m13!4m12!1m5!1m1!1s0x390cfd5b347eb62d:0x37205b715389640!2m2!1d77.1024902!2d28.7040592!1m5!1m1!1s0x3bcb910aefe4b9f9:0x1d737e47e5c73bf1!2m2!1d78.4727099!2d17.4742201</t>
  </si>
  <si>
    <t>https://www.google.com/search?safe=active&amp;rlz=1C1CHZL_enIN844IN844&amp;sxsrf=ALeKk00NegJKwqRckany-JxmU_Qa_XqJfQ:1594099441619&amp;q=football+class+in+Telangana&amp;npsic=0&amp;rflfq=1&amp;rlha=0&amp;rllag=17422639,78517141,8232&amp;tbm=lcl&amp;ved=2ahUKEwiq9dCXs7rqAhVQWH0KHXFtAfYQjGp6BAgKEEc&amp;rldoc=1#rlfi=hd:;si:2122178696684452849,l,Chtmb290YmFsbCBjbGFzcyBpbiBUZWxhbmdhbmFaLQoOZm9vdGJhbGwgY2xhc3MiG2Zvb3RiYWxsIGNsYXNzIGluIHRlbGFuZ2FuYQ;mv:[[17.5864774,78.6001623],[17.3393479,78.27452219999999]]</t>
  </si>
  <si>
    <t>T.Asian sports center Bandlaguda Jagir, opposite T.I.M.E School, Rajendranagar mandal, Hyderabad, Telangana 500068</t>
  </si>
  <si>
    <t>https://www.google.com/maps/dir/Yourdreamlocation.com,+PLOT+NO.+75,+Nangli+Vihar+Extension,+Baprola,+Delhi,+110043/Asian+Sports+Center,+Velly+View+Enclave,+Bandlaguda+Jagir,+Hyderabad,+Telangana+500030/@22.9605384,73.811924,6z/data=!3m1!4b1!4m13!4m12!1m5!1m1!1s0x390d05668453f523:0xc3b220dff9552780!2m2!1d77.0184229!2d28.6323984!1m5!1m1!1s0x3bcb97fc8fc84f97:0x3953faced95056d6!2m2!1d78.3939267!2d17.3415512</t>
  </si>
  <si>
    <t>reedsfc@rediffmail.com</t>
  </si>
  <si>
    <t>090300 35854, 9030815397</t>
  </si>
  <si>
    <t>http://www.reedsfootballacademy.com/</t>
  </si>
  <si>
    <t>https://www.google.com/search?safe=active&amp;rlz=1C1CHZL_enIN844IN844&amp;sxsrf=ALeKk00NegJKwqRckany-JxmU_Qa_XqJfQ:1594099441619&amp;q=football+class+in+Telangana&amp;npsic=0&amp;rflfq=1&amp;rlha=0&amp;rllag=17422639,78517141,8232&amp;tbm=lcl&amp;ved=2ahUKEwiq9dCXs7rqAhVQWH0KHXFtAfYQjGp6BAgKEEc&amp;rldoc=1#rlfi=hd:;si:2127187150427355306,l,Chtmb290YmFsbCBjbGFzcyBpbiBUZWxhbmdhbmFaLQoOZm9vdGJhbGwgY2xhc3MiG2Zvb3RiYWxsIGNsYXNzIGluIHRlbGFuZ2FuYQ;mv:[[17.5864774,78.6001623],[17.3393479,78.27452219999999]]</t>
  </si>
  <si>
    <t>REEDS Football Academy, Bowrampet, Bachupally</t>
  </si>
  <si>
    <t>Unnamed Road, Bowrampet, Hyderabad, Telangana 500043</t>
  </si>
  <si>
    <t>https://www.google.com/maps/dir/Delhi/REEDS+Football+Academy,+Bowrampet,+Bachupally,+Unnamed+Road,+Bowrampet,+Hyderabad,+Telangana+500043/@23.0314532,73.8561382,6z/data=!3m1!4b1!4m13!4m12!1m5!1m1!1s0x390cfd5b347eb62d:0x37205b715389640!2m2!1d77.1024902!2d28.7040592!1m5!1m1!1s0x3bcb8f8996e7542f:0x8fb06e70efbb7e5b!2m2!1d78.4018613!2d17.5732383</t>
  </si>
  <si>
    <t>,+91 9030035854, 9030815397</t>
  </si>
  <si>
    <t>https://www.google.com/search?safe=active&amp;rlz=1C1CHZL_enIN844IN844&amp;sxsrf=ALeKk00NegJKwqRckany-JxmU_Qa_XqJfQ:1594099441619&amp;q=football+class+in+Telangana&amp;npsic=0&amp;rflfq=1&amp;rlha=0&amp;rllag=17422639,78517141,8232&amp;tbm=lcl&amp;ved=2ahUKEwiq9dCXs7rqAhVQWH0KHXFtAfYQjGp6BAgKEEc&amp;rldoc=1#rlfi=hd:;si:10353896974662205019,l,Chtmb290YmFsbCBjbGFzcyBpbiBUZWxhbmdhbmFaLQoOZm9vdGJhbGwgY2xhc3MiG2Zvb3RiYWxsIGNsYXNzIGluIHRlbGFuZ2FuYQ;mv:[[17.5864774,78.6001623],[17.3393479,78.27452219999999]]</t>
  </si>
  <si>
    <t>https://www.google.com/maps/dir/Delhi/Rising+Sun+Academy,+Doynes+Township,+Masjid+Banda,+Hyerabad,+Serilingampally,+Hyderabad,+Telangana+500084/@23.0310437,73.8561381,6z/data=!3m1!4b1!4m13!4m12!1m5!1m1!1s0x390cfd5b347eb62d:0x37205b715389640!2m2!1d77.1024902!2d28.7040592!1m5!1m1!1s0x3bcb93b3d5f4f2e1:0xe1f2ff4d4e800ed0!2m2!1d78.325306!2d17.477494</t>
  </si>
  <si>
    <t>097015 03699</t>
  </si>
  <si>
    <t>https://www.google.com/search?safe=active&amp;rlz=1C1CHZL_enIN844IN844&amp;tbm=lcl&amp;sxsrf=ALeKk01cBTzMBJ6WPxnDebZlTePBSTFSdw%3A1594123815066&amp;ei=J2YEX9DSA8T99QPbnqjwCA&amp;q=football+class+in+Telangana&amp;oq=football+class+in+Telangana&amp;gs_l=psy-ab.3...0.0.0.5826.0.0.0.0.0.0.0.0..0.0....0...1c..64.psy-ab..0.0.0....0.YR0yPP4NRHU#rlfi=hd:;si:16281356310392344272,l,Chtmb290YmFsbCBjbGFzcyBpbiBUZWxhbmdhbmFaLQoOZm9vdGJhbGwgY2xhc3MiG2Zvb3RiYWxsIGNsYXNzIGluIHRlbGFuZ2FuYQ;mv:[[17.5686364,78.56537829999999],[17.3032118,78.3032372]];start:40</t>
  </si>
  <si>
    <t>SCF Football Ground</t>
  </si>
  <si>
    <t>Mahatma Gandhi Colony, Masab Tank, Hyderabad, Telangana 500028</t>
  </si>
  <si>
    <t>https://www.google.com/maps/dir/Delhi/SCF+Football+Ground,+Mahatma+Gandhi+Colony,+Masab+Tank,+Hyderabad,+Telangana+500028/@23.0115356,73.8561331,6z/data=!3m1!4b1!4m13!4m12!1m5!1m1!1s0x390cfd5b347eb62d:0x37205b715389640!2m2!1d77.1024902!2d28.7040592!1m5!1m1!1s0x3bcb97155c222e01:0xe9b8a567cd2f27ef!2m2!1d78.4513038!2d17.402116</t>
  </si>
  <si>
    <t>040 6450 2412</t>
  </si>
  <si>
    <t>https://www.google.com/search?safe=active&amp;rlz=1C1CHZL_enIN844IN844&amp;tbm=lcl&amp;sxsrf=ALeKk01cBTzMBJ6WPxnDebZlTePBSTFSdw%3A1594123815066&amp;ei=J2YEX9DSA8T99QPbnqjwCA&amp;q=football+class+in+Telangana&amp;oq=football+class+in+Telangana&amp;gs_l=psy-ab.3...0.0.0.5826.0.0.0.0.0.0.0.0..0.0....0...1c..64.psy-ab..0.0.0....0.YR0yPP4NRHU#rlfi=hd:;si:16841392671794604015,l,Chtmb290YmFsbCBjbGFzcyBpbiBUZWxhbmdhbmFIoe2Yt6eBgIAIWjUKDmZvb3RiYWxsIGNsYXNzEAAQARgAGAMiG2Zvb3RiYWxsIGNsYXNzIGluIHRlbGFuZ2FuYQ;mv:[[17.5686364,78.56537829999999],[17.3032118,78.3032372]];start:40</t>
  </si>
  <si>
    <t>http://www.scfindia.org/</t>
  </si>
  <si>
    <t>SKYKINGS FOOTBALL ACADEMY</t>
  </si>
  <si>
    <t>HP Petrol Pump, 186/A, Plassy Lines, Bowenpally, Secunderabad, Near, Hyderabad, Telangana 500009</t>
  </si>
  <si>
    <t>https://www.google.com/maps/dir//SKYKINGS+FOOTBALL+ACADEMY,+HP+Petrol+Pump,+186%2FA,+Plassy+Lines,+Bowenpally,+Secunderabad,+Near,+Hyderabad,+Telangana+500009/data=!4m6!4m5!1m1!4e2!1m2!1m1!1s0x3bcb908076d13629:0xa3aa8d48d38c3fa8?sa=X&amp;ved=0ahUKEwjKwKDW-7rqAhVYeH0KHRUoAWMQ48ADCEIwAA</t>
  </si>
  <si>
    <t>097042 99881</t>
  </si>
  <si>
    <t>https://www.google.com/search?safe=active&amp;rlz=1C1CHZL_enIN844IN844&amp;sxsrf=ALeKk00NegJKwqRckany-JxmU_Qa_XqJfQ:1594099441619&amp;q=football+class+in+Telangana&amp;npsic=0&amp;rflfq=1&amp;rlha=0&amp;rllag=17422639,78517141,8232&amp;tbm=lcl&amp;ved=2ahUKEwiq9dCXs7rqAhVQWH0KHXFtAfYQjGp6BAgKEEc&amp;rldoc=1#rlfi=hd:;si:11793393918149410728,l,Chtmb290YmFsbCBjbGFzcyBpbiBUZWxhbmdhbmFIzYuMhsyrgIAIWjcKDmZvb3RiYWxsIGNsYXNzEAAQARgAGAEYAyIbZm9vdGJhbGwgY2xhc3MgaW4gdGVsYW5nYW5h;mv:[[17.5864774,78.6001623],[17.3393479,78.27452219999999]]</t>
  </si>
  <si>
    <t>https://skykingsfootballacademy.business.site/</t>
  </si>
  <si>
    <t>Sports Coaching Foundation</t>
  </si>
  <si>
    <t>First Lancer Rd, opposite Chacha Nehru park, Mahatma Gandhi Colony, Masab Tank, Hyderabad, Telangana 500028</t>
  </si>
  <si>
    <t>https://www.google.com/maps/dir/Delhi/Sports+Coaching+Foundation,+First+Lancer+Rd,+opposite+Chacha+Nehru+park,+Mahatma+Gandhi+Colony,+Masab+Tank,+Hyderabad,+Telangana+500028/@23.0115356,73.8561331,6z/data=!3m1!4b1!4m13!4m12!1m5!1m1!1s0x390cfd5b347eb62d:0x37205b715389640!2m2!1d77.1024902!2d28.7040592!1m5!1m1!1s0x3bcb97155dc4cf75:0x3a72a4844416601f!2m2!1d78.4510269!2d17.4023703</t>
  </si>
  <si>
    <t>093965 59440</t>
  </si>
  <si>
    <t>https://www.google.com/search?safe=active&amp;rlz=1C1CHZL_enIN844IN844&amp;tbm=lcl&amp;sxsrf=ALeKk01XrwHJkr0RpyVQcId4Id_sv_l5GQ%3A1594123430068&amp;ei=pmQEX8rcA_yprtoP6KOLmAg&amp;q=football+class+in+Telangana&amp;oq=football+class+in+Telangana&amp;gs_l=psy-ab.3...0.0.0.58520.0.0.0.0.0.0.0.0..0.0....0...1c..64.psy-ab..0.0.0....0.ALXbRogK7zQ#rlfi=hd:;si:4211609489529790495,l,Chtmb290YmFsbCBjbGFzcyBpbiBUZWxhbmdhbmFIg5-BjumAgIAIWjUKDmZvb3RiYWxsIGNsYXNzEAAQARgBGAMiG2Zvb3RiYWxsIGNsYXNzIGluIHRlbGFuZ2FuYQ;mv:[[17.536323799999998,78.60698719999999],[17.3231234,78.30179]];start:20</t>
  </si>
  <si>
    <t>SPORTS VILLAGE</t>
  </si>
  <si>
    <t>B-18, near Starbucks Coffee, Journalist Colony, MLA Colony, Film Nagar, Hyderabad, Telangana 500096</t>
  </si>
  <si>
    <t>https://www.google.com/maps/dir/Delhi/SPORTS+VILLAGE,+B-18,+near+Starbucks+Coffee,+Journalist+Colony,+MLA+Colony,+Film+Nagar,+Hyderabad,+Telangana+500096/@23.0224416,73.8561359,6z/data=!3m1!4b1!4m13!4m12!1m5!1m1!1s0x390cfd5b347eb62d:0x37205b715389640!2m2!1d77.1024902!2d28.7040592!1m5!1m1!1s0x3bcb96cea2ce7a11:0xf0b0b4ce9d3a6318!2m2!1d78.413957!2d17.417258</t>
  </si>
  <si>
    <t>jbaenam@hotmail.com</t>
  </si>
  <si>
    <t>095151 25592</t>
  </si>
  <si>
    <t>8am-8:30pm</t>
  </si>
  <si>
    <t>http://www.sportsvillage.tennis/</t>
  </si>
  <si>
    <t>https://www.google.com/search?safe=active&amp;rlz=1C1CHZL_enIN844IN844&amp;sxsrf=ALeKk00NegJKwqRckany-JxmU_Qa_XqJfQ:1594099441619&amp;q=football+class+in+Telangana&amp;npsic=0&amp;rflfq=1&amp;rlha=0&amp;rllag=17422639,78517141,8232&amp;tbm=lcl&amp;ved=2ahUKEwiq9dCXs7rqAhVQWH0KHXFtAfYQjGp6BAgKEEc&amp;rldoc=1#rlfi=hd:;si:17343560964497892120,l,Chtmb290YmFsbCBjbGFzcyBpbiBUZWxhbmdhbmFaLQoOZm9vdGJhbGwgY2xhc3MiG2Zvb3RiYWxsIGNsYXNzIGluIHRlbGFuZ2FuYQ;mv:[[17.536323799999998,78.60698719999999],[17.3231234,78.30179]];start:20</t>
  </si>
  <si>
    <t>Telangana Futsal Association</t>
  </si>
  <si>
    <t>https://www.google.com/maps/dir/Delhi/Telangana+Futsal+Association,+186%2FA,+Plassy+Lines,+Bowenpally,+Secunderabad,+Telangana+500011/@23.0167627,71.6685298,6z/data=!3m1!4b1!4m13!4m12!1m5!1m1!1s0x390cfd5b347eb62d:0x37205b715389640!2m2!1d77.1024902!2d28.7040592!1m5!1m1!1s0x3bcb91a9872caf7d:0xd400d9f6c851afa2!2m2!1d78.473141!2d17.4737913</t>
  </si>
  <si>
    <t>https://www.google.com/search?safe=active&amp;rlz=1C1CHZL_enIN844IN844&amp;tbm=lcl&amp;sxsrf=ALeKk01cBTzMBJ6WPxnDebZlTePBSTFSdw%3A1594123815066&amp;ei=J2YEX9DSA8T99QPbnqjwCA&amp;q=football+class+in+Telangana&amp;oq=football+class+in+Telangana&amp;gs_l=psy-ab.3...0.0.0.5826.0.0.0.0.0.0.0.0..0.0....0...1c..64.psy-ab..0.0.0....0.YR0yPP4NRHU#rlfi=hd:;si:15276449589986701218,l,Chtmb290YmFsbCBjbGFzcyBpbiBUZWxhbmdhbmFaLQoOZm9vdGJhbGwgY2xhc3MiG2Zvb3RiYWxsIGNsYXNzIGluIHRlbGFuZ2FuYQ;mv:[[17.5686364,78.56537829999999],[17.3032118,78.3032372]];start:40</t>
  </si>
  <si>
    <t>The Secunderabad Club</t>
  </si>
  <si>
    <t>220, Picket Rd, Picket, West Marredpally, Secunderabad, Telangana 500026</t>
  </si>
  <si>
    <t>https://www.google.com/maps/dir/Delhi/The+Secunderabad+Club,+220,+Picket+Rd,+Picket,+West+Marredpally,+Secunderabad,+Telangana+500026/@23.0383477,73.1994925,6z/data=!3m1!4b1!4m13!4m12!1m5!1m1!1s0x390cfd5b347eb62d:0x37205b715389640!2m2!1d77.1024902!2d28.7040592!1m5!1m1!1s0x3bcb9a154f90af23:0x724f17c4b20da14e!2m2!1d78.497083!2d17.451273</t>
  </si>
  <si>
    <t>040 2780 4840</t>
  </si>
  <si>
    <t>https://www.google.com/search?safe=active&amp;rlz=1C1CHZL_enIN844IN844&amp;tbm=lcl&amp;sxsrf=ALeKk01cBTzMBJ6WPxnDebZlTePBSTFSdw%3A1594123815066&amp;ei=J2YEX9DSA8T99QPbnqjwCA&amp;q=football+class+in+Telangana&amp;oq=football+class+in+Telangana&amp;gs_l=psy-ab.3...0.0.0.5826.0.0.0.0.0.0.0.0..0.0....0...1c..64.psy-ab..0.0.0....0.YR0yPP4NRHU#rlfi=hd:;si:8236828377052193102;mv:[[17.5686364,78.56537829999999],[17.3032118,78.3032372]];start:40</t>
  </si>
  <si>
    <t>http://www.secunderabadclub.org/</t>
  </si>
  <si>
    <t>Q, 265, Road Number 10, Jawahar Colony, Venkatagiri, Jubilee Hills, Hyderabad, Telangana 500033</t>
  </si>
  <si>
    <t>https://www.google.com/maps/dir/Delhi/Turfside,+Q,+265,+Road+Number+10,+Jawahar+Colony,+Venkatagiri,+Jubilee+Hills,+Hyderabad,+Telangana+500033/@23.027121,73.8561371,6z/data=!3m1!4b1!4m13!4m12!1m5!1m1!1s0x390cfd5b347eb62d:0x37205b715389640!2m2!1d77.1024902!2d28.7040592!1m5!1m1!1s0x3bcb913097760569:0x919eda1ae6180385!2m2!1d78.4110976!2d17.4356959</t>
  </si>
  <si>
    <t>info@turfside.in</t>
  </si>
  <si>
    <t>099497 74430</t>
  </si>
  <si>
    <t>6am-12am</t>
  </si>
  <si>
    <t>https://www.turfside.in/</t>
  </si>
  <si>
    <t>https://www.google.com/search?safe=active&amp;rlz=1C1CHZL_enIN844IN844&amp;tbm=lcl&amp;sxsrf=ALeKk01XrwHJkr0RpyVQcId4Id_sv_l5GQ%3A1594123430068&amp;ei=pmQEX8rcA_yprtoP6KOLmAg&amp;q=football+class+in+Telangana&amp;oq=football+class+in+Telangana&amp;gs_l=psy-ab.3...0.0.0.58520.0.0.0.0.0.0.0.0..0.0....0...1c..64.psy-ab..0.0.0....0.ALXbRogK7zQ#rlfi=hd:;si:10493063990884172677,l,Chtmb290YmFsbCBjbGFzcyBpbiBUZWxhbmdhbmFI87SYg6CqgIAIWjUKDmZvb3RiYWxsIGNsYXNzEAAQARgAGAMiG2Zvb3RiYWxsIGNsYXNzIGluIHRlbGFuZ2FuYQ;mv:[[17.536323799999998,78.60698719999999],[17.3231234,78.30179]];start:20</t>
  </si>
  <si>
    <t>V Sports Football Club</t>
  </si>
  <si>
    <t>V Sports Academy, Nagole - Bandlaguda Rd, Saru Nagar, Lalitha Nagar, Nagole, Hyderabad, Telangana 500013</t>
  </si>
  <si>
    <t>https://www.google.com/maps/dir/Delhi/V+SPORTS+ACADEMY,+Survey+No.43,+Anandi+Enclave,+Bandlaguda,+Nagole,+Hyderabad,+Telangana+500068/@22.992548,73.8561281,6z/data=!3m1!4b1!4m13!4m12!1m5!1m1!1s0x390cfd5b347eb62d:0x37205b715389640!2m2!1d77.1024902!2d28.7040592!1m5!1m1!1s0x3bcb9f346fb5d911:0xf5c0262fc4fef498!2m2!1d78.5697901!2d17.3679497</t>
  </si>
  <si>
    <t>https://www.google.com/search?safe=active&amp;rlz=1C1CHZL_enIN844IN844&amp;sxsrf=ALeKk00NegJKwqRckany-JxmU_Qa_XqJfQ:1594099441619&amp;q=football+class+in+Telangana&amp;npsic=0&amp;rflfq=1&amp;rlha=0&amp;rllag=17422639,78517141,8232&amp;tbm=lcl&amp;ved=2ahUKEwiq9dCXs7rqAhVQWH0KHXFtAfYQjGp6BAgKEEc&amp;rldoc=1#rlfi=hd:;si:2748583364324060400,l,Chtmb290YmFsbCBjbGFzcyBpbiBUZWxhbmdhbmFaLQoOZm9vdGJhbGwgY2xhc3MiG2Zvb3RiYWxsIGNsYXNzIGluIHRlbGFuZ2FuYQ;mv:[[17.5864774,78.6001623],[17.3393479,78.27452219999999]]</t>
  </si>
  <si>
    <t xml:space="preserve">  </t>
  </si>
  <si>
    <t>Griffin Gymkhana</t>
  </si>
  <si>
    <t>Sector 8, Kopar Khairane, Navi Mumbai, Maharashtra 400709</t>
  </si>
  <si>
    <t>https://www.google.com/maps/place/Griffin+Gymkhana/@19.1008581,73.0089009,15z/data=!4m5!3m4!1s0x0:0xd0d91b5ec706cc21!8m2!3d19.1008581!4d73.0089009</t>
  </si>
  <si>
    <t>https://www.google.com/search?q=Griffin+Gymkhana&amp;oq=Griffin+Gymkhana&amp;aqs=chrome.0.69i59l5j69i60l3.906j0j7&amp;sourceid=chrome&amp;ie=UTF-8</t>
  </si>
  <si>
    <t>https://www.facebook.com/pages/category/Amateur-Sports-Team/Griffin-Gymkhana-Kho-Kho-Club-New-Mumbaikhoparkhairne-658295590897679/</t>
  </si>
  <si>
    <t>Bisexual</t>
  </si>
  <si>
    <t>The United Sports Club</t>
  </si>
  <si>
    <t>Anand Bharti Rd, near Railway Station, Sudarshan Colony, Daulat Nagar, Thane East, Thane, Maharashtra 400603</t>
  </si>
  <si>
    <t>https://www.google.com/maps/place/The+United+Sports+Club/@19.1860675,72.9760046,17z/data=!3m1!4b1!4m5!3m4!1s0x3be7b8d8866f53cf:0xbd9bc8e31ad6bc11!8m2!3d19.1860675!4d72.9781933</t>
  </si>
  <si>
    <t>099677 88639</t>
  </si>
  <si>
    <t>https://www.justdial.com/Mumbai/United-Sports-Club-Chendni-Koliwada-Thane-East/022PXX22-XX22-140507092044-S6A8_BZDET</t>
  </si>
  <si>
    <t>https://www.google.com/search?sxsrf=ALeKk03rA2RfDX97g_32ytinuZrGU5cdZg%3A1591852226207&amp;ei=wrzhXuSmDJCW4-EPocWW-A4&amp;q=The+United+Sports+Club&amp;oq=The+United+Sports+Club&amp;gs_lcp=CgZwc3ktYWIQAzIECCMQJzIECCMQJzIECCMQJzIGCAAQFhAeMgYIABAWEB4yAggmOgIIAFDOgApYzoAKYMKDCmgCcAB4AYAB3gGIAboEkgEFMC4xLjKYAQCgAQKgAQGqAQdnd3Mtd2l6&amp;sclient=psy-ab&amp;ved=0ahUKEwjkj-nT__jpAhUQyzgGHaGiBe8Q4dUDCAw&amp;uact=5</t>
  </si>
  <si>
    <t>https://www.facebook.com/United-Sports-Club-596993767006252/</t>
  </si>
  <si>
    <t>Maharashtra State Kabaddi Association</t>
  </si>
  <si>
    <t>Swatantryaveer Sawarkar Road, Dadar West, Shivaji Park, Mumbai, Maharashtra 400028</t>
  </si>
  <si>
    <t>https://www.google.com/maps/place/Maharashtra+State+Kabaddi+Association/@19.0266378,72.8345878,17z/data=!3m1!4b1!4m5!3m4!1s0x3be7cecf0055f1b9:0x560379a814803a83!8m2!3d19.0266378!4d72.8367765</t>
  </si>
  <si>
    <t>Mumbai (Dadar)</t>
  </si>
  <si>
    <t xml:space="preserve">  91-22-24448494</t>
  </si>
  <si>
    <t>086004 32489</t>
  </si>
  <si>
    <t>Mr. Ajit Anantrao Pawar(President)</t>
  </si>
  <si>
    <t>http://www.indiankabaddi.org/about-us/members</t>
  </si>
  <si>
    <t>https://www.google.com/search?sxsrf=ALeKk00d6-H12fr1osXr3tWd79QGBUXL_g%3A1591852392299&amp;ei=aL3hXu3kEZiR4-EPmeK06AI&amp;q=Maharashtra+State+Kabaddi+Association&amp;oq=Maharashtra+State+Kabaddi+Association&amp;gs_lcp=CgZwc3ktYWIQAzIECCMQJzIECCMQJzIECCMQJzIGCAAQFhAeMgYIABAWEB4yBggAEBYQHjICCCY6BAgAEEdQ8dIBWPHSAWC91wFoAHAEeACAAZIBiAGSAZIBAzAuMZgBAKABAqABAaoBB2d3cy13aXo&amp;sclient=psy-ab&amp;ved=0ahUKEwjtuIKjgPnpAhWYyDgGHRkxDS0Q4dUDCAw&amp;uact=5</t>
  </si>
  <si>
    <t>http://www.maharashtrakabaddi.com/</t>
  </si>
  <si>
    <t>Vijay Club</t>
  </si>
  <si>
    <t>HM Patil Road, Gome's Wadi, Dadar West, Dadar, Mumbai, Maharashtra 400028</t>
  </si>
  <si>
    <t>https://www.google.com/maps/place/Vijay+Club/@19.022674,72.8341636,17z/data=!3m1!4b1!4m5!3m4!1s0x3be7cec59b94f5bd:0x2b2726c1a11eb84d!8m2!3d19.022674!4d72.8363523</t>
  </si>
  <si>
    <t>https://www.google.com/search?tbm=lcl&amp;sxsrf=ALeKk03LJqadKOpPmU-r-xHgmVJnrrf_9w%3A1591953488479&amp;ei=UEjjXpLwHJiGyAPE0aHICw&amp;q=clubs+for+kho+kho+in+maharashtra&amp;oq=clubs+for+kho+kho+in+maharashtra&amp;gs_l=psy-ab.3..35i39k1.7117.8695.0.9121.7.5.0.0.0.0.231.492.0j2j1.3.0....0...1c.1.64.psy-ab..4.2.357....0.HceAVFg3AYU#rlfi=hd:;si:;mv:[[21.5641624,79.4211595],[16.6023527,72.4636274]];tbs:lrf:!1m4!1u3!2m2!3m1!1e1!1m4!1u2!2m2!2m1!1e1!1m4!1u16!2m2!16m1!1e1!1m4!1u16!2m2!16m1!1e2!2m1!1e2!2m1!1e16!2m1!1e3!3sIAE,lf:1,lf_ui:2</t>
  </si>
  <si>
    <t>https://www.google.com/search?sxsrf=ALeKk01ibnFkCFgARMEEaVK8-7HOJd4M4g%3A1591245871915&amp;ei=L3zYXpS1N82e9QO6zq7ACg&amp;q=vijay+club+&amp;oq=vijay+club+&amp;gs_lcp=CgZwc3ktYWIQAzIECCMQJzIECCMQJzICCAAyBggAEBYQHjIGCAAQFhAeMgYIABAWEB4yBggAEBYQHjIGCAAQFhAeMgYIABAWEB4yBggAEBYQHjoECAAQR1CdBljkFWCzGGgAcAF4AIABuAGIAaoOkgEEMC4xM5gBAKABAaoBB2d3cy13aXo&amp;sclient=psy-ab&amp;ved=0ahUKEwjUiMjnrOfpAhVNT30KHTqnC6gQ4dUDCAw&amp;uact=5</t>
  </si>
  <si>
    <t>Nav Maharashtra Sangh</t>
  </si>
  <si>
    <t>165, Shukrawar Peth, Shinde Lane, Pune, Maharashtra 411002</t>
  </si>
  <si>
    <t>https://www.google.com/maps/place/Nav+Maharashtra+Sangh/@18.5106936,73.8543162,17z/data=!3m1!4b1!4m5!3m4!1s0x3bc2c06db3688847:0xdcc5c5faa5c19ce2!8m2!3d18.5106936!4d73.8565049</t>
  </si>
  <si>
    <t>info@khokhonms.org /nmspune1960@gmail.com</t>
  </si>
  <si>
    <t>91-20-6060 3140</t>
  </si>
  <si>
    <t>91 9225631140</t>
  </si>
  <si>
    <t>http://khokhonms.org/index.html</t>
  </si>
  <si>
    <t>https://www.google.com/search?q=nav+maharashtra+sangh+kho-kho+owner&amp;oq=nav+maharashtra+sangh+kho-kho+owner&amp;aqs=chrome..69i57j33.3826j0j7&amp;sourceid=chrome&amp;ie=UTF-8</t>
  </si>
  <si>
    <t>http://khokhonms.org/</t>
  </si>
  <si>
    <t>KALYAN SPORTS CLUB</t>
  </si>
  <si>
    <t>Kalyan Sports Club,Adharwadi Chowk,Bhiwandi durgadi Rd.Kalyan (w)., Kalyan, Maharashtra 421301</t>
  </si>
  <si>
    <t>https://www.google.com/maps/place/Kalyan+Sports+Club/@19.2522361,73.1209116,17z/data=!3m1!4b1!4m5!3m4!1s0x3be79670aabd9e7b:0xf705e7062b804cb6!8m2!3d19.2522361!4d73.1231003</t>
  </si>
  <si>
    <t>kalyansportsclub218@gmail.com</t>
  </si>
  <si>
    <t>077770 75553</t>
  </si>
  <si>
    <t>Mr. Vinay Karve (President)</t>
  </si>
  <si>
    <t>Monthly-885        Yearly-4,72,000</t>
  </si>
  <si>
    <t>https://www.khelomore.com/sports-academies/kalyan-sports-club/batches</t>
  </si>
  <si>
    <t>https://www.google.com/search?sxsrf=ALeKk00pRMKKQVcJngQkzUHtA8JHCdnKcw%3A1591246783053&amp;ei=v3_YXqnzAsG5rQHNxarQAg&amp;q=kalyan+sports+club+&amp;oq=kalyan+sports+club+&amp;gs_lcp=CgZwc3ktYWIQAzIECCMQJzICCAAyAggAMgIIADICCAAyAggAMgIIADIGCAAQFhAeMgYIABAWEB4yBggAEBYQHjoECAAQR1CjCVj0DWCvEGgAcAF4AIABuQGIAfQFkgEDMC41mAEAoAEBqgEHZ3dzLXdpeg&amp;sclient=psy-ab&amp;ved=0ahUKEwjpzoOasOfpAhXBXCsKHc2iCioQ4dUDCAw&amp;uact=5</t>
  </si>
  <si>
    <t>Indoor Kho-Kho Court</t>
  </si>
  <si>
    <t>IIT Area, Powai, Mumbai, Maharashtra 400076</t>
  </si>
  <si>
    <t>https://www.google.com/maps/place/Indoor+Kho-Kho+Court/@19.1358335,72.9091392,17z/data=!3m1!4b1!4m5!3m4!1s0x3be7b996756af44d:0x92ba3886f6c7bad!8m2!3d19.1358335!4d72.9113279</t>
  </si>
  <si>
    <t>Mumbai (Powai)</t>
  </si>
  <si>
    <t xml:space="preserve">https://www.google.com/search?biw=1517&amp;bih=694&amp;sxsrf=ALeKk00c6gH60KLfDEsFVWhp_JxJI1IJSA:1591954410776&amp;q=kho+kho+classes+in+maharashtra&amp;npsic=0&amp;rflfq=1&amp;rlha=0&amp;rllag=18823263,73380252,60957&amp;tbm=lcl&amp;ved=2ahUKEwjYn5yp_PvpAhUUVH0KHb0MCVkQjGp6BAgLEEQ&amp;rldoc=1#rlfi=hd:;si:;mv:[[21.150381499999998,76.36636969999999],[18.361277299999998,72.63698819999999]];tbs:lrf:!1m4!1u3!2m2!3m1!1e1!1m4!1u2!2m2!2m1!1e1!1m4!1u16!2m2!16m1!1e1!1m4!1u16!2m2!16m1!1e2!2m1!1e2!2m1!1e16!2m1!1e3!3sIAE,lf:1,lf_ui:2 </t>
  </si>
  <si>
    <t>https://www.google.com/search?q=Indoor+Kho-Kho+Court&amp;oq=Indoor+Kho-Kho+Court&amp;aqs=chrome..69i57j0.962j0j7&amp;sourceid=chrome&amp;ie=UTF-8</t>
  </si>
  <si>
    <t>https://gymkhana.iitb.ac.in/~sports/</t>
  </si>
  <si>
    <t>Dadar Club</t>
  </si>
  <si>
    <t>Lane No. 3, Lokmanya Tilak Colony, Dadar East, near BAPS Shri Swami Narayan Mandir, Mumbai, Maharashtra 400014</t>
  </si>
  <si>
    <t>https://www.google.com/maps/place/Dadar+Club/@19.0176977,72.8430988,17z/data=!3m1!4b1!4m5!3m4!1s0x3be7cedc1b12ea71:0x2519a879e64f5383!8m2!3d19.0176977!4d72.8452875</t>
  </si>
  <si>
    <t>Mumbai(Dadar)</t>
  </si>
  <si>
    <t>frontdesk@dadarclub.com</t>
  </si>
  <si>
    <t>https://www.google.com/search?biw=1517&amp;bih=694&amp;sxsrf=ALeKk00c6gH60KLfDEsFVWhp_JxJI1IJSA:1591954410776&amp;q=kho+kho+classes+in+maharashtra&amp;npsic=0&amp;rflfq=1&amp;rlha=0&amp;rllag=18823263,73380252,60957&amp;tbm=lcl&amp;ved=2ahUKEwjYn5yp_PvpAhUUVH0KHb0MCVkQjGp6BAgLEEQ&amp;rldoc=1#rlfi=hd:;si:;mv:[[21.150381499999998,76.36636969999999],[18.361277299999998,72.63698819999999]];tbs:lrf:!1m4!1u3!2m2!3m1!1e1!1m4!1u2!2m2!2m1!1e1!1m4!1u16!2m2!16m1!1e1!1m4!1u16!2m2!16m1!1e2!2m1!1e2!2m1!1e16!2m1!1e3!3sIAE,lf:1,lf_ui:2</t>
  </si>
  <si>
    <t>https://www.google.com/search?q=dadar%20sports%20club&amp;oq=da&amp;aqs=chrome.0.69i59l3j69i57j69i60l4.1037j0j7&amp;sourceid=chrome&amp;ie=UTF-8&amp;sxsrf=ALeKk02TRqJuolZggV07uyrGEbrdKYvFWQ:1591954562320&amp;npsic=0&amp;rflfq=1&amp;rlha=0&amp;rllag=19020678,72844131,545&amp;tbm=lcl&amp;rldimm=2673353095329567619&amp;lqi=ChFkYWRhciBzcG9ydHMgY2x1YhlMxZM47LGBIUiJj6qi7oCAgAhaKAoLc3BvcnRzIGNsdWIQARACGAAYAiIRZGFkYXIgc3BvcnRzIGNsdWI&amp;ved=2ahUKEwjC5L3x_PvpAhWOXisKHRo5BnsQvS4wAnoECAsQOw&amp;rldoc=1&amp;tbs=lrf:!1m4!1u3!2m2!3m1!1e1!1m4!1u2!2m2!2m1!1e1!1m4!1u16!2m2!16m1!1e1!1m4!1u16!2m2!16m1!1e2!2m1!1e2!2m1!1e16!2m1!1e3!3sIAE,lf:1,lf_ui:2&amp;rlst=f#rlfi=hd:;si:2673353095329567619,l,ChFkYWRhciBzcG9ydHMgY2x1YhlMxZM47LGBIUiJj6qi7oCAgAhaKAoLc3BvcnRzIGNsdWIQARACGAAYAiIRZGFkYXIgc3BvcnRzIGNsdWI;mv:[[19.0293326,72.8509217],[19.0068259,72.83378730000001]];tbs:lrf:!1m4!1u3!2m2!3m1!1e1!1m4!1u2!2m2!2m1!1e1!1m4!1u16!2m2!16m1!1e1!1m4!1u16!2m2!16m1!1e2!2m1!1e2!2m1!1e16!2m1!1e3!3sIAE,lf:1,lf_ui:2</t>
  </si>
  <si>
    <t>http://www.dadarclub.com/profile.php</t>
  </si>
  <si>
    <t>Urban Sports</t>
  </si>
  <si>
    <t>ST. JOSEPH SCHOOL, FIVE, GA, David S Barretto Rd, Wadala (W), Mumbai, Maharashtra 400031</t>
  </si>
  <si>
    <t>https://www.google.com/maps/place/Urban+Sports+-+wadala/@19.0189818,72.8544291,17z/data=!3m1!4b1!4m5!3m4!1s0x3be7cfaf824a9005:0xb4d9056d3e46b0e8!8m2!3d19.0189818!4d72.8566178</t>
  </si>
  <si>
    <t>Mumbai(Wadala)</t>
  </si>
  <si>
    <t>099690 71234</t>
  </si>
  <si>
    <t>https://www.google.com/search?sxsrf=ALeKk03qW0c_frcd6lKcVhJnW7deT3F1BA%3A1591954581372&amp;ei=lUzjXtegFsTQrQHunKmQCQ&amp;q=urban+sports&amp;oq=urban+sports&amp;gs_lcp=CgZwc3ktYWIQAzIECCMQJzIECCMQJzICCAAyAggAMgIIADICCAAyAggAMgIIADICCAAyAggAOgQIABBHOgYIABAWEB46AggmUMQdWJQkYK0maABwAXgAgAHIAYgB9QeSAQUwLjYuMZgBAKABAaoBB2d3cy13aXo&amp;sclient=psy-ab&amp;ved=0ahUKEwiXv8j6_PvpAhVEaCsKHW5OCpIQ4dUDCAw&amp;uact=5</t>
  </si>
  <si>
    <t>https://www.google.com/search?q=urban+sports+wadala&amp;oq=urban+sports+wa&amp;aqs=chrome.0.0j69i57j0l3j69i60l3.6269j0j7&amp;sourceid=chrome&amp;ie=UTF-8</t>
  </si>
  <si>
    <t>http://www.urbansports.in/</t>
  </si>
  <si>
    <t>District Sports Club</t>
  </si>
  <si>
    <t>H Block BKC, Sion-Bandra Link Rd, Sion West, Mumbai, Maharashtra 400017</t>
  </si>
  <si>
    <t>https://www.google.com/maps/place/District+Sports+Club,+BKC/@19.0496716,72.854899,17z/data=!3m1!4b1!4m5!3m4!1s0x3be7c91650572859:0x6efed81f8021a4c6!8m2!3d19.0496716!4d72.8570877</t>
  </si>
  <si>
    <t>Mumbai(BKC)</t>
  </si>
  <si>
    <t>admin@dscbkc.com</t>
  </si>
  <si>
    <t>091368 33979</t>
  </si>
  <si>
    <t>91 7304097571</t>
  </si>
  <si>
    <t>https://www.dscbkc.com/</t>
  </si>
  <si>
    <t>https://www.google.com/search?sxsrf=ALeKk01BoIQLv1IvoxZzDRPuV-cJL3lBKQ:1591263705682&amp;q=top+10+clubs+for+kho+kho+in+maharashtra&amp;npsic=0&amp;rflfq=1&amp;rlha=0&amp;rllag=19143462,72960114,6974&amp;tbm=lcl&amp;ved=2ahUKEwjT166f7-fpAhWYc30KHdH-AmkQjGp6BAgKEEU&amp;tbs=lrf:!1m4!1u3!2m2!3m1!1e1!1m4!1u2!2m2!2m1!1e1!1m4!1u16!2m2!16m1!1e1!1m4!1u16!2m2!16m1!1e2!2m1!1e2!2m1!1e16!2m1!1e3!3sIAE,lf:1,lf_ui:2&amp;rldoc=1#rlfi=hd:;si:7998067618061853894,l,Cid0b3AgMTAgY2x1YnMgZm9yIGtobyBraG8gaW4gbWFoYXJhc2h0cmFaQwoYdG9wIDEwIGNsdWJzIGZvciBraG8ga2hvIid0b3AgMTAgY2x1YnMgZm9yIGtobyBraG8gaW4gbWFoYXJhc2h0cmE;mv:[[21.3975479,79.4216935],[16.4140583,72.4541945]]</t>
  </si>
  <si>
    <t>A.N KHO KHO CLUB</t>
  </si>
  <si>
    <t>Velapur, Maharashtra 413113</t>
  </si>
  <si>
    <t>https://www.google.com/maps/place/A.N+KHO+KHO+CLUB/@17.7962411,75.0530087,17z/data=!3m1!4b1!4m5!3m4!1s0x3bc40b822799c653:0xa9fe14b6a3d5086d!8m2!3d17.7962411!4d75.0551974</t>
  </si>
  <si>
    <t>Velapur</t>
  </si>
  <si>
    <t>https://www.google.com/search?sxsrf=ALeKk00BPKOPHkdJiRSBF_U1lHbNmMD0Jg%3A1591954846235&amp;ei=nk3jXrD1DZa6rQGwwqHgAQ&amp;q=a.n+kho+kho+club+velapur&amp;oq=a.n+kho+kho+club+velapur&amp;gs_lcp=CgZwc3ktYWIQAzoECAAQRzoECCMQJzoHCCEQChCgAVC6I1iURWDgRmgBcAF4AIABzgKIAfsTkgEHMC45LjIuMpgBAKABAaoBB2d3cy13aXo&amp;sclient=psy-ab&amp;ved=0ahUKEwiwvO74_fvpAhUWXSsKHTBhCBwQ4dUDCAw&amp;uact=5</t>
  </si>
  <si>
    <t>Bombay Gymkhana</t>
  </si>
  <si>
    <t>Mahatma Gandhi Road, Opp Fashion Street, Azad Maidan, Fort, Mumbai, Maharashtra 400001</t>
  </si>
  <si>
    <t>https://www.google.com/maps/place/Bombay+gymkhana+ground/@18.9381183,72.8291332,17z/data=!3m1!4b1!4m5!3m4!1s0x3be7d1120ef0c145:0xc5bf682d96fcc342!8m2!3d18.9381183!4d72.8313219</t>
  </si>
  <si>
    <t>admin@bombaygymkhana.com</t>
  </si>
  <si>
    <t>91 22 2207 0760</t>
  </si>
  <si>
    <t>Brihanmumbai Municipal Corporation</t>
  </si>
  <si>
    <t>https://www.bombaygymkhana.com/</t>
  </si>
  <si>
    <t>https://www.google.com/search?sxsrf=ALeKk03Levf5j6eIFp5jPZO8V2WyPBVA8A%3A1591954856504&amp;ei=qE3jXpWyHofc9QPVwYCAAg&amp;q=bombay+gymkhana&amp;oq=bombay+gymkhana&amp;gs_lcp=CgZwc3ktYWIQAzIECCMQJzICCAAyAggAMgIIADICCAAyAggAMgIIADICCAAyAggAMgIIADoECAAQRzoFCAAQkQI6BAgAEEM6BQgAELEDOggIABCxAxCRAjoKCAAQgwEQFBCHAjoICAAQgwEQkQJQ7K8DWJDMA2DqzgNoAHAEeACAAd8CiAH4D5IBBzAuOS4yLjGYAQCgAQGqAQdnd3Mtd2l6&amp;sclient=psy-ab&amp;ved=0ahUKEwiVpuH9_fvpAhUHbn0KHdUgACAQ4dUDCAw&amp;uact=5</t>
  </si>
  <si>
    <t>Rotary Club Nagpur West</t>
  </si>
  <si>
    <t>Ambazari Rd, Ambazari, Nagpur, Maharashtra 440009</t>
  </si>
  <si>
    <t>https://www.google.com/maps/place/Rotary+Club+Nagpur+West/@21.1305752,79.0462459,17z/data=!3m1!4b1!4m5!3m4!1s0x3bd4c071e2f61201:0x2b9e06aa534776d1!8m2!3d21.1305752!4d79.0484346</t>
  </si>
  <si>
    <t>91 98229 43870</t>
  </si>
  <si>
    <t>91 94228 02248</t>
  </si>
  <si>
    <t>Rtn. Anagha Joshi(President)</t>
  </si>
  <si>
    <t>https://www.rcnagpurwest.org/</t>
  </si>
  <si>
    <t>https://www.google.com/search?tbm=lcl&amp;sxsrf=ALeKk00c4mT3srXJUBsgRWvewMwfv-lxyg%3A1591954980722&amp;ei=JE7jXpfSK8Lf9QO4lpmoCA&amp;q=rotaract+club+nagpur+west+&amp;oq=rotaract+club+nagpur+west+&amp;gs_l=psy-ab.3..33i160k1.11179.21620.0.22277.19.19.0.0.0.0.306.2762.0j15j1j1.17.0....0...1c.1.64.psy-ab..2.17.2759...0j35i39k1j0i273k1j0i131k1j0i433k1j0i67k1j0i433i67k1j0i10k1j0i20i263k1j0i22i30k1j33i22i29i30k1.0.KB4rquB-NSo#rlfi=hd:;si:3142956918562584273,l,Chlyb3RhcmFjdCBjbHViIG5hZ3B1ciB3ZXN0WioKDXJvdGFyYWN0IGNsdWIiGXJvdGFyYWN0IGNsdWIgbmFncHVyIHdlc3Q;mv:[[21.1584944,79.08029239999999],[21.1255051,79.0466313]]</t>
  </si>
  <si>
    <t>Father Agnel Sports Center</t>
  </si>
  <si>
    <t>https://www.google.com/maps/place/Father+Agnel+Sports+Center/@19.0781298,72.9912611,17z/data=!3m1!4b1!4m5!3m4!1s0x3be7c6ccae1f2ae5:0x3b5876572debbdf5!8m2!3d19.0781298!4d72.9934498</t>
  </si>
  <si>
    <t>https://www.justdial.com/Mumbai/Father-Agnel-Sports-Complex-Behind-Father-Agnel-Basket-Ball-Court-Vashi-Sector-9a/022PXX22-XX22-140520160201-Q5C1_BZDET</t>
  </si>
  <si>
    <t>https://www.google.com/search?q=father+agnel+sports+complex+vashi&amp;oq=father+agnel&amp;aqs=chrome.1.69i57j69i59j0j46l2j69i60l2j69i61.7673j0j7&amp;sourceid=chrome&amp;ie=UTF-8</t>
  </si>
  <si>
    <t>Snehal Sphruti kho kho club,Vasantnagar,Sngli</t>
  </si>
  <si>
    <t>Sangli, Maharashtra 416436</t>
  </si>
  <si>
    <t>https://www.google.com/maps/place/Snehal+Sphruti+kho+kho+club,Vasantnagar,Sngli/@16.8681639,74.6001505,17z/data=!3m1!4b1!4m5!3m4!1s0x3bc12358efd700b9:0x80eaa6ba1bc85115!8m2!3d16.8681639!4d74.6023392</t>
  </si>
  <si>
    <t>Sangli</t>
  </si>
  <si>
    <t>https://www.google.com/search?q=Snehal+Sphruti+kho+kho+club%2CVasantnagar%2CSngli&amp;oq=Snehal+Sphruti+kho+kho+club%2CVasantnagar%2CSngli&amp;aqs=chrome..69i57j69i60l2j69i61.302j0j7&amp;sourceid=chrome&amp;ie=UTF-8</t>
  </si>
  <si>
    <t>https://www.google.com/search?tbm=lcl&amp;sxsrf=ALeKk03WA7m6wuEa3Z3VwmhQuW8geq1vTw%3A1591263714183&amp;ei=4sHYXurgCoeortoP6ZOigAE&amp;q=+clubs+for+kho+kho+in+maharashtra&amp;oq=+clubs+for+kho+kho+in+maharashtra&amp;gs_l=psy-ab.3...428258.429011.0.429510.6.6.0.0.0.0.142.407.0j3.3.0....0...1c.1.64.psy-ab..3.0.0....0.4DB_p9ZYqkg#rlfi=hd:;si:9289420499665309973;mv:[[21.5641624,79.4211595],[16.6023527,72.4636274]]</t>
  </si>
  <si>
    <t>Aadarsh Sports KHO-KHO Club</t>
  </si>
  <si>
    <t>Yashwant Nagar, Kupwad, Sangli, Maharashtra 416436</t>
  </si>
  <si>
    <t>https://www.google.com/maps/place/Aadarsh+Sports+KHO-KHO+Club/@16.8748915,74.5966764,17z/data=!3m1!4b1!4m5!3m4!1s0x3bc122a6742aab8d:0x9740fae74aee91f0!8m2!3d16.8748915!4d74.5988651</t>
  </si>
  <si>
    <t>https://www.google.com/search?q=Aadarsh+Sports+KHO-KHO+Club&amp;sxsrf=ALeKk00stdS9e1uK8TmBBYezLzbSbMjeOA:1591955241517&amp;tbas=0&amp;biw=1517&amp;bih=694&amp;dpr=0.9</t>
  </si>
  <si>
    <t>https://www.google.com/search?tbm=lcl&amp;sxsrf=ALeKk03WA7m6wuEa3Z3VwmhQuW8geq1vTw%3A1591263714183&amp;ei=4sHYXurgCoeortoP6ZOigAE&amp;q=+clubs+for+kho+kho+in+maharashtra&amp;oq=+clubs+for+kho+kho+in+maharashtra&amp;gs_l=psy-ab.3...428258.429011.0.429510.6.6.0.0.0.0.142.407.0j3.3.0....0...1c.1.64.psy-ab..3.0.0....0.4DB_p9ZYqkg#rlfi=hd:;si:10898986969538138608;mv:[[21.5641624,79.4211595],[16.6023527,72.4636274]]</t>
  </si>
  <si>
    <t>SHIVPREMI KHO KHO CLUB</t>
  </si>
  <si>
    <t>Ulhas Nagar, Sangli Miraj Kupwad, Maharashtra 416436</t>
  </si>
  <si>
    <t>https://www.google.com/maps/place/SHIVPREMI+KHO+KHO+CLUB/@16.8703207,74.6154935,17z/data=!3m1!4b1!4m5!3m4!1s0x3bc123c92800c811:0x2bd173b98a1f1b35!8m2!3d16.8703207!4d74.6176822</t>
  </si>
  <si>
    <t>Ulhas Nagar</t>
  </si>
  <si>
    <t>https://www.google.com/search?biw=1517&amp;bih=694&amp;sxsrf=ALeKk01ArNX7B6nOfvoNJqq8FkYDcNPVTA%3A1591955244040&amp;ei=LE_jXq-AAtWcmgfO4bDwCg&amp;q=SHIVPREMI+KHO+KHO+CLUB&amp;oq=SHIVPREMI+KHO+KHO+CLUB&amp;gs_lcp=CgZwc3ktYWIQAzoECAAQR1CbiAJYm4gCYOiKAmgAcAN4AIABoQGIAaEBkgEDMC4xmAEAoAECoAEBqgEHZ3dzLXdpeg&amp;sclient=psy-ab&amp;ved=0ahUKEwivxsa2__vpAhVVjuYKHc4wDK4Q4dUDCAw&amp;uact=5</t>
  </si>
  <si>
    <t>https://www.google.com/search?tbm=lcl&amp;sxsrf=ALeKk03WA7m6wuEa3Z3VwmhQuW8geq1vTw%3A1591263714183&amp;ei=4sHYXurgCoeortoP6ZOigAE&amp;q=+clubs+for+kho+kho+in+maharashtra&amp;oq=+clubs+for+kho+kho+in+maharashtra&amp;gs_l=psy-ab.3...428258.429011.0.429510.6.6.0.0.0.0.142.407.0j3.3.0....0...1c.1.64.psy-ab..3.0.0....0.4DB_p9ZYqkg#rlfi=hd:;si:3157432054486866741,l,CiBjbHVicyBmb3Iga2hvIGtobyBpbiBtYWhhcmFzaHRyYVo1ChFjbHVicyBmb3Iga2hvIGtobyIgY2x1YnMgZm9yIGtobyBraG8gaW4gbWFoYXJhc2h0cmE;mv:[[21.5641624,79.4211595],[16.6023527,72.4636274]]</t>
  </si>
  <si>
    <t>https://www.facebook.com/skkckupwad?__tn__=*s-R</t>
  </si>
  <si>
    <t>Yuva Multi Sports Academy</t>
  </si>
  <si>
    <t>https://www.google.com/maps/place/Yuva+Multi+Sports+Academy/@19.208286,73.1031303,17z/data=!3m1!4b1!4m5!3m4!1s0x3be7959a2717852d:0x50bb3eef5b0956ce!8m2!3d19.208286!4d73.105319</t>
  </si>
  <si>
    <t>https://www.google.com/search?q=Yuva+Multi+Sports+Academy&amp;oq=Yuva&amp;aqs=chrome.0.69i59j69i57j46j0j46j69i61l2j69i60.6533j0j7&amp;sourceid=chrome&amp;ie=UTF-8</t>
  </si>
  <si>
    <t>https://www.google.com/search?tbm=lcl&amp;sxsrf=ALeKk03WA7m6wuEa3Z3VwmhQuW8geq1vTw%3A1591263714183&amp;ei=4sHYXurgCoeortoP6ZOigAE&amp;q=+clubs+for+kho+kho+in+maharashtra&amp;oq=+clubs+for+kho+kho+in+maharashtra&amp;gs_l=psy-ab.3...428258.429011.0.429510.6.6.0.0.0.0.142.407.0j3.3.0....0...1c.1.64.psy-ab..3.0.0....0.4DB_p9ZYqkg#rlfi=hd:;si:5817312541424572110,l,CiBjbHVicyBmb3Iga2hvIGtobyBpbiBtYWhhcmFzaHRyYVo1ChFjbHVicyBmb3Iga2hvIGtobyIgY2x1YnMgZm9yIGtobyBraG8gaW4gbWFoYXJhc2h0cmE;mv:[[21.5641624,79.4211595],[16.6023527,72.4636274]]</t>
  </si>
  <si>
    <t>https://www.facebook.com/SportsCoachingDombivli/</t>
  </si>
  <si>
    <t>BISEXUAL</t>
  </si>
  <si>
    <t>Calcuttawala Estate Vayamshala</t>
  </si>
  <si>
    <t>K Kadam Marg, Navjeevan Society, Dalal Estate, Mumbai Central, Mumbai, Maharashtra 400008</t>
  </si>
  <si>
    <t>https://www.google.com/maps/place/Calcuttawala+Estate+Vayamshala/@18.9669855,72.8185213,17z/data=!3m1!4b1!4m5!3m4!1s0x3be7cfa4a730aaff:0xf06c16feed4974a2!8m2!3d18.9669855!4d72.82071</t>
  </si>
  <si>
    <t>https://www.google.com/search?tbm=lcl&amp;sxsrf=ALeKk03WA7m6wuEa3Z3VwmhQuW8geq1vTw%3A1591263714183&amp;ei=4sHYXurgCoeortoP6ZOigAE&amp;q=+clubs+for+kho+kho+in+maharashtra&amp;oq=+clubs+for+kho+kho+in+maharashtra&amp;gs_l=psy-ab.3...428258.429011.0.429510.6.6.0.0.0.0.142.407.0j3.3.0....0...1c.1.64.psy-ab..3.0.0....0.4DB_p9ZYqkg#rlfi=hd:;si:8331784694125704032,l,CiBjbHVicyBmb3Iga2hvIGtobyBpbiBtYWhhcmFzaHRyYVo1ChFjbHVicyBmb3Iga2hvIGtobyIgY2x1YnMgZm9yIGtobyBraG8gaW4gbWFoYXJhc2h0cmE;mv:[[21.4252689,79.4539554],[16.4124892,72.4452507]];start:20</t>
  </si>
  <si>
    <t>Rajapeth Sporting Club</t>
  </si>
  <si>
    <t>Rajapeth, Govind Nagar, Amravati, Maharashtra 444605</t>
  </si>
  <si>
    <t>https://www.google.com/maps/place/Rajapeth+Sporting+Club/@20.9195425,77.7553999,17z/data=!3m1!4b1!4m5!3m4!1s0x3bd6a4ba6f9f2e29:0xea47a3e0f1d15ce8!8m2!3d20.9195425!4d77.7575886</t>
  </si>
  <si>
    <t>https://www.google.com/search?q=Rajapeth+Sporting+Club&amp;oq=Rajapeth+Sporting+Club&amp;aqs=chrome..69i57j69i60l2j69i61.378j0j7&amp;sourceid=chrome&amp;ie=UTF-8</t>
  </si>
  <si>
    <t>https://www.google.com/search?tbm=lcl&amp;sxsrf=ALeKk03WA7m6wuEa3Z3VwmhQuW8geq1vTw%3A1591263714183&amp;ei=4sHYXurgCoeortoP6ZOigAE&amp;q=+clubs+for+kho+kho+in+maharashtra&amp;oq=+clubs+for+kho+kho+in+maharashtra&amp;gs_l=psy-ab.3...428258.429011.0.429510.6.6.0.0.0.0.142.407.0j3.3.0....0...1c.1.64.psy-ab..3.0.0....0.4DB_p9ZYqkg#rlfi=hd:;si:16881641914746625256;mv:[[21.4252689,79.4539554],[16.4124892,72.4452507]];start:20</t>
  </si>
  <si>
    <t>Bcya kho kho club</t>
  </si>
  <si>
    <t>Bengaluru, Karnataka 560013</t>
  </si>
  <si>
    <t>https://www.google.com/maps/place/Bcya+kho+kho+club/@13.0492725,77.5547537,17z/data=!3m1!4b1!4m5!3m4!1s0x3bae3d56ba7e2315:0x7148afb2e5e75ffe!8m2!3d13.0492725!4d77.5569424</t>
  </si>
  <si>
    <t>080957 15778</t>
  </si>
  <si>
    <t>https://www.google.com/search?sxsrf=ALeKk00nnM1dio7QXc6GbMft0xT4HNf2rw:1591266967642&amp;q=top+10+clubs+for+kho+kho+in+karnataka&amp;npsic=0&amp;rflfq=1&amp;rlha=0&amp;rllag=14428494,76024315,230710&amp;tbm=lcl&amp;ved=2ahUKEwig_eSy--fpAhW98HMBHa_qBWAQjGp6BAgKED0&amp;tbs=lrf:!1m4!1u3!2m2!3m1!1e1!1m4!1u2!2m2!2m1!1e1!1m4!1u16!2m2!16m1!1e1!1m4!1u16!2m2!16m1!1e2!2m1!1e2!2m1!1e16!2m1!1e3!3sIAE,lf:1,lf_ui:1&amp;rldoc=1#rlfi=hd:;si:8162967507505209342;mv:[[16.5597206,77.95828159999999],[12.056735999999999,74.2954658]]</t>
  </si>
  <si>
    <t>MG's Sporting Academy</t>
  </si>
  <si>
    <t>Hanuman Nagar, Belgaum, Karnataka 590019</t>
  </si>
  <si>
    <t>https://www.google.com/maps/place/MG's+Sporting+Academy/@15.8803277,74.4894994,17z/data=!3m1!4b1!4m5!3m4!1s0x3bbf63f76aaaaaab:0x568f5c5c52b14c9b!8m2!3d15.8803277!4d74.4916881</t>
  </si>
  <si>
    <t>093412 13983</t>
  </si>
  <si>
    <t>https://www.facebook.com/mgsportingacademy/</t>
  </si>
  <si>
    <t>https://www.google.com/search?sxsrf=ALeKk01YzwsEKEBRY5kWif08vW2dP58v8g%3A1591267670491&amp;ei=VtHYXsbLHdL69QP0g6Zw&amp;q=mg%27s+sporting+academy+belgaum+karnataka&amp;oq=mg%27s+sporting&amp;gs_lcp=CgZwc3ktYWIQAxgAMgYIABAWEB4yBggAEBYQHjIGCAAQFhAeMgYIABAWEB4yBggAEBYQHjoECCMQJzoFCAAQkQI6CAgAELEDEJECOgUIABCDAToCCAA6BQgAELEDOgQIABBDOgcIABAUEIcCOgQIABAKOgQIABANOgYIABANEAo6BAgAEB46BggAEAoQHjoGCAAQDRAeOggIABAIEA0QHlCSrRJYv4ITYPGHE2gCcAB4AIABsAGIAYIRkgEEMC4xNZgBAKABAaoBB2d3cy13aXo&amp;sclient=psy-ab</t>
  </si>
  <si>
    <t>Young pioneers sports club</t>
  </si>
  <si>
    <t>Gandhi Maidhan, 3 rd Cross, 6th, main road, Vijayanagar, Bengaluru, Karnataka 560040</t>
  </si>
  <si>
    <t>https://www.google.com/maps/place/Young+pioneers+sports+club/@12.9766617,77.5434454,18z/data=!3m1!4b1!4m5!3m4!1s0x3bae3de8ada5c5d5:0x9bd71ebfe773db7b!8m2!3d12.9766617!4d77.5445397</t>
  </si>
  <si>
    <t>info@youngpioneers.in</t>
  </si>
  <si>
    <t>https://www.justdial.com/Bangalore/Young-Pioneers-Sports-Club-Near-Balgangadharnath-Metro-Station-Vijayanagar/080P4202197_BZDET</t>
  </si>
  <si>
    <t>https://www.google.com/search?sxsrf=ALeKk00w_YP2iEVmVvxZNe4UKPgD_sc4Ig:1591272189392&amp;q=top+10+clubs+for+kho+kho+in+karnataka&amp;npsic=0&amp;rflfq=1&amp;rlha=0&amp;rllag=14428494,76024315,230710&amp;tbm=lcl&amp;ved=2ahUKEwixwdvsjujpAhX7yjgGHXs7AkMQjGp6BAgKED0&amp;tbs=lrf:!1m4!1u3!2m2!3m1!1e1!1m4!1u2!2m2!2m1!1e1!1m4!1u16!2m2!16m1!1e1!1m4!1u16!2m2!16m1!1e2!2m1!1e2!2m1!1e16!2m1!1e3!3sIAE,lf:1,lf_ui:1&amp;rldoc=1#rlfi=hd:;si:11229478005442337659;mv:[[16.5597206,77.95828159999999],[12.056735999999999,74.2954658]]</t>
  </si>
  <si>
    <t>https://youngpioneers.in/</t>
  </si>
  <si>
    <t>Sports Authority Of India</t>
  </si>
  <si>
    <t>Golf Club Building, Netaji Subhas Southern Centre, Mysore Road, Bengaluru, Karnataka 560056</t>
  </si>
  <si>
    <t>https://www.google.com/maps/search/Sports+Authority+Of+India/@12.9766594,77.50952,13z/data=!3m1!4b1</t>
  </si>
  <si>
    <t>080 2272 9499</t>
  </si>
  <si>
    <t>Rajyavardhan Singh Rathore</t>
  </si>
  <si>
    <t>https://www.google.com/search?q=Sports+Authority+Of+India&amp;oq=Sports+Authority+Of+India+&amp;aqs=chrome..69i57j69i59l3j0l3j69i60.1361j0j7&amp;sourceid=chrome&amp;ie=UTF-8</t>
  </si>
  <si>
    <t>no.23,3rd cross,4th Main road, near by kanteerava stadium, Sampangi Rama Nagara, Bengaluru, Karnataka 560027</t>
  </si>
  <si>
    <t>https://www.google.com/maps/place/Sree+Kanteerava+Stadium/@12.9696982,77.5912971,17z/data=!3m1!4b1!4m5!3m4!1s0x3bae16765e0e71b1:0xa15b836e3ff1f630!8m2!3d12.9696982!4d77.5934858</t>
  </si>
  <si>
    <t>80 2221 3397</t>
  </si>
  <si>
    <t>https://www.justdial.com/Bangalore/Sree-Kanteerava-Indoor-Stadium-Kasturba-Road/080P3043639_BZDET</t>
  </si>
  <si>
    <t>https://www.google.com/search?sxsrf=ALeKk019NpJP_sWmZMYojz6zFY4vJSW0kw:1591273138447&amp;q=top+10+clubs+for+kho+kho+in+karnataka&amp;npsic=0&amp;rflfq=1&amp;rlha=0&amp;rllag=14428494,76024315,230710&amp;tbm=lcl&amp;ved=2ahUKEwjCgqGxkujpAhUIVH0KHZ4AD04QjGp6BAgKED0&amp;tbs=lrf:!1m4!1u3!2m2!3m1!1e1!1m4!1u2!2m2!2m1!1e1!1m4!1u16!2m2!16m1!1e1!1m4!1u16!2m2!16m1!1e2!2m1!1e2!2m1!1e16!2m1!1e3!3sIAE,lf:1,lf_ui:1&amp;rldoc=1#rlfi=hd:;si:11627031372529530416,l,CiV0b3AgMTAgY2x1YnMgZm9yIGtobyBraG8gaW4ga2FybmF0YWthSLLVmQVaTwoYdG9wIDEwIGNsdWJzIGZvciBraG8ga2hvEAAQARACEAMQBBAFGAciJXRvcCAxMCBjbHVicyBmb3Iga2hvIGtobyBpbiBrYXJuYXRha2E,y,lYcHNaPVYzM;mv:[[16.5597206,77.95828159999999],[12.056735999999999,74.2954658]]</t>
  </si>
  <si>
    <t>Mysore Tennis Club</t>
  </si>
  <si>
    <t>Chamarajapura, Mysuru, Karnataka 570005</t>
  </si>
  <si>
    <t>https://www.google.com/maps/place/Mysore+Tennis+Club/@12.3044877,76.6361946,17z/data=!3m1!4b1!4m5!3m4!1s0x3baf7aa700000001:0x1c72145a13dce33f!8m2!3d12.3044877!4d76.6383833</t>
  </si>
  <si>
    <t>Mysore</t>
  </si>
  <si>
    <t>099862 98388</t>
  </si>
  <si>
    <t>https://www.google.com/search?sxsrf=ALeKk019NpJP_sWmZMYojz6zFY4vJSW0kw:1591273138447&amp;q=top+10+clubs+for+kho+kho+in+karnataka&amp;npsic=0&amp;rflfq=1&amp;rlha=0&amp;rllag=14428494,76024315,230710&amp;tbm=lcl&amp;ved=2ahUKEwjCgqGxkujpAhUIVH0KHZ4AD04QjGp6BAgKED0&amp;tbs=lrf:!1m4!1u3!2m2!3m1!1e1!1m4!1u2!2m2!2m1!1e1!1m4!1u16!2m2!16m1!1e1!1m4!1u16!2m2!16m1!1e2!2m1!1e2!2m1!1e16!2m1!1e3!3sIAE,lf:1,lf_ui:1&amp;rldoc=1#rlfi=hd:;si:4044243813144785508,l,CiV0b3AgMTAgY2x1YnMgZm9yIGtobyBraG8gaW4ga2FybmF0YWthWkEKGHRvcCAxMCBjbHVicyBmb3Iga2hvIGtobyIldG9wIDEwIGNsdWJzIGZvciBraG8ga2hvIGluIGthcm5hdGFrYQ,y,gOMZFnKF9rU;mv:[[16.5597206,77.95828159999999],[12.056735999999999,74.2954658]]</t>
  </si>
  <si>
    <t>https://sites.google.com/site/mysoretennisclub/</t>
  </si>
  <si>
    <t>Karnataka State Lawn Tennis Association</t>
  </si>
  <si>
    <t>Karnataka State Lawn Tennis Association, Cubbon Park, Bengaluru, Karnataka 560001</t>
  </si>
  <si>
    <t>https://www.google.com/maps/place/Karnataka+State+Lawn+Tennis+Association/@12.9753553,77.5923096,17z/data=!3m1!4b1!4m5!3m4!1s0x3bae1670f16ca35b:0xc91b74e54e0d400f!8m2!3d12.9753553!4d77.5944983</t>
  </si>
  <si>
    <t>080 2286 9797</t>
  </si>
  <si>
    <t>SHRI R ASHOKA</t>
  </si>
  <si>
    <t xml:space="preserve">6 MONTHS 21000  YEARLY 36000 </t>
  </si>
  <si>
    <t>https://www.google.com/search?sxsrf=ALeKk019NpJP_sWmZMYojz6zFY4vJSW0kw:1591273138447&amp;q=top+10+clubs+for+kho+kho+in+karnataka&amp;npsic=0&amp;rflfq=1&amp;rlha=0&amp;rllag=14428494,76024315,230710&amp;tbm=lcl&amp;ved=2ahUKEwjCgqGxkujpAhUIVH0KHZ4AD04QjGp6BAgKED0&amp;tbs=lrf:!1m4!1u3!2m2!3m1!1e1!1m4!1u2!2m2!2m1!1e1!1m4!1u16!2m2!16m1!1e1!1m4!1u16!2m2!16m1!1e2!2m1!1e2!2m1!1e16!2m1!1e3!3sIAE,lf:1,lf_ui:1&amp;rldoc=1#rlfi=hd:;si:14491304754200526863,l,CiV0b3AgMTAgY2x1YnMgZm9yIGtobyBraG8gaW4ga2FybmF0YWthSNW-ib3lgICACFpPChh0b3AgMTAgY2x1YnMgZm9yIGtobyBraG8QABABEAIQAxAEEAUYByIldG9wIDEwIGNsdWJzIGZvciBraG8ga2hvIGluIGthcm5hdGFrYQ,y,WWXXLB9BTqI;mv:[[16.5597206,77.95828159999999],[12.056735999999999,74.2954658]]</t>
  </si>
  <si>
    <t>https://www.kslta.com/</t>
  </si>
  <si>
    <t>Karnataka Olympic Association</t>
  </si>
  <si>
    <t>Kanteerava Stadium, Sports Complex, Kasturba Road, Bengaluru, Karnataka 560001</t>
  </si>
  <si>
    <t>https://www.google.com/maps/place/Karnataka+Olympic+Association/@12.9696733,77.5912548,17z/data=!3m1!4b1!4m5!3m4!1s0x3bae167654b3f1bf:0x442cee7e06a8f6a7!8m2!3d12.9696733!4d77.5934435</t>
  </si>
  <si>
    <t>080 2227 5656</t>
  </si>
  <si>
    <t xml:space="preserve">K. Govindaraj </t>
  </si>
  <si>
    <t>https://www.google.com/search?sxsrf=ALeKk019NpJP_sWmZMYojz6zFY4vJSW0kw:1591273138447&amp;q=top+10+clubs+for+kho+kho+in+karnataka&amp;npsic=0&amp;rflfq=1&amp;rlha=0&amp;rllag=14428494,76024315,230710&amp;tbm=lcl&amp;ved=2ahUKEwjCgqGxkujpAhUIVH0KHZ4AD04QjGp6BAgKED0&amp;tbs=lrf:!1m4!1u3!2m2!3m1!1e1!1m4!1u2!2m2!2m1!1e1!1m4!1u16!2m2!16m1!1e1!1m4!1u16!2m2!16m1!1e2!2m1!1e2!2m1!1e16!2m1!1e3!3sIAE,lf:1,lf_ui:1&amp;rldoc=1#rlfi=hd:;si:4912563518599394983,l,CiV0b3AgMTAgY2x1YnMgZm9yIGtobyBraG8gaW4ga2FybmF0YWthWkEKGHRvcCAxMCBjbHVicyBmb3Iga2hvIGtobyIldG9wIDEwIGNsdWJzIGZvciBraG8ga2hvIGluIGthcm5hdGFrYQ,y,8oozo4vCKfk;mv:[[16.5597206,77.95828159999999],[12.056735999999999,74.2954658]]</t>
  </si>
  <si>
    <t>http://scoreup-koa.in/</t>
  </si>
  <si>
    <t>Chitrakoota School - Best CBSE School in Nagarbhavi, Kengeri</t>
  </si>
  <si>
    <t>Kengeri Main Rd, Mutharayana Nagar, Nagdevanahalli, Bengaluru, Karnataka 560056</t>
  </si>
  <si>
    <t>https://www.google.com/maps/place/Chitrakoota+School+-+Best+CBSE+School+in+Nagarbhavi,+Kengeri/@12.9344609,77.4918759,17z/data=!3m1!4b1!4m5!3m4!1s0x3bae3ec1e33d9c41:0x5987cd54f80d153b!8m2!3d12.9344609!4d77.4940646</t>
  </si>
  <si>
    <t>headoffice@chitrakoota.com</t>
  </si>
  <si>
    <t>080 2848 4660</t>
  </si>
  <si>
    <t>https://chitrakoota.com/</t>
  </si>
  <si>
    <t>https://www.google.com/search?q=Chitrakoota+School+-+Best+CBSE+School+in+Nagarbhavi%2C+Kengeri&amp;oq=Chitrakoota+School+-+Best+CBSE+School+in+Nagarbhavi%2C+Kengeri&amp;aqs=chrome..69i57j0l2j69i60l3.696j0j7&amp;sourceid=chrome&amp;ie=UTF-8</t>
  </si>
  <si>
    <t>Stadium</t>
  </si>
  <si>
    <t>Huliyar Road, Hiriyur, Karnataka 572143</t>
  </si>
  <si>
    <t>https://www.google.com/maps/search/stadium+near+Huliyar,+Karnataka/@13.7418237,76.1231377,9z/data=!3m1!4b1</t>
  </si>
  <si>
    <t>Hiriyur</t>
  </si>
  <si>
    <t>https://www.google.com/search?sxsrf=ALeKk01Ld49rcfnUmW1WIp80f99xr019Og:1591274521522&amp;q=top+10+clubs+for+kho+kho+in+karnataka&amp;npsic=0&amp;rflfq=1&amp;rlha=0&amp;rllag=14428494,76024315,230710&amp;tbm=lcl&amp;ved=2ahUKEwjznuHEl-jpAhVOb30KHSzMD4AQjGp6BAgKED0&amp;tbs=lrf:!1m4!1u3!2m2!3m1!1e1!1m4!1u2!2m2!2m1!1e1!1m4!1u16!2m2!16m1!1e1!1m4!1u16!2m2!16m1!1e2!2m1!1e2!2m1!1e16!2m1!1e3!3sIAE,lf:1,lf_ui:1&amp;rldoc=1#rlfi=hd:;si:2030917798705710712,l,CiV0b3AgMTAgY2x1YnMgZm9yIGtobyBraG8gaW4ga2FybmF0YWthWkEKGHRvcCAxMCBjbHVicyBmb3Iga2hvIGtobyIldG9wIDEwIGNsdWJzIGZvciBraG8ga2hvIGluIGthcm5hdGFrYQ,y,Y5fj6BnJNw8;mv:[[16.5597206,77.95828159999999],[12.056735999999999,74.2954658]]</t>
  </si>
  <si>
    <t>Youth Empowerment and Sports Department</t>
  </si>
  <si>
    <t>State Youth Centre, Nrupathunga Rd, Ambedkar Veedhi, Bengaluru, Karnataka 560001</t>
  </si>
  <si>
    <t>https://www.google.com/maps/place/Youth+Empowerment+and+Sports+Department/@12.9717114,77.5847018,17z/data=!3m1!4b1!4m5!3m4!1s0x3bae1674906fa9c7:0xfc3a1752e14f4943!8m2!3d12.9717114!4d77.5868905</t>
  </si>
  <si>
    <t>080-22213009</t>
  </si>
  <si>
    <t>080-22215601</t>
  </si>
  <si>
    <t>https://www.google.com/search?sxsrf=ALeKk01Ld49rcfnUmW1WIp80f99xr019Og:1591274521522&amp;q=top+10+clubs+for+kho+kho+in+karnataka&amp;npsic=0&amp;rflfq=1&amp;rlha=0&amp;rllag=14428494,76024315,230710&amp;tbm=lcl&amp;ved=2ahUKEwjznuHEl-jpAhVOb30KHSzMD4AQjGp6BAgKED0&amp;tbs=lrf:!1m4!1u3!2m2!3m1!1e1!1m4!1u2!2m2!2m1!1e1!1m4!1u16!2m2!16m1!1e1!1m4!1u16!2m2!16m1!1e2!2m1!1e2!2m1!1e16!2m1!1e3!3sIAE,lf:1,lf_ui:1&amp;rldoc=1#rlfi=hd:;si:18174864890941884739,l,CiV0b3AgMTAgY2x1YnMgZm9yIGtobyBraG8gaW4ga2FybmF0YWthWkEKGHRvcCAxMCBjbHVicyBmb3Iga2hvIGtobyIldG9wIDEwIGNsdWJzIGZvciBraG8ga2hvIGluIGthcm5hdGFrYQ,y,acRds5JKwXk;mv:[[16.5597206,77.95828159999999],[12.056735999999999,74.2954658]]</t>
  </si>
  <si>
    <t>https://karnataka.gov.in/dyes/Pages/Sports-Policy.aspx</t>
  </si>
  <si>
    <t>GKVK University Stadium</t>
  </si>
  <si>
    <t>GKVK Campus Rd, Rajiv Gandhi Nagar, Kodigehalli, Bengaluru, Karnataka 560065</t>
  </si>
  <si>
    <t>https://www.google.com/maps/place/GKVK+University+Stadium/@13.075733,77.5795456,17z/data=!3m1!4b1!4m5!3m4!1s0x3bae1815bbebaff7:0x55b2c9df987bd453!8m2!3d13.075733!4d77.5817343</t>
  </si>
  <si>
    <t>https://www.google.com/search?sa=X&amp;biw=1517&amp;bih=694&amp;sxsrf=ALeKk00TmllhvHQiatTKztCDOr_yC1FGpQ:1591276071672&amp;q=top+10+clubs+for+kho+kho+in+karnataka&amp;npsic=0&amp;rflfq=1&amp;rlha=0&amp;rllag=14428494,76024315,230710&amp;tbm=lcl&amp;ved=2ahUKEwjLh_ennejpAhUfyDgGHWKBCeoQjGp6BAgKED0&amp;tbs=lrf:!1m4!1u3!2m2!3m1!1e1!1m4!1u2!2m2!2m1!1e1!1m4!1u16!2m2!16m1!1e1!1m4!1u16!2m2!16m1!1e2!2m1!1e2!2m1!1e16!2m1!1e3!3sIAE,lf:1,lf_ui:1&amp;rldoc=1#rlfi=hd:;si:6175220001251513427,l,CiV0b3AgMTAgY2x1YnMgZm9yIGtobyBraG8gaW4ga2FybmF0YWthSITwse_ngICACFpPChh0b3AgMTAgY2x1YnMgZm9yIGtobyBraG8QABABEAIQAxAEEAUYByIldG9wIDEwIGNsdWJzIGZvciBraG8ga2hvIGluIGthcm5hdGFrYQ,y,6s8-EHR_tqI;mv:[[15.955327500000001,77.9608556],[12.641036,74.2654668]];start:20</t>
  </si>
  <si>
    <t>Mvjce Sports Ground</t>
  </si>
  <si>
    <t>3G Homes Crimson Layout, Kadugodi, Bengaluru, Karnataka 560067</t>
  </si>
  <si>
    <t>https://www.google.com/maps/place/Mvjce+Sports+Ground/@12.9860052,77.7606996,17z/data=!3m1!4b1!4m5!3m4!1s0x3bae0e0e01c56509:0x99babaaa46cfe9ab!8m2!3d12.9860052!4d77.7628883</t>
  </si>
  <si>
    <t>80 4299 1000</t>
  </si>
  <si>
    <t>https://www.google.com/search?q=Mvjce+Sports+Ground&amp;oq=Mvjce+Sports+Ground&amp;aqs=chrome..69i57.895j0j7&amp;sourceid=chrome&amp;ie=UTF-8</t>
  </si>
  <si>
    <t>https://www.mvjce.edu.in/</t>
  </si>
  <si>
    <t>IISc Gymkhana</t>
  </si>
  <si>
    <t>Opp India Institute Of Science Hostel, Banglore Highway, IISc Gymnasium, Malleshwaram, Bengaluru, Karnataka 560012</t>
  </si>
  <si>
    <t>https://www.google.com/maps/place/IISc+Gymkhana/@13.0153398,77.5602368,17z/data=!3m1!4b1!4m5!3m4!1s0x3bae17d5f316264b:0x44e15b1696575355!8m2!3d13.0153398!4d77.5624255</t>
  </si>
  <si>
    <t>080 2293 2257</t>
  </si>
  <si>
    <t>https://www.google.com/search?sxsrf=ALeKk00ngoOG9B39G1e4xfjQ21K4w39KSQ:1591277427074&amp;q=top+10+clubs+for+kho+kho+in+karnataka&amp;npsic=0&amp;rflfq=1&amp;rlha=0&amp;rllag=14428494,76024315,230710&amp;tbm=lcl&amp;ved=2ahUKEwjC8Z2uoujpAhVTaCsKHaHRDUEQjGp6BAgKED0&amp;tbs=lrf:!1m4!1u3!2m2!3m1!1e1!1m4!1u2!2m2!2m1!1e1!1m4!1u16!2m2!16m1!1e1!1m4!1u16!2m2!16m1!1e2!2m1!1e2!2m1!1e16!2m1!1e3!3sIAE,lf:1,lf_ui:1&amp;rldoc=1#rlfi=hd:;si:4963348416908710741,l,CiV0b3AgMTAgY2x1YnMgZm9yIGtobyBraG8gaW4ga2FybmF0YWthSJiBx6fLq4CACFpPChh0b3AgMTAgY2x1YnMgZm9yIGtobyBraG8QABABEAIQAxAEEAUYByIldG9wIDEwIGNsdWJzIGZvciBraG8ga2hvIGluIGthcm5hdGFrYQ,y,L-P2R-l40EA;mv:[[17.5800913,78.3221895],[12.0095713,74.7888636]];start:40</t>
  </si>
  <si>
    <t>https://iiscgym.iisc.ac.in/</t>
  </si>
  <si>
    <t>SAI, Kabaddi &amp; Kho-Kho Grounds</t>
  </si>
  <si>
    <t>Gnana Bharathi, Bengaluru, Karnataka 560056</t>
  </si>
  <si>
    <t>https://www.google.com/maps/place/SAI,+Kabaddi+%26+Kho-Kho+Grounds/@12.9453643,77.5132639,17z/data=!3m1!4b1!4m5!3m4!1s0x3bae3e8a0dfd5239:0x2dfe02989050e1e3!8m2!3d12.9453643!4d77.5154526</t>
  </si>
  <si>
    <t>https://www.google.com/search?biw=1517&amp;bih=694&amp;sxsrf=ALeKk00IWyO8jSE087sF6Tw2N61C6J3IqQ:1591278171320&amp;q=clubs+for+kho+kho+in+karnataka&amp;npsic=0&amp;rflfq=1&amp;rlha=0&amp;rllag=12997318,77536197,6194&amp;tbm=lcl&amp;ved=2ahUKEwivoY-RpejpAhXYdn0KHa8KBGAQjGp6BAgKED8&amp;tbs=lrf:!1m4!1u3!2m2!3m1!1e1!1m4!1u2!2m2!2m1!1e1!1m4!1u16!2m2!16m1!1e1!1m4!1u16!2m2!16m1!1e2!2m1!1e2!2m1!1e16!2m1!1e3!3sIAE,lf:1,lf_ui:2&amp;rldoc=1#rlfi=hd:;si:3314089230070768099,l,Ch5jbHVicyBmb3Iga2hvIGtobyBpbiBrYXJuYXRha2FaMwoRY2x1YnMgZm9yIGtobyBraG8iHmNsdWJzIGZvciBraG8ga2hvIGluIGthcm5hdGFrYQ;mv:[[16.0582516,77.7807352],[12.7370059,74.30551559999999]]</t>
  </si>
  <si>
    <t>https://www.google.com/search?sxsrf=ALeKk02Q82mYdDDWiIyi8GwrEIpLzOFfPA:1591278249580&amp;q=SAI,+Kabaddi+%26+Kho-Kho+Ground&amp;spell=1&amp;sa=X&amp;ved=2ahUKEwia-Le2pejpAhVRU30KHXl2BLMQBSgAegQIFhAn&amp;biw=1517&amp;bih=694</t>
  </si>
  <si>
    <t>YPSC-kho Kho Club</t>
  </si>
  <si>
    <t>Hoshalli Extension, Stage 1, Vijayanagar, Bengaluru, Karnataka 560040</t>
  </si>
  <si>
    <t>https://www.google.com/maps/place/YPSC-kho+Kho+Club/@12.9711952,77.5411887,17z/data=!3m1!4b1!4m5!3m4!1s0x3bae3dfa9127939b:0x8ab239813c48b71b!8m2!3d12.9711952!4d77.5433774</t>
  </si>
  <si>
    <t>https://www.google.com/search?biw=1517&amp;bih=694&amp;sxsrf=ALeKk00IWyO8jSE087sF6Tw2N61C6J3IqQ:1591278171320&amp;q=clubs+for+kho+kho+in+karnataka&amp;npsic=0&amp;rflfq=1&amp;rlha=0&amp;rllag=12997318,77536197,6194&amp;tbm=lcl&amp;ved=2ahUKEwivoY-RpejpAhXYdn0KHa8KBGAQjGp6BAgKED8&amp;tbs=lrf:!1m4!1u3!2m2!3m1!1e1!1m4!1u2!2m2!2m1!1e1!1m4!1u16!2m2!16m1!1e1!1m4!1u16!2m2!16m1!1e2!2m1!1e2!2m1!1e16!2m1!1e3!3sIAE,lf:1,lf_ui:2&amp;rldoc=1#rlfi=hd:;si:9994113750313514779;mv:[[16.0582516,77.7807352],[12.7370059,74.30551559999999]]</t>
  </si>
  <si>
    <t>Karnataka Handball Association</t>
  </si>
  <si>
    <t>No.505/B/85, Amarjyothi Apartment, Kanakapura Main Road, Jayanagar, 6th Block, Bengaluru, Karnataka 560070</t>
  </si>
  <si>
    <t>https://www.google.com/maps/place/Karnataka+Handball+Association/@12.9149292,77.5459803,14z/data=!3m1!4b1!4m5!3m4!1s0x3bae157e756c6543:0xa3afc3f48366e2e6!8m2!3d12.9149298!4d77.5634899</t>
  </si>
  <si>
    <t>098459 23629</t>
  </si>
  <si>
    <t>https://www.google.com/search?biw=1517&amp;bih=694&amp;sxsrf=ALeKk00IWyO8jSE087sF6Tw2N61C6J3IqQ:1591278171320&amp;q=clubs+for+kho+kho+in+karnataka&amp;npsic=0&amp;rflfq=1&amp;rlha=0&amp;rllag=12997318,77536197,6194&amp;tbm=lcl&amp;ved=2ahUKEwivoY-RpejpAhXYdn0KHa8KBGAQjGp6BAgKED8&amp;tbs=lrf:!1m4!1u3!2m2!3m1!1e1!1m4!1u2!2m2!2m1!1e1!1m4!1u16!2m2!16m1!1e1!1m4!1u16!2m2!16m1!1e2!2m1!1e2!2m1!1e16!2m1!1e3!3sIAE,lf:1,lf_ui:2&amp;rldoc=1#rlfi=hd:;si:11794861404050612966;mv:[[16.0582516,77.7807352],[12.7370059,74.30551559999999]]</t>
  </si>
  <si>
    <t>Royal Palace College Kho Kho Ground.</t>
  </si>
  <si>
    <t>JAMKHANDI, Bagalkot, Karnataka 587302</t>
  </si>
  <si>
    <t>https://www.google.com/maps/place/Royal+Palace+College+Kho+Kho+Ground,+jamkhandi./@16.5013096,75.268603,17z/data=!3m1!4b1!4m5!3m4!1s0x3bc73c15541ae1b3:0x6e9640492fcfc985!8m2!3d16.5013096!4d75.2707917</t>
  </si>
  <si>
    <t>Bagalkot</t>
  </si>
  <si>
    <t>royalpalaceschool@gmail.com / pro@royalpalaceschool.org</t>
  </si>
  <si>
    <t>9686432446 / 8</t>
  </si>
  <si>
    <t>https://www.google.com/search?biw=1517&amp;bih=694&amp;tbm=lcl&amp;sxsrf=ALeKk02qeNIB5fp65RoVXPHTzvniFU5WoQ%3A1591278703273&amp;ei=b_zYXqfEC4jgrQH36K7IBQ&amp;q=+kho+kho+in+karnataka&amp;oq=+kho+kho+in+karnataka&amp;gs_l=psy-ab.3..0i30k1.6218.7146.0.9538.15.6.0.0.0.0.219.513.0j2j1.3.0....0...1c.1.64.psy-ab..13.2.371...33i10k1.0.AhQZmnneZa4#rlfi=hd:;si:7968627273757608325,l,ChRraG8ga2hvIGluIGthcm5hdGFrYVofCgdraG8ga2hvIhRraG8ga2hvIGluIGthcm5hdGFrYQ,y,Qp56klPI7VI;mv:[[17.5491429,77.7624633],[12.233549499999999,74.6074277]]</t>
  </si>
  <si>
    <t>http://royalpalaceschool.org/facilities/</t>
  </si>
  <si>
    <t>Kho Kho Court</t>
  </si>
  <si>
    <t>Adamar, Karnataka 574119</t>
  </si>
  <si>
    <t>https://www.google.com/maps/place/Kho-Kho+Court/@15.1563983,75.875094,17z/data=!3m1!4b1!4m5!3m4!1s0x3bb9afed57e1af8d:0xd51da11858609f20!8m2!3d15.1563983!4d75.8772827</t>
  </si>
  <si>
    <t>Adamar</t>
  </si>
  <si>
    <t>Kho Kho Ground, JNV Kuknoor</t>
  </si>
  <si>
    <t>JNV Kuknoor Karnataka 583232</t>
  </si>
  <si>
    <t>https://www.google.com/maps/place/Kho+Kho+Ground,+JNV+Kuknoor/@15.5043185,76.0057059,17z/data=!3m1!4b1!4m5!3m4!1s0x3bb848bbafc33165:0x9b9d96667f5ee0d1!8m2!3d15.5043185!4d76.0078946</t>
  </si>
  <si>
    <t>JNV Kuknoor</t>
  </si>
  <si>
    <t>https://www.google.com/search?biw=1517&amp;bih=694&amp;tbm=lcl&amp;sxsrf=ALeKk02qeNIB5fp65RoVXPHTzvniFU5WoQ%3A1591278703273&amp;ei=b_zYXqfEC4jgrQH36K7IBQ&amp;q=+kho+kho+in+karnataka&amp;oq=+kho+kho+in+karnataka&amp;gs_l=psy-ab.3..0i30k1.6218.7146.0.9538.15.6.0.0.0.0.219.513.0j2j1.3.0....0...1c.1.64.psy-ab..13.2.371...33i10k1.0.AhQZmnneZa4#rlfi=hd:;si:11213284014190158033;mv:[[17.5491429,77.7624633],[12.233549499999999,74.6074277]]</t>
  </si>
  <si>
    <t>A Y R Cricket Academy And G..</t>
  </si>
  <si>
    <t>Plot No 902, B N Reddy gar, B N Reddy gar, Hyderabad 0 500070, Opposite Arka Intertiol School</t>
  </si>
  <si>
    <t>https://content.jdmagicbox.com/comp/hyderabad/f3/040pxx40.xx40.181221115608.e8f3/catalogue/a0y0r0cricket0academy0and0grounds0b0n0reddy0gar0hyderabad0cricket0coaching0classes0kjhue3b4zm.jpg?clr=#333333?fit=around%7C270%3A130&amp;crop=270%3A130%3B%2A%2C%2A</t>
  </si>
  <si>
    <t>Monthly</t>
  </si>
  <si>
    <t>5am - 9pm</t>
  </si>
  <si>
    <t>unisexual</t>
  </si>
  <si>
    <t>Adarsh Sports Club</t>
  </si>
  <si>
    <t>Dps road,opp to vnr college, Bachupally, Hyderabad 0 500090</t>
  </si>
  <si>
    <t>https://content.jdmagicbox.com/comp/hyderabad/x2/040pxx40.xx40.180310095010.j1x2/catalogue/adarsh0sports0club0bachupally0hyderabad0cricket0coaching0classes0zip25aee5s.jpg?clr=#39392d?fit=around%7C270%3A130&amp;crop=270%3A130%3B%2A%2C%2A</t>
  </si>
  <si>
    <t>Andhra Pradesh Cricket Acad..</t>
  </si>
  <si>
    <t>H No 10, 59110, 5th Lane, Lic Colony, Vijayawada 0 520008, Siddhartha gar</t>
  </si>
  <si>
    <t>https://content.jdmagicbox.com/comp/vijayawada/m7/0866px866.x866.171226052707.w5m7/catalogue/andhra0pradesh0cricket0academy0lic0colony0vijayawada0cricket0coaching0classes05fa7qcayvu.jpg?fit=around%7C270%3A130&amp;crop=270%3A130%3B%2A%2C%2A</t>
  </si>
  <si>
    <t>5am - 8pm</t>
  </si>
  <si>
    <t>Arshad Ayub Cricket Academy</t>
  </si>
  <si>
    <t>Masab Tank, Hyderabad 0 500028, Inside Hockey Ground, Opposite Himalaya Book Depot, Shanthi gar</t>
  </si>
  <si>
    <t>https://content.jdmagicbox.com/comp/hyderabad/65/040p5438865/catalogue/arshad0ayub0cricket0academy0masab0tank0hyderabad0cricket0coaching0classes0s6uog33bk9.jpg?clr=#222d44?fit=around%7C270%3A130&amp;crop=270%3A130%3B%2A%2C%2A</t>
  </si>
  <si>
    <t>Ashwin Academy</t>
  </si>
  <si>
    <t>House No 6014/3, Boduppal, Uppal, Hyderabad 0 500039, Behind Big Bazaar</t>
  </si>
  <si>
    <t>https://content.jdmagicbox.com/comp/hyderabad/l9/040pxx40.xx40.120501164732.p5l9/catalogue/ashwin0academy0uppal0hyderabad0institutes0for0sports0training0tennis02mval0f.jpg?clr=#223344?fit=around%7C270%3A130&amp;crop=270%3A130%3B%2A%2C%2A</t>
  </si>
  <si>
    <t>Aspra</t>
  </si>
  <si>
    <t>Plot No 2057/6, Hitech City Road, Madhapur, Hyderabad 0 500081, Opposite to Shilparamam, Beside N Convention, Survey No 31</t>
  </si>
  <si>
    <t>https://content.jdmagicbox.com/comp/hyderabad/k5/040pxx40.xx40.150801100004.f7k5/catalogue/aspra0madhapur0hyderabad0sports0ground01gx0z9i.jpg?clr=#254141?fit=around%7C270%3A130&amp;crop=270%3A130%3B%2A%2C%2A</t>
  </si>
  <si>
    <t>Barbados Cricket Ground</t>
  </si>
  <si>
    <t>Kandlakoya, Rangareddy 0 501401, Near Orr Junction, Kandlakoya Village</t>
  </si>
  <si>
    <t>https://content.jdmagicbox.com/comp/rangareddy/r3/040pxx40.xx40.160603234546.j1r3/catalogue/barbados0cricket0ground0kandlakoya0rangareddy0sports0ground05hsuwpyff3.jpg?clr=#471f29?fit=around%7C270%3A130&amp;crop=270%3A130%3B%2A%2C%2A</t>
  </si>
  <si>
    <t>Rangareddy</t>
  </si>
  <si>
    <t>Bmr Cricket Academy</t>
  </si>
  <si>
    <t>151/A &amp; 152, Barraging Gouda Village, Hyder Shah Kote, Hyderabad 0 500091</t>
  </si>
  <si>
    <t>https://content.jdmagicbox.com/comp/mumbai/j8/040pxx40.xx40.150120094301.r6j8/catalogue/bmr0cricket0academy0hyder0shah0kote0hyderabad09mqhpl5o2t.jpg?clr=#333333?fit=around%7C270%3A130&amp;crop=270%3A130%3B%2A%2C%2A</t>
  </si>
  <si>
    <t>BPS Cricket Academy</t>
  </si>
  <si>
    <t>D. No 23, As Raja Woman College Grounds, MVP Colony, Visakhapatm 0 530017, Near As Raja Womens College</t>
  </si>
  <si>
    <t>https://content.jdmagicbox.com/comp/visakhapatm/c9/0891px891.x891.150302150036.k3c9/catalogue/bps0cricket0academy0mvp0colony0visakhapatm0cricket0coaching0classes00dbtu.jpg?fit=around%7C270%3A130&amp;crop=270%3A130%3B%2A%2C%2A</t>
  </si>
  <si>
    <t>Visakhapatm</t>
  </si>
  <si>
    <t>Bsporty Sports Academy</t>
  </si>
  <si>
    <t>Survey No 11/33, Ayyappa Society, Khamet0madhapur, Hyderabad 0 500081, Near Meridian School &amp; Hitech City, Behind Butta Convention Centre</t>
  </si>
  <si>
    <t>https://content.jdmagicbox.com/comp/hyderabad/w1/040pxx40.xx40.150623203001.e9w1/catalogue/bsporty0sports0academy0khamet0madhapur0hyderabad0sports0ground0csp7uoalf3.jpg?clr=#4c241a?fit=around%7C270%3A130&amp;crop=270%3A130%3B%2A%2C%2A</t>
  </si>
  <si>
    <t>Cavalier India</t>
  </si>
  <si>
    <t>Plot No. 15, L.B. Colony, Trimulgherry X Roads, Vijayawada Ho, Vijayawada 0 520001</t>
  </si>
  <si>
    <t>https://content.jdmagicbox.com/comp/def_content/tutorials/default0tutorials04.jpg?fit=around%7C270%3A130&amp;crop=270%3A130%3B%2A%2C%2A</t>
  </si>
  <si>
    <t>CBR Sports School &amp; Defence..</t>
  </si>
  <si>
    <t>2(B), Netaji Road, Ketakonda, Vijayawada 0 521456, CBR Academy Of Sports &amp; Education</t>
  </si>
  <si>
    <t>https://content.jdmagicbox.com/comp/vijayawada/x2/0866px866.x866.181218120242.s8x2/catalogue/cbr0sports0school0and0defence0academy0ketakonda0vijayawada0cbse0schools0kg1x88ztr6.jpg?fit=around%7C270%3A130&amp;crop=270%3A130%3B%2A%2C%2A</t>
  </si>
  <si>
    <t>Challenge Coaching</t>
  </si>
  <si>
    <t>Kothapalle, Guntur 0 522409</t>
  </si>
  <si>
    <t>https://content.jdmagicbox.com/comp/def_content/cricket0coaching0classes/shutterstock06475904710cricket0coaching0classes01005g8po.jpg?clr=#2b2b3b?fit=around%7C270%3A130&amp;crop=270%3A130%3B%2A%2C%2A</t>
  </si>
  <si>
    <t>Cricket Acedmy</t>
  </si>
  <si>
    <t>Niharika Castle, Akkayyapalem, Visakhapatm 0 530016</t>
  </si>
  <si>
    <t>https://content.jdmagicbox.com/comp/visakhapatm/l7/0891px891.x891.191207190829.w8l7/catalogue/cricket0acedmy0visakhapatm00nibmhz3a7.jpg?clr=#442222?fit=around%7C270%3A130&amp;crop=270%3A130%3B%2A%2C%2A</t>
  </si>
  <si>
    <t>Daniel Cricket Academy Grou..</t>
  </si>
  <si>
    <t>H.no. 20203/15/6, Vidya gar, Hyderabad 0 500044, Behind Shivam Temple</t>
  </si>
  <si>
    <t>https://content.jdmagicbox.com/comp/hyderabad/u5/040pxx40.xx40.130819212232.h5u5/catalogue/daniel0cricket0academy0grounds0vidya0gar0hyderabad0cricket0coaching0classes03sa6noh.jpg?clr=#444422?fit=around%7C270%3A130&amp;crop=270%3A130%3B%2A%2C%2A</t>
  </si>
  <si>
    <t>Daniels Cricket Academy</t>
  </si>
  <si>
    <t>House No 63, Road No 25, Jubilee Hills, Hyderabad 0 500033, Near MCHRD</t>
  </si>
  <si>
    <t>https://content.jdmagicbox.com/comp/hyderabad/v5/040pxx40.xx40.160205201654.d2v5/catalogue/daniels0cricket0academy0jubilee0hills0hyderabad0cricket0coaching0classes016my4ac.jpg?clr=#3f2727?fit=around%7C270%3A130&amp;crop=270%3A130%3B%2A%2C%2A</t>
  </si>
  <si>
    <t>Drocharya Cricket Academy</t>
  </si>
  <si>
    <t>Beside Bandi Gardens, Bandi Sattaya Colony, Uppal, Hyderabad 0 500039, Behind Uppal Bus Depot</t>
  </si>
  <si>
    <t>https://content.jdmagicbox.com/comp/hyderabad/l7/040pxx40.xx40.171004070039.u2l7/catalogue/drocharya0cricket0academy0uppal0hyderabad0sports0ground014zbntcguo.jpg?clr=#1a2e4c?fit=around%7C270%3A130&amp;crop=270%3A130%3B%2A%2C%2A</t>
  </si>
  <si>
    <t>Durga Prasad Cricket Academ..</t>
  </si>
  <si>
    <t>Dangey gar, mburu, Guntur 0 522508, Near garju University</t>
  </si>
  <si>
    <t>https://content.jdmagicbox.com/comp/def_content/sports0ground/sports0ground10sports0ground0107d9x4.jpg?clr=#523914?fit=around%7C270%3A130&amp;crop=270%3A130%3B%2A%2C%2A</t>
  </si>
  <si>
    <t>Elite Sports Hub</t>
  </si>
  <si>
    <t>H No 1038, Jp gar, Miyapur, Hyderabad 0 500049, Beside Vishwadha Gardens</t>
  </si>
  <si>
    <t>https://content.jdmagicbox.com/comp/hyderabad/s1/040pxx40.xx40.180705174158.a2s1/catalogue/elite0sports0hub0miyapur0hyderabad0cricket0coaching0classes000y4nsa1oj.jpg?clr=#522914?fit=around%7C270%3A130&amp;crop=270%3A130%3B%2A%2C%2A</t>
  </si>
  <si>
    <t>Global Cricket Academy</t>
  </si>
  <si>
    <t>Plot No 8021/5, Jillelaguda, Karmanghat, Hyderabad 0 500079, Sri Lalitha gar Colony</t>
  </si>
  <si>
    <t>https://content.jdmagicbox.com/comp/hyderabad/a9/040pxx40.xx40.170411183702.k8a9/catalogue/global0cricket0academy0karmanghat0hyderabad0cricket0coaching0classes0qv750j.jpg?clr=#444422?fit=around%7C270%3A130&amp;crop=270%3A130%3B%2A%2C%2A</t>
  </si>
  <si>
    <t>Gtse.org</t>
  </si>
  <si>
    <t>Plot No 66 &amp; 67, Eedupugallu to Uppluru Road, Kanuru, Vijayawada 0 520007</t>
  </si>
  <si>
    <t>https://content.jdmagicbox.com/def_content/book_shops/default0book0shops088.jpg?fit=around%7C270%3A130&amp;crop=270%3A130%3B%2A%2C%2A</t>
  </si>
  <si>
    <t>Guntur Skating</t>
  </si>
  <si>
    <t>1st Lane, Gujjanguntla, Guntur 0 522006, SVN Colony, Near Arch Centre</t>
  </si>
  <si>
    <t>https://content.jdmagicbox.com/comp/guntur/d4/9999px863.x863.151218132328.c9d4/catalogue/gunturskating0guntur01ncvv.jpg?fit=around%7C270%3A130&amp;crop=270%3A130%3B%2A%2C%2A</t>
  </si>
  <si>
    <t>Hamsa Cricket Ground</t>
  </si>
  <si>
    <t>Plot No 1, Near Dharga, Himayat Sagar, Hyderabad 0 500008, Near Ring Road</t>
  </si>
  <si>
    <t>https://content.jdmagicbox.com/comp/hyderabad/p2/040pxx40.xx40.160604172910.i1p2/catalogue/hamsa0cricket0ground0himayat0sagar0hyderabad0cricket0coaching0classes01iz25v1.jpg?clr=#3d5214?fit=around%7C270%3A130&amp;crop=270%3A130%3B%2A%2C%2A</t>
  </si>
  <si>
    <t>Icon Sports</t>
  </si>
  <si>
    <t>Road No 8, Bharathi gar, Vijayawada 0 520008, Behind Jumping Beans Coffee Shop</t>
  </si>
  <si>
    <t>https://content.jdmagicbox.com/comp/vijayawada/y6/0866px866.x866.190330204009.e1y6/catalogue/icon0sports0events0vijayawada0g33t0rvz6x.jpg?fit=around%7C270%3A130&amp;crop=270%3A130%3B%2A%2C%2A</t>
  </si>
  <si>
    <t>Insports Cricket Academy</t>
  </si>
  <si>
    <t>House No 8020603/B/34/97/1, Behind TV 9 Office, Banjara Hills, Hyderabad 0 500034, Near Police Station Road No 3</t>
  </si>
  <si>
    <t>https://content.jdmagicbox.com/comp/hyderabad/k1/040pxx40.xx40.140406221450.n5k1/catalogue/insports0cricket0academy0banjara0hills0hyderabad03clz2c5.jpg?clr=#224422?fit=around%7C270%3A130&amp;crop=270%3A130%3B%2A%2C%2A</t>
  </si>
  <si>
    <t>J P Cricket Academy</t>
  </si>
  <si>
    <t>Door No M1, APSEB Colony, Hp Park, Buchiraju Palem, d Kotha Road, Visakhapatm 0 530027, Backside NSTL Road, Opposite Sivalayam</t>
  </si>
  <si>
    <t>https://content.jdmagicbox.com/comp/visakhapatm/n9/0891px891.x891.190108194059.f7n9/catalogue/jp0cricket0academy0visakhapatm01hditfj9ew.jpg?clr=#443922?fit=around%7C270%3A130&amp;crop=270%3A130%3B%2A%2C%2A</t>
  </si>
  <si>
    <t>J P Cricket Coaching Academ..</t>
  </si>
  <si>
    <t>Door No 3903309803/1, Vuda Colony, Madhavadara, Visakhapatm 0 530007, Near RTO Office, Near Central Park</t>
  </si>
  <si>
    <t>https://content.jdmagicbox.com/comp/visakhapatm/07/0891p891std5201107/catalogue/j0p0cricket0coaching0academy0madhavadara0visakhapatm0cricket0coaching0classes02gp3e9pk1z.jpg?clr=#573af?fit=around%7C270%3A130&amp;crop=270%3A130%3B%2A%2C%2A</t>
  </si>
  <si>
    <t>Kalyan Cricket Academy</t>
  </si>
  <si>
    <t>Plot No.22, Kukatpally, Hyderabad 0 500072, Near Vishal Tower Madhavaram Height Beside garju High School, Opposite Ramalayam Rd</t>
  </si>
  <si>
    <t>https://content.jdmagicbox.com/comp/hyderabad/c8/040pxx40.xx40.180411021701.p5c8/catalogue/kalyan0cricket0academy0kukatpally0hyderabad0cricket0coaching0classes02ygv7bkmob.jpg?clr=#3a3a2c?fit=around%7C270%3A130&amp;crop=270%3A130%3B%2A%2C%2A</t>
  </si>
  <si>
    <t>Kandukuri Cricket Academy</t>
  </si>
  <si>
    <t>1, Nh16, Endada, Visakhapatm 0 530045</t>
  </si>
  <si>
    <t>https://content.jdmagicbox.com/comp/visakhapatm/s3/0891px891.x891.180309032823.t2s3/catalogue/kandukuri0cricket0academy0visakhapatm0cricket0coaching0classes0dw85m0k9es.jpg?fit=around%7C270%3A130&amp;crop=270%3A130%3B%2A%2C%2A</t>
  </si>
  <si>
    <t>Kandukuri Cricket Academy (..</t>
  </si>
  <si>
    <t>24344573, Sirugandi gar,plot No 13, Yendada, Visakhapatm 0 530045, Near Polamamba Temple</t>
  </si>
  <si>
    <t>https://content.jdmagicbox.com/comp/visakhapatm/g5/0891px891.x891.170606121544.x2g5/catalogue/kandukuri0cricket0academy0kca0vizag0yendada0visakhapatm0cricket0coaching0classes02z987bo.jpeg?fit=around%7C270%3A130&amp;crop=270%3A130%3B%2A%2C%2A</t>
  </si>
  <si>
    <t>Kandukuri Cricket Academy K..</t>
  </si>
  <si>
    <t>M1, Plot No 13, Sirugandi gar, Yendada, Visakhapatm 0 530045, Near Polamamba Temple</t>
  </si>
  <si>
    <t>https://content.jdmagicbox.com/comp/visakhapatm/j8/0891px891.x891.180525105952.m6j8/catalogue/kandukuri0cricket0academy0kca0vizag0yendada0visakhapatm0cricket0coaching0classes01giekfj68h.jpg?fit=around%7C270%3A130&amp;crop=270%3A130%3B%2A%2C%2A</t>
  </si>
  <si>
    <t>Kk Cricket Coaching Center</t>
  </si>
  <si>
    <t>Ibrahimpatm, Vijayawada 0 521456</t>
  </si>
  <si>
    <t>https://content.jdmagicbox.com/comp/vijayawada/y3/0866px866.x866.180328130357.b2y3/catalogue/kk0cricket0coaching0center0ibrahimpatm0vijayawada0r3s4f7tkmp.jpg?fit=around%7C270%3A130&amp;crop=270%3A130%3B%2A%2C%2A</t>
  </si>
  <si>
    <t>kshatra Institue Of Culin..</t>
  </si>
  <si>
    <t>#4055, Eluru road, Machavaram, Vijayawada 0 520004, Near Anjaya swami Temple</t>
  </si>
  <si>
    <t>https://content.jdmagicbox.com/comp/vijayawada/d9/0866px866.x866.170308174008.m5d9/catalogue/kshatra0institue0of0culiry0education0vijayawada0y4gns.jpg?fit=around%7C270%3A130&amp;crop=270%3A130%3B%2A%2C%2A</t>
  </si>
  <si>
    <t>866-2434328</t>
  </si>
  <si>
    <t>Laqshsya Badminton Academy</t>
  </si>
  <si>
    <t>Green City, Vadlapudi, Visakhapatm 0 530046, Near Apparel</t>
  </si>
  <si>
    <t>https://content.jdmagicbox.com/comp/visakhapatm/b6/0891px891.x891.181113215554.v8b6/catalogue/laqshsya0badminton0academy0vadlapudi0visakhapatm0badminton0classes02n7syb7n7g.jpg?fit=around%7C270%3A130&amp;crop=270%3A130%3B%2A%2C%2A</t>
  </si>
  <si>
    <t>M L Jaisimha Cricket Academ..</t>
  </si>
  <si>
    <t>Flat No 207/5, Bantia Estate, Sikh Village, Hyderabad 0 500009, Beside Imperial Gardens</t>
  </si>
  <si>
    <t>https://content.jdmagicbox.com/comp/hyderabad/53/040pk002553/catalogue/m0l0jaisimha0cricket0academy0sikh0village0hyderabad0cricket0coaching0classes01h604hd.jpg?clr=#3f3f27?fit=around%7C270%3A130&amp;crop=270%3A130%3B%2A%2C%2A</t>
  </si>
  <si>
    <t>Manikonda Sports Academy</t>
  </si>
  <si>
    <t>Plot No 199, Manikonda, Hyderabad 0 500089, Adjacent to Mount Litera Zee School, Anjali Gardens</t>
  </si>
  <si>
    <t>https://content.jdmagicbox.com/comp/hyderabad/r3/040pxx40.xx40.161208173016.t9r3/catalogue/manikonda0sports0academy0manikonda0hyderabad0swimming0pools00qtybuxlxe.jpg?clr=#49491d?fit=around%7C270%3A130&amp;crop=270%3A130%3B%2A%2C%2A</t>
  </si>
  <si>
    <t>Md Academy Of Cricket and F..</t>
  </si>
  <si>
    <t>Ramavarapadu Ring, Gudala, Vijayawada 0 520004, Beside Harly Davidson</t>
  </si>
  <si>
    <t>https://content.jdmagicbox.com/comp/vijayawada/h3/0866px866.x866.180808123539.u8h3/catalogue/md0academy0of0cricket0and0fitness0gudala0vijayawada0cricket0coaching0classes034ejnkg7uq.jpg?fit=around%7C270%3A130&amp;crop=270%3A130%3B%2A%2C%2A</t>
  </si>
  <si>
    <t>Mpp School Cricket Youth</t>
  </si>
  <si>
    <t>Kundram, Visakhapatm 0 531031</t>
  </si>
  <si>
    <t>https://content.jdmagicbox.com/comp/visakhapatm/v4/0891px891.x891.180329044309.s9v4/catalogue/mpp0school0cricket0youth0kundram0visakhapatm0cricket0coaching0classes0brvs65xd5f.jpg?clr=#29333d?fit=around%7C270%3A130&amp;crop=270%3A130%3B%2A%2C%2A</t>
  </si>
  <si>
    <t>Mpr Cricket Academy</t>
  </si>
  <si>
    <t>Plot no 19, Paparayudu gar, Kukatpally, Hyderabad 0 500072, Near CJR Sports Center,</t>
  </si>
  <si>
    <t>https://content.jdmagicbox.com/comp/hyderabad/s2/040pxx40.xx40.200207201047.i2s2/catalogue/mpr0cricket0academy0kukatpally0hyderabad0cricket0coaching0classes04jf5v2zq3n.jpg?clr=#293d3d?fit=around%7C270%3A130&amp;crop=270%3A130%3B%2A%2C%2A</t>
  </si>
  <si>
    <t>MSK Prasads World One Inter..</t>
  </si>
  <si>
    <t>Survey No. 45, Vign World One Intertiol School, Hafeezpet Road, Kondapur, hyderabad 0 500084, Near Kondapur RTO Office, Behind HICC &amp; Nol</t>
  </si>
  <si>
    <t>https://content.jdmagicbox.com/comp/hyderabad/25/040pclr20090120iro37278225/catalogue/msk0prasad0intertiol0cricket0academy0hyderabad0vvandeng.jpg?clr=#203946?fit=around%7C270%3A130&amp;crop=270%3A130%3B%2A%2C%2A</t>
  </si>
  <si>
    <t>Professiol Cricket Academ..</t>
  </si>
  <si>
    <t>Main Road, Gopalapatm, Visakhapatm 0 530027, Near Electrical Sub Station, Bus Depot, Virat gar</t>
  </si>
  <si>
    <t>https://content.jdmagicbox.com/comp/def_content/cricket0coaching0classes/shutterstock06475776790cricket0coaching0classes080ojjbe.jpg?clr=#333333?fit=around%7C270%3A130&amp;crop=270%3A130%3B%2A%2C%2A</t>
  </si>
  <si>
    <t>Ranjith Cricket Coaching</t>
  </si>
  <si>
    <t>3, Apsp, Mangalagiri, Guntur 0 522503</t>
  </si>
  <si>
    <t>https://content.jdmagicbox.com/comp/guntur/p5/9999px863.x863.180827180916.m9p5/catalogue/ranjith0cricket0coaching0guntur01neje3hl57.jpg?fit=around%7C270%3A130&amp;crop=270%3A130%3B%2A%2C%2A</t>
  </si>
  <si>
    <t>Raos Cricket Academy</t>
  </si>
  <si>
    <t>Sy No :158, Vennelagadda, SUCHITRA JUNCTION, Hyderabad 0 500067, Near Sub Station</t>
  </si>
  <si>
    <t>https://content.jdmagicbox.com/comp/hyderabad/i9/040pxx40.xx40.170424174559.v3i9/catalogue/rao0s0cricket0academy0suchitra0junction0hyderabad0cricket0coaching0classes01r36rtf.jpg?clr=#392d2d?fit=around%7C270%3A130&amp;crop=270%3A130%3B%2A%2C%2A</t>
  </si>
  <si>
    <t>Retro</t>
  </si>
  <si>
    <t>Plot No 1085, 100 Feet Road, Madhapur, Hyderabad 0 500081, Near Madhapur PS</t>
  </si>
  <si>
    <t>https://content.jdmagicbox.com/comp/hyderabad/t2/040pxx40.xx40.180411105554.a1t2/catalogue/retro0madhapur0hyderabad0cricket0coaching0classes0bbah2ysutq.jpg?clr=#2d3939?fit=around%7C270%3A130&amp;crop=270%3A130%3B%2A%2C%2A</t>
  </si>
  <si>
    <t>Rr Cricket Academy</t>
  </si>
  <si>
    <t>3701A, Tilaka Vani Palem Road, Madhurawada, Visakhapatm 0 530041, Behind raya Techno School</t>
  </si>
  <si>
    <t>https://content.jdmagicbox.com/comp/visakhapatm/f6/0891px891.x891.190829135006.s7f6/catalogue/rr0cricket0academy0madhurawada0visakhapatm0cricket0coaching0classes050xsu46ws7.jpg?clr=#1d3a49?fit=around%7C270%3A130&amp;crop=270%3A130%3B%2A%2C%2A</t>
  </si>
  <si>
    <t>Satish Cricket Academy</t>
  </si>
  <si>
    <t>House No 11040106, Saroorgar X Road, Saroor gar, Hyderabad 0 500035, Karmanghat Road,YSR Function Hall</t>
  </si>
  <si>
    <t>https://content.jdmagicbox.com/comp/hyderabad/f3/040pxx40.xx40.150309110853.z8f3/catalogue/satish0cricket0academy0saroor0gar0hyderabad0yoga0classes030iho4v.jpg?clr=#454521?fit=around%7C270%3A130&amp;crop=270%3A130%3B%2A%2C%2A</t>
  </si>
  <si>
    <t>Smart Cricket Academy</t>
  </si>
  <si>
    <t>Door No 6096/2, Manjeera Pipeline Road, Chanda gar, Hyderabad 0 500050, Near My Home Jewelles Back Gate</t>
  </si>
  <si>
    <t>https://content.jdmagicbox.com/comp/hyderabad/i8/040pxx40.xx40.170926175630.z4i8/catalogue/smart0cricket0academy0chanda0gar0hyderabad0cricket0coaching0classes0t2mvnb.jpg?clr=#1b4b4b?fit=around%7C270%3A130&amp;crop=270%3A130%3B%2A%2C%2A</t>
  </si>
  <si>
    <t>Sports Center</t>
  </si>
  <si>
    <t>Inside Arbor Intertiol School, Botanical Garden Road,Sri Ram gar Colony, Kondapur, Hyderabad 0 500081, Near Chereq Intertiol School ,Kondapur</t>
  </si>
  <si>
    <t>https://content.jdmagicbox.com/comp/hyderabad/p3/040pxx40.xx40.120102175953.k4p3/catalogue/sports0center0kondapur0hyderabad0cricket0coaching0classes0x97b0c.jpg?clr=#006600?fit=around%7C270%3A130&amp;crop=270%3A130%3B%2A%2C%2A</t>
  </si>
  <si>
    <t>Sports Complex, Masab Tank, Hyderabad 0 500028, Opposite Cha Cha Nehru Park &amp; Tribal Museum</t>
  </si>
  <si>
    <t>https://content.jdmagicbox.com/comp/hyderabad/o3/040pxx40.xx40.000179119792.d2o3/catalogue/sports0coaching0foundation0masab0tank0hyderabad0sports0clubs0p00z5groaw0ud.jpg?clr=#663900?fit=around%7C270%3A130&amp;crop=270%3A130%3B%2A%2C%2A</t>
  </si>
  <si>
    <t>Sportz Eleven</t>
  </si>
  <si>
    <t>Plot No 456/A, Manchirevula Village, Gachibowli, Hyderabad 0 500032, Near rsingi Junction</t>
  </si>
  <si>
    <t>https://content.jdmagicbox.com/comp/hyderabad/k5/040pxx40.xx40.180227180826.r3k5/catalogue/sportz0eleven0gachibowli0hyderabad0cricket0coaching0classes09vqyt9xj11.jpg?clr=#3e2828?fit=around%7C270%3A130&amp;crop=270%3A130%3B%2A%2C%2A</t>
  </si>
  <si>
    <t>Ssr Cricket Academy</t>
  </si>
  <si>
    <t>Langar House, Hyderabad 0 500008, Near golconda Army school</t>
  </si>
  <si>
    <t>https://content.jdmagicbox.com/comp/hyderabad/k9/040pxx40.xx40.160513201935.k7k9/catalogue/ssr0cricket0academy0langar0house0hyderabad0cricket0coaching0classes0r4aszjmd9p.jpg?clr=#4f172d?fit=around%7C270%3A130&amp;crop=270%3A130%3B%2A%2C%2A</t>
  </si>
  <si>
    <t>V Sports Academy</t>
  </si>
  <si>
    <t>Survey No 43, Andi Enclave, gole, Hyderabad 0 500068, Near PMR Convenction Center, Beside Sailaja &amp; Shobodya Appartment, Padmavathi Colony</t>
  </si>
  <si>
    <t>https://content.jdmagicbox.com/comp/hyderabad/t7/040pxx40.xx40.170514194119.d3t7/catalogue/v0sports0academy0gole0hyderabad0cricket0coaching0classes0wum7gtonvd.jpg?clr=#492c1d?fit=around%7C270%3A130&amp;crop=270%3A130%3B%2A%2C%2A</t>
  </si>
  <si>
    <t>V V ta Coaching Center</t>
  </si>
  <si>
    <t>Door Number 40010126, 3rd Floor, Benz Circle, Vijayawada 0 520010, Vasta Nth Plaza</t>
  </si>
  <si>
    <t>https://content.jdmagicbox.com/comp/vijayawada/j8/0866px866.x866.140131165137.s2j8/catalogue/v0v0ta0coaching0center0benz0circle0vijayawada0tutorials01i55qya.jpg?fit=around%7C270%3A130&amp;crop=270%3A130%3B%2A%2C%2A</t>
  </si>
  <si>
    <t>VB Cricket Club</t>
  </si>
  <si>
    <t>Hyderabad 0 500075</t>
  </si>
  <si>
    <t>https://content.jdmagicbox.com/comp/hyderabad/u1/040pxx40.xx40.180411004542.m1u1/catalogue/vb0cricket0club0hyderabad0cricket0coaching0classes0uitt5506i8.jpg?clr=#333333?fit=around%7C270%3A130&amp;crop=270%3A130%3B%2A%2C%2A</t>
  </si>
  <si>
    <t>VIZAG Cricket Academy Visak..</t>
  </si>
  <si>
    <t>Beach Road, Visakhapatm 0 530017, Krupam Enclave</t>
  </si>
  <si>
    <t>https://content.jdmagicbox.com/comp/visakhapatm/u7/0891px891.x891.180318074835.e2u7/catalogue/vizag0cricket0academy0visakhapatm0beach0road0visakhapatm0cricket0coaching0classes0p30vmpocis.jpg?fit=around%7C270%3A130&amp;crop=270%3A130%3B%2A%2C%2A</t>
  </si>
  <si>
    <t>Xsense</t>
  </si>
  <si>
    <t>2(B), Tadepalli Main Road, Tadepalli, Vijayawada 0 520012, Besides0Vaicroy Bar</t>
  </si>
  <si>
    <t>https://content.jdmagicbox.com/comp/vijayawada/f1/0866px866.x866.170914185133.v8f1/catalogue/xsense0tadepalli0vijayawada0cricket0coaching0classes0319p04p4u1.jpg?clr=#808080?fit=around%7C270%3A130&amp;crop=270%3A130%3B%2A%2C%2A</t>
  </si>
  <si>
    <t>Zubi Cricket Academy</t>
  </si>
  <si>
    <t>Ali Cafe Road, Azad gar, Amberpet, Hyderabad 0 500013</t>
  </si>
  <si>
    <t>https://content.jdmagicbox.com/comp/hyderabad/r2/040pxx40.xx40.180104215514.t4r2/catalogue/zubi0cricket0academy0amberpet0hyderabad0183lf.jpg?clr=#000066?fit=around%7C270%3A130&amp;crop=270%3A130%3B%2A%2C%2A</t>
  </si>
  <si>
    <t>AJAY CRICKET ACADEMY</t>
  </si>
  <si>
    <t>https://www.google.com/search?sxsrf=ALeKk02vDsFsIUQpD5cfnMezhqmhI4XLrg:1592996278967&amp;q=cricket+coaching+classes+in+telangana&amp;npsic=0&amp;rflfq=1&amp;rlha=0&amp;rllag=17409151,78452005,12096&amp;tbm=lcl&amp;ved=2ahUKEwipjtjKpZrqAhVMdCsKHRTkD6IQjGp6BAgLEDo&amp;rldoc=1#</t>
  </si>
  <si>
    <t>Andhra Cricket Association Practice Nets</t>
  </si>
  <si>
    <t>Anurag College of Engineering</t>
  </si>
  <si>
    <t>098668 70972</t>
  </si>
  <si>
    <t>https://galaxycricketclub.business.site/</t>
  </si>
  <si>
    <t>https://sites.google.com/view/sparkkungfu</t>
  </si>
  <si>
    <t>Bhavan's Cricket Academy</t>
  </si>
  <si>
    <t>094913 84718</t>
  </si>
  <si>
    <t>http://www.saniamirzatennisacademy.com/</t>
  </si>
  <si>
    <t>BK Cricket Academy</t>
  </si>
  <si>
    <t>091600 05184</t>
  </si>
  <si>
    <t>https://www.manyagroup.com/</t>
  </si>
  <si>
    <t>ChocoFantasy Training And Finishing School</t>
  </si>
  <si>
    <t>091825 13389</t>
  </si>
  <si>
    <t>088805 50055</t>
  </si>
  <si>
    <t>Daniel's Cricket Academy Jubilee Hills Branch</t>
  </si>
  <si>
    <t>091003 29271</t>
  </si>
  <si>
    <t>Dimensions Coaching Centre</t>
  </si>
  <si>
    <t>080088 74848</t>
  </si>
  <si>
    <t>http://kcavizag.com/</t>
  </si>
  <si>
    <t>Engineers Gate Academy</t>
  </si>
  <si>
    <t>090323 25713</t>
  </si>
  <si>
    <t>Fitness Academy</t>
  </si>
  <si>
    <t>040 2401 2402</t>
  </si>
  <si>
    <t>http://hindimahavidyalaya.org/</t>
  </si>
  <si>
    <t>Galaxy Cricket Academy</t>
  </si>
  <si>
    <t>Galaxy Cricket Club</t>
  </si>
  <si>
    <t>096117 93454</t>
  </si>
  <si>
    <t>http://www.thegateacademy.com/</t>
  </si>
  <si>
    <t>Gamepoint Uppal</t>
  </si>
  <si>
    <t>Gyanville Academy</t>
  </si>
  <si>
    <t>076759 62248</t>
  </si>
  <si>
    <t>http://www.morestore.com/</t>
  </si>
  <si>
    <t>Hamsa Cricket grounds</t>
  </si>
  <si>
    <t>088855 53380</t>
  </si>
  <si>
    <t>http://www.reqelfordinternationalschool.com/</t>
  </si>
  <si>
    <t>Hindi Mahavidyalaya</t>
  </si>
  <si>
    <t>040 2761 6330</t>
  </si>
  <si>
    <t>HMV Cricket Coaching Academy</t>
  </si>
  <si>
    <t>079976 18413</t>
  </si>
  <si>
    <t>Hyderabad Golf Club</t>
  </si>
  <si>
    <t>090300 32700</t>
  </si>
  <si>
    <t>IQBAL CRICKET ACADEMY</t>
  </si>
  <si>
    <t>092472 67820</t>
  </si>
  <si>
    <t>Jawahar Cricket Academy</t>
  </si>
  <si>
    <t>098232 93650</t>
  </si>
  <si>
    <t>JP Cricket Coaching Academy</t>
  </si>
  <si>
    <t>098493 76964</t>
  </si>
  <si>
    <t>https://sharks-pro-india.business.site/?utm_source=gmb&amp;utm_medium=referral</t>
  </si>
  <si>
    <t>099080 08424</t>
  </si>
  <si>
    <t>093938 38375</t>
  </si>
  <si>
    <t>Kukatpally Cricket Academy</t>
  </si>
  <si>
    <t>098491 86972</t>
  </si>
  <si>
    <t>Lal Bahadur Shastri Stadium</t>
  </si>
  <si>
    <t>040 2324 0247</t>
  </si>
  <si>
    <t>http://hyderabadgolfclub.in/</t>
  </si>
  <si>
    <t>Manya - The Princeton Review, Study Abroad, Punjagutta, Hyderabad</t>
  </si>
  <si>
    <t>040 4520 8611</t>
  </si>
  <si>
    <t>More</t>
  </si>
  <si>
    <t>099122 28543</t>
  </si>
  <si>
    <t>https://sant-gajanan-cricket-academy.business.site/?utm_source=gmb&amp;utm_medium=referral</t>
  </si>
  <si>
    <t>Nagarjuna High School</t>
  </si>
  <si>
    <t>040 2373 1844</t>
  </si>
  <si>
    <t>http://www.sriharigateacademy.com/</t>
  </si>
  <si>
    <t>Nagpur cricket academy</t>
  </si>
  <si>
    <t>088303 78928</t>
  </si>
  <si>
    <t>National Academy of Construction</t>
  </si>
  <si>
    <t>040 2311 1916</t>
  </si>
  <si>
    <t>http://www.dimensionscoaching.in/</t>
  </si>
  <si>
    <t>New Club Family And Sports Club</t>
  </si>
  <si>
    <t>040 2770 0379</t>
  </si>
  <si>
    <t>http://www.fitnessacademy.in/</t>
  </si>
  <si>
    <t>Nova's Leads You Abroad</t>
  </si>
  <si>
    <t>099482 89161</t>
  </si>
  <si>
    <t>PHCA</t>
  </si>
  <si>
    <t>094221 11331</t>
  </si>
  <si>
    <t>Phoenix Cricket Academy</t>
  </si>
  <si>
    <t>http://gamepointindia.com/</t>
  </si>
  <si>
    <t>Pradeeps Academy - Competitive Exams Coaching center in Kurnool</t>
  </si>
  <si>
    <t>095158 29982</t>
  </si>
  <si>
    <t>http://www.nac.edu.in/</t>
  </si>
  <si>
    <t>Prasad Cricket Academy</t>
  </si>
  <si>
    <t>090007 77949</t>
  </si>
  <si>
    <t>http://www.pradeepsacademy.com/</t>
  </si>
  <si>
    <t>Rahul Cricket Coaching Center</t>
  </si>
  <si>
    <t>Rao's Cricket Academy</t>
  </si>
  <si>
    <t>098494 54344</t>
  </si>
  <si>
    <t>http://www.suchitra.in/</t>
  </si>
  <si>
    <t>Reqelford International School</t>
  </si>
  <si>
    <t>086888 22222</t>
  </si>
  <si>
    <t>Saksham School Cricket Academy</t>
  </si>
  <si>
    <t>https://www.facebook.com/ChocoFantasyTrainingAndFinishingSchool/</t>
  </si>
  <si>
    <t>Sania Mirza Tennis Academy</t>
  </si>
  <si>
    <t>098490 42733</t>
  </si>
  <si>
    <t>099855 31397</t>
  </si>
  <si>
    <t>sant gajanan cricket academy</t>
  </si>
  <si>
    <t>086003 74701</t>
  </si>
  <si>
    <t>Secunderabad Club</t>
  </si>
  <si>
    <t>http://business.google.com/website/vizag-cricket-academy-vizag</t>
  </si>
  <si>
    <t>Sharks Pro India</t>
  </si>
  <si>
    <t>088855 77750</t>
  </si>
  <si>
    <t>098665 44946</t>
  </si>
  <si>
    <t>Spark Kung Fu Academy</t>
  </si>
  <si>
    <t>099084 02564</t>
  </si>
  <si>
    <t>Srihari Gate Academy</t>
  </si>
  <si>
    <t>093937 12347</t>
  </si>
  <si>
    <t>http://www.anuraghyd.ac.in/</t>
  </si>
  <si>
    <t>SRR Chess Coaching Academy</t>
  </si>
  <si>
    <t>097007 75220</t>
  </si>
  <si>
    <t>http://www.phcanagpur.com/</t>
  </si>
  <si>
    <t>Suchitra Academy International School</t>
  </si>
  <si>
    <t>091773 99900</t>
  </si>
  <si>
    <t>https://www.gyanville.in/</t>
  </si>
  <si>
    <t>Sujeets Cricket Academy</t>
  </si>
  <si>
    <t>081425 30005</t>
  </si>
  <si>
    <t>The Cricket Academy Hyderabad Hitex City</t>
  </si>
  <si>
    <t>086863 15763</t>
  </si>
  <si>
    <t>THE GATE ACADEMY, Vijayawada</t>
  </si>
  <si>
    <t>077029 19777</t>
  </si>
  <si>
    <t>Tuition Point</t>
  </si>
  <si>
    <t>097042 35616</t>
  </si>
  <si>
    <t>http://thegateacademy.com/</t>
  </si>
  <si>
    <t>Vizag Cricket Academy, Vizag</t>
  </si>
  <si>
    <t>099666 69444</t>
  </si>
  <si>
    <t>VJ Cricket Academy &amp; Fitness Centre</t>
  </si>
  <si>
    <t>099853 30003</t>
  </si>
  <si>
    <t>WINNERS ACADEMY</t>
  </si>
  <si>
    <t>0883 244 1555</t>
  </si>
  <si>
    <t>098859 42667</t>
  </si>
  <si>
    <t>http://danielscricketacademy.com/contact-us.html</t>
  </si>
  <si>
    <t>9 Stars Cricket Academy</t>
  </si>
  <si>
    <t>Classic Pradise Layout, Hullimavu Begur Road, Bannerghatta Road, Bangalore - 560076, Near DLF Circle Newton</t>
  </si>
  <si>
    <t>https://content.jdmagicbox.com/comp/bangalore/u5/080pxx80.xx80.171010102559.y1u5/catalogue/9-star-cricket-academy-bangalore-1esfnzmtbm.jpg?clr=#333333?fit=around%7C270%3A130&amp;crop=270%3A130%3B%2A%2C%2A</t>
  </si>
  <si>
    <t>Bangalore</t>
  </si>
  <si>
    <t>https://www.justdial.com/Bangalore/9-Stars-Cricket-Academy-Near-DLF-Circle-Newton-Bannerghatta-Road/080PXX80-XX80-171010102559-Y1U5_BZDET?xid=QmFuZ2Fsb3JlIENyaWNrZXQgQ29hY2hpbmcgQ2xhc3Nlcw==</t>
  </si>
  <si>
    <t>Accolades Batminton and Spo..</t>
  </si>
  <si>
    <t>No.536/5, MSR Layout, 8th Mile Peenya, Nagasandra, Bangalore - 560073, Next Nagasandar Metro Station</t>
  </si>
  <si>
    <t>https://content.jdmagicbox.com/comp/bangalore/c1/080pxx80.xx80.161223154530.h2c1/catalogue/accolades-batminton-and-sports-academy-bangalore-1ay09mmemz.jpg?clr=#27273f?fit=around%7C270%3A130&amp;crop=270%3A130%3B%2A%2C%2A</t>
  </si>
  <si>
    <t>https://www.justdial.com/Bangalore/Accolades-Batminton-and-Sports-Academy-Next-Nagasandar-Metro-Station-Nagasandra/080PXX80-XX80-161223154530-H2C1_BZDET?xid=QmFuZ2Fsb3JlIENyaWNrZXQgQ29hY2hpbmcgQ2xhc3Nlcw==</t>
  </si>
  <si>
    <t>Achieve And Cherish</t>
  </si>
  <si>
    <t>No. 1, Saraswathipuram, Royal Residency Layout, Bangalore - 560076, Near Sai Baba Temple</t>
  </si>
  <si>
    <t>https://content.jdmagicbox.com/comp/bangalore/z2/080pxx80.xx80.160413231510.v2z2/catalogue/achieve-and-cherish-royal-residency-layout-bangalore-cricket-coaching-classes-4ov0p.jpg?fit=around%7C270%3A130&amp;crop=270%3A130%3B%2A%2C%2A</t>
  </si>
  <si>
    <t>https://www.justdial.com/Bangalore/Achieve-And-Cherish-Near-Sai-Baba-Temple-Royal-Residency-Layout/080PXX80-XX80-160413231510-V2Z2_BZDET?xid=QmFuZ2Fsb3JlIENyaWNrZXQgQ29hY2hpbmcgQ2xhc3Nlcw==</t>
  </si>
  <si>
    <t>No.187/3,188/3, Amani Building, Outer Ring Road, Panathur, Bangalore - 560103, Opposite to Prestige Tech Park, Behind Croma, Near E Zone</t>
  </si>
  <si>
    <t>https://content.jdmagicbox.com/comp/bangalore/k7/080pxx80.xx80.160829105549.i1k7/catalogue/active-arena-panathur-bangalore-cricket-coaching-classes-35s5pdc.jpg?fit=around%7C270%3A130&amp;crop=270%3A130%3B%2A%2C%2A</t>
  </si>
  <si>
    <t>https://www.justdial.com/Bangalore/Active-Arena-Opposite-to-Prestige-Tech-Park-Behind-Croma-Near-E-Zone-Panathur/080PXX80-XX80-160829105549-I1K7_BZDET?xid=QmFuZ2Fsb3JlIENyaWNrZXQgQ29hY2hpbmcgQ2xhc3Nlcw==</t>
  </si>
  <si>
    <t>Agile Cricket Academy</t>
  </si>
  <si>
    <t>HSR Layout Sector 7, Bangalore - 560068, Near Datha Sports Academy</t>
  </si>
  <si>
    <t>https://content.jdmagicbox.com/comp/def_content/cricket-coaching-classes/shutterstock-322514054-cricket-coaching-classes-2-iqhch.jpg?clr=#3e2828?fit=around%7C270%3A130&amp;crop=270%3A130%3B%2A%2C%2A</t>
  </si>
  <si>
    <t>https://www.justdial.com/Bangalore/Agile-Cricket-Academy-Near-Datha-Sports-Academy-HSR-Layout-Sector-7/080PXX80-XX80-190620164743-D4Y8_BZDET?xid=QmFuZ2Fsb3JlIENyaWNrZXQgQ29hY2hpbmcgQ2xhc3Nlcw==</t>
  </si>
  <si>
    <t>Amma Cricket Academy</t>
  </si>
  <si>
    <t>Just Play Sports Club, Hulimangala Road, Electronic City Phase 1, Bangalore - 560100, Near Sai Baba Temple</t>
  </si>
  <si>
    <t>https://content.jdmagicbox.com/comp/bangalore/k5/080pxx80.xx80.190525185014.s9k5/catalogue/amma-cricket-academy-bangalore-0poemgyhdu.jpg?clr=#2d392d?fit=around%7C270%3A130&amp;crop=270%3A130%3B%2A%2C%2A</t>
  </si>
  <si>
    <t>https://www.justdial.com/Bangalore/Amma-Cricket-Academy-Near-Sai-Baba-Temple-Electronic-City-Phase-1/080PXX80-XX80-190525185014-S9K5_BZDET?xid=QmFuZ2Fsb3JlIENyaWNrZXQgQ29hY2hpbmcgQ2xhc3Nlcw==</t>
  </si>
  <si>
    <t>Athena Sports</t>
  </si>
  <si>
    <t>Devasthanagalu, Bengaluru, Balagere Road, Varthur, Bangalore - 560087</t>
  </si>
  <si>
    <t>https://content.jdmagicbox.com/comp/bangalore/s7/080pxx80.xx80.180921194338.j9s7/catalogue/athena-sports-varthur-bangalore-cricket-coaching-classes-ztezwckfqr.jpg?fit=around%7C270%3A130&amp;crop=270%3A130%3B%2A%2C%2A</t>
  </si>
  <si>
    <t>https://www.justdial.com/Bangalore/Athena-Sports-Varthur/080PXX80-XX80-180921194338-J9S7_BZDET?xid=QmFuZ2Fsb3JlIENyaWNrZXQgQ29hY2hpbmcgQ2xhc3Nlcw==</t>
  </si>
  <si>
    <t>Bangalore City Cricket Club</t>
  </si>
  <si>
    <t>No.63, Venkateshwara Colony, Indiranagar, Bangalore - 560038, Adjacent to 80 Feet Road</t>
  </si>
  <si>
    <t>https://content.jdmagicbox.com/comp/bangalore/45/080pf016345/catalogue/bangalore-city-cricket-club-indiranagar-bangalore-cricket-coaching-classes-3u07p35.jpg?fit=around%7C270%3A130&amp;crop=270%3A130%3B%2A%2C%2A</t>
  </si>
  <si>
    <t>https://www.justdial.com/Bangalore/Bangalore-City-Cricket-Club-Adjacent-to-80-Feet-Road-Indiranagar/080PF016345_BZDET?xid=QmFuZ2Fsb3JlIENyaWNrZXQgQ29hY2hpbmcgQ2xhc3Nlcw==</t>
  </si>
  <si>
    <t>Bangalore Indoor Cricket Cl..</t>
  </si>
  <si>
    <t>No-70/1, Srigandhakaval ,Choudeshwari Nagar,3rd Cross,Next to G T Residential Layout, Laggere, Bangalore - 560058, Near Veera Bramendra Math</t>
  </si>
  <si>
    <t>https://content.jdmagicbox.com/comp/bangalore/v1/080pxx80.xx80.161117184709.j5v1/catalogue/bangalore-indoor-cricket-club-bangalore-1tf4h.jpg?fit=around%7C270%3A130&amp;crop=270%3A130%3B%2A%2C%2A</t>
  </si>
  <si>
    <t>https://www.justdial.com/Bangalore/Bangalore-Indoor-Cricket-Club-Near-Veera-Bramendra-Math-Laggere/080PXX80-XX80-161117184709-J5V1_BZDET?xid=QmFuZ2Fsb3JlIENyaWNrZXQgQ29hY2hpbmcgQ2xhc3Nlcw==</t>
  </si>
  <si>
    <t>Bangalore South Cricket Aca..</t>
  </si>
  <si>
    <t>Basavanagudi National College Ground, Basavanagudi, Bangalore - 560004</t>
  </si>
  <si>
    <t>https://content.jdmagicbox.com/comp/bangalore/u8/080pxx80.xx80.130610152234.e5u8/catalogue/bangalore-south-cricket-academy-bangalore-vqgipnjwua.jpg?clr=#660066?fit=around%7C270%3A130&amp;crop=270%3A130%3B%2A%2C%2A</t>
  </si>
  <si>
    <t>https://www.justdial.com/Bangalore/Bangalore-South-Cricket-Academy-Basavanagudi/080PXX80-XX80-130610152234-E5U8_BZDET?xid=QmFuZ2Fsb3JlIENyaWNrZXQgQ29hY2hpbmcgQ2xhc3Nlcw==</t>
  </si>
  <si>
    <t>Bangalore Sports Promoters</t>
  </si>
  <si>
    <t>No. 1, 3rd Cross,, M S Nagar Post, 80 Feet Road, Pappanna Layout,, Banaswadi Main Road, Bangalore - 560033, Near Biriyani Point, Kullapa Circle,</t>
  </si>
  <si>
    <t>https://content.jdmagicbox.com/comp/bangalore/a7/080pxx80.xx80.170209180403.b8a7/catalogue/bangalore-sports-promoters-banaswadi-main-road-bangalore-sports-clubs-0jvchd4w0n.jpg?clr=#1a4d40?fit=around%7C270%3A130&amp;crop=270%3A130%3B%2A%2C%2A</t>
  </si>
  <si>
    <t>https://www.justdial.com/Bangalore/Bangalore-Sports-Promoters-Near-Biriyani-Point-Kullapa-Circle-Banaswadi-Main-Road/080PXX80-XX80-170209180403-B8A7_BZDET?xid=QmFuZ2Fsb3JlIENyaWNrZXQgQ29hY2hpbmcgQ2xhc3Nlcw==</t>
  </si>
  <si>
    <t>Bangalore Youth Cricket Aca..</t>
  </si>
  <si>
    <t>Palace Compound, Jayamahal Road, Jayamahal, Bangalore - 560046, Next to Fun World</t>
  </si>
  <si>
    <t>https://content.jdmagicbox.com/comp/bangalore/v1/080pxx80.xx80.120326102020.t4v1/catalogue/bangalore-youth-cricket-academy-byca-jayamahal-bangalore-cricket-coaching-classes-169y88x.jpg?fit=around%7C270%3A130&amp;crop=270%3A130%3B%2A%2C%2A</t>
  </si>
  <si>
    <t>https://www.justdial.com/Bangalore/Bangalore-Youth-Cricket-Academy-(BYCA)-Next-to-Fun-World-Jayamahal/080PXX80-XX80-120326102020-T4V1_BZDET?xid=QmFuZ2Fsb3JlIENyaWNrZXQgQ29hY2hpbmcgQ2xhc3Nlcw==</t>
  </si>
  <si>
    <t>Bellandur Cricket Academy</t>
  </si>
  <si>
    <t>96/7, Margosa Ave,Green Glen Layout, Bellandur, Bangalore - 560103, Opposite Sobha Dahlia</t>
  </si>
  <si>
    <t>https://content.jdmagicbox.com/comp/bangalore/f5/080pxx80.xx80.180111152004.j8f5/catalogue/bellandur-cricket-academy-bellandur-bangalore-summer-camps-1x2w2.jpg?fit=around%7C270%3A130&amp;crop=270%3A130%3B%2A%2C%2A</t>
  </si>
  <si>
    <t>https://www.justdial.com/Bangalore/Bellandur-Cricket-Academy-Opposite-Sobha-Dahlia-Bellandur/080PXX80-XX80-180111152004-J8F5_BZDET?xid=QmFuZ2Fsb3JlIENyaWNrZXQgQ29hY2hpbmcgQ2xhc3Nlcw==</t>
  </si>
  <si>
    <t>Bouncers Cricket Club</t>
  </si>
  <si>
    <t>Chokkasandra, Bengaluru, Dommasandra Huskur Road, Huskur, Bangalore - 560099</t>
  </si>
  <si>
    <t>https://content.jdmagicbox.com/comp/bangalore/v7/080pxx80.xx80.180323171405.w9v7/catalogue/bouncers-cricket-club-bangalore-cricket-coaching-classes-k9x2qnmjlk.jpg?fit=around%7C270%3A130&amp;crop=270%3A130%3B%2A%2C%2A</t>
  </si>
  <si>
    <t>https://www.justdial.com/Bangalore/Bouncers-Cricket-Club-Huskur/080PXX80-XX80-180323171405-W9V7_BZDET?xid=QmFuZ2Fsb3JlIENyaWNrZXQgQ29hY2hpbmcgQ2xhc3Nlcw==</t>
  </si>
  <si>
    <t>Brijesh Patel Cricket Acade..</t>
  </si>
  <si>
    <t>Shringar Palace, Bellary Road,Mecri Circle, Sadashivanagar, Bangalore - 560080, Opposite Skoda Showroom</t>
  </si>
  <si>
    <t>https://content.jdmagicbox.com/comp/bangalore/s3/080pxx80.xx80.110324100815.u3s3/catalogue/brijesh-patel-cricket-academy-sadashivanagar-bangalore-cricket-coaching-classes-sdg29o.jpg?fit=around%7C270%3A130&amp;crop=270%3A130%3B%2A%2C%2A</t>
  </si>
  <si>
    <t>https://www.justdial.com/Bangalore/Brijesh-Patel-Cricket-Academy-Opposite-Skoda-Showroom-Sadashivanagar/080PXX80-XX80-110324100815-U3S3_BZDET?xid=QmFuZ2Fsb3JlIENyaWNrZXQgQ29hY2hpbmcgQ2xhc3Nlcw==</t>
  </si>
  <si>
    <t>Captains Xi Cricket Coachin..</t>
  </si>
  <si>
    <t>Jp Nagar 7th Phase, Bangalore - 560078, Opposite Sneha Sadan Boys Home, Near Aradhana School</t>
  </si>
  <si>
    <t>https://content.jdmagicbox.com/comp/bangalore/k4/080pxx80.xx80.190319215029.i2k4/catalogue/captains-xi-cricket-coaching-camp-jp-nagar-7th-phase-bangalore-cricket-coaching-classes-ddakihj2u3.jpg?fit=around%7C270%3A130&amp;crop=270%3A130%3B%2A%2C%2A</t>
  </si>
  <si>
    <t>https://www.justdial.com/Bangalore/Captains-Xi-Cricket-Coaching-Camp-Opposite-Sneha-Sadan-Boys-Home-Near-Aradhana-School-Jp-Nagar-7th-Phase/080PXX80-XX80-190319215029-I2K4_BZDET?xid=QmFuZ2Fsb3JlIENyaWNrZXQgQ29hY2hpbmcgQ2xhc3Nlcw==</t>
  </si>
  <si>
    <t>Chamrajpet Cricket Club</t>
  </si>
  <si>
    <t>No.75/105, Gandhi Bazar Main Road, Basavanagudi, Bangalore - 560004, Nex to Aditya Hotels</t>
  </si>
  <si>
    <t>https://content.jdmagicbox.com/comp/bangalore/k7/080pxx80.xx80.120512162346.r7k7/catalogue/chamrajpet-cricket-club-basavanagudi-bangalore-cricket-coaching-classes-35k04n3.jpg?fit=around%7C270%3A130&amp;crop=270%3A130%3B%2A%2C%2A</t>
  </si>
  <si>
    <t>https://www.justdial.com/Bangalore/Chamrajpet-Cricket-Club-Nex-to-Aditya-Hotels-Basavanagudi/080PXX80-XX80-120512162346-R7K7_BZDET?xid=QmFuZ2Fsb3JlIENyaWNrZXQgQ29hY2hpbmcgQ2xhc3Nlcw==</t>
  </si>
  <si>
    <t>Bangalore - 560100</t>
  </si>
  <si>
    <t>https://content.jdmagicbox.com/comp/def_content/cricket-coaching-classes/shutterstock-647603353-cricket-coaching-classes-12-svzbv.jpg?clr=#204646?fit=around%7C270%3A130&amp;crop=270%3A130%3B%2A%2C%2A</t>
  </si>
  <si>
    <t>https://www.justdial.com/Bangalore/CoachDirect/080PXX80-XX80-160427151628-G7E3_BZDET?xid=QmFuZ2Fsb3JlIENyaWNrZXQgQ29hY2hpbmcgQ2xhc3Nlcw==</t>
  </si>
  <si>
    <t>CoachDirect Sports Center</t>
  </si>
  <si>
    <t>Redbridge International Academy, S Bingipura Village, Hulimangala, Bangalore - 560105, Begur Koppa Road</t>
  </si>
  <si>
    <t>https://content.jdmagicbox.com/comp/bangalore/q7/080pxx80.xx80.170908120821.d6q7/catalogue/coachdirect-sports-center-s-bingipura-village-hulimangala-bangalore-cricket-coaching-classes-2ak9fam.jpg?fit=around%7C270%3A130&amp;crop=270%3A130%3B%2A%2C%2A</t>
  </si>
  <si>
    <t>https://www.justdial.com/Bangalore/CoachDirect-Sports-Center-Begur-Koppa-Road-Hulimangala/080PXX80-XX80-170908120821-D6Q7_BZDET?xid=QmFuZ2Fsb3JlIENyaWNrZXQgQ29hY2hpbmcgQ2xhc3Nlcw==</t>
  </si>
  <si>
    <t>Coles Sports World</t>
  </si>
  <si>
    <t>No 26/1, Stephen Road, Frazer Town, Bangalore - 560005, Near Icici Bank</t>
  </si>
  <si>
    <t>https://content.jdmagicbox.com/comp/bangalore/x6/080pxx80.xx80.190309165009.t6x6/catalogue/coles-sports-world-bangalore-02eauegdzf.jpg?clr=#49491d?fit=around%7C270%3A130&amp;crop=270%3A130%3B%2A%2C%2A</t>
  </si>
  <si>
    <t>https://www.justdial.com/Bangalore/Coles-Sports-World-Near-Icici-Bank-Frazer-Town/080PXX80-XX80-190309165009-T6X6_BZDET?xid=QmFuZ2Fsb3JlIENyaWNrZXQgQ29hY2hpbmcgQ2xhc3Nlcw==</t>
  </si>
  <si>
    <t>Cosmic Cricket Academy</t>
  </si>
  <si>
    <t>Kini Cricket Ground, Practice Zone Gate 1, Chikkanahalli, Bengaluru, Savanadurga Manchnabele Road, Chikkanahalli, Bangalore - 562130, Near Dadaalladmara</t>
  </si>
  <si>
    <t>https://content.jdmagicbox.com/comp/def_content/cricket-coaching-classes/shutterstock-647590471-cricket-coaching-classes-10-5g8po.jpg?clr=#2b2b3b?fit=around%7C270%3A130&amp;crop=270%3A130%3B%2A%2C%2A</t>
  </si>
  <si>
    <t>https://www.justdial.com/Bangalore/Cosmic-Cricket-Academy-Near-Dadaalladmara-Chikkanahalli/080PXX80-XX80-190815214654-Z4A8_BZDET?xid=QmFuZ2Fsb3JlIENyaWNrZXQgQ29hY2hpbmcgQ2xhc3Nlcw==</t>
  </si>
  <si>
    <t>Cricket Beyond Technique</t>
  </si>
  <si>
    <t>54/4 &amp; 54/5, Halanayakahalli, Sarjapur Road, Bangalore - 560034, Near WIPRO Corporate Office</t>
  </si>
  <si>
    <t>https://content.jdmagicbox.com/comp/bangalore/y9/080pxx80.xx80.180419105520.k1y9/catalogue/cricket-beyond-technique-sarjapur-road-bangalore-cricket-coaching-classes-qxhxswzx9a.jpg?fit=around%7C270%3A130&amp;crop=270%3A130%3B%2A%2C%2A</t>
  </si>
  <si>
    <t>https://www.justdial.com/Bangalore/Cricket-Beyond-Technique-Near-WIPRO-Corporate-Office-Sarjapur-Road/080PXX80-XX80-180419105520-K1Y9_BZDET?xid=QmFuZ2Fsb3JlIENyaWNrZXQgQ29hY2hpbmcgQ2xhc3Nlcw==</t>
  </si>
  <si>
    <t>No. 25/1 B, Halanayakana Halli, Off Sarjapur Main Road, Carmelram, Bangalore - 560035, Near Wipro Corporate Office</t>
  </si>
  <si>
    <t>https://content.jdmagicbox.com/comp/bangalore/n4/080p1237185416d8m9n4/catalogue/nimritha-j-arun-kumar-cricket-academy-carmelram-bangalore-cricket-coaching-classes-2bdcd1s.jpg?fit=around%7C270%3A130&amp;crop=270%3A130%3B%2A%2C%2A</t>
  </si>
  <si>
    <t>https://www.justdial.com/Bangalore/Cricket-Beyond-Technique-Near-Wipro-Corporate-Office-Carmelram/080P1237185416D8M9N4_BZDET?xid=QmFuZ2Fsb3JlIENyaWNrZXQgQ29hY2hpbmcgQ2xhc3Nlcw==</t>
  </si>
  <si>
    <t>Dhi Sports Center</t>
  </si>
  <si>
    <t>No.630, Innovation Park, Bannerghatta Main Road, Arekere Gate, Bangalore - 560076, Next to Mahindra Lifespace</t>
  </si>
  <si>
    <t>https://content.jdmagicbox.com/comp/bangalore/h1/080pxx80.xx80.150511111554.z1h1/catalogue/dhi-sports-center-arekere-gate-bangalore-cricket-coaching-classes-xbt7w.jpg?fit=around%7C270%3A130&amp;crop=270%3A130%3B%2A%2C%2A</t>
  </si>
  <si>
    <t>https://www.justdial.com/Bangalore/Dhi-Sports-Center-Next-to-Mahindra-Lifespace-Arekere-Gate/080PXX80-XX80-150511111554-Z1H1_BZDET?xid=QmFuZ2Fsb3JlIENyaWNrZXQgQ29hY2hpbmcgQ2xhc3Nlcw==</t>
  </si>
  <si>
    <t>Dodda Ganesha Cricket Acade..</t>
  </si>
  <si>
    <t>No.51 Euro School Campus, Chimmey Hill DR Sarvapalli Radha Krishana Road, Chikbanavara, Bangalore - 560090, Nrr Hospital</t>
  </si>
  <si>
    <t>https://content.jdmagicbox.com/comp/bangalore/g2/080pxx80.xx80.120402135413.v5g2/catalogue/dodda-ganesha-cricket-academy-chikbanavara-bangalore-cricket-coaching-classes-2j0nd83.jpg?fit=around%7C270%3A130&amp;crop=270%3A130%3B%2A%2C%2A</t>
  </si>
  <si>
    <t>https://www.justdial.com/Bangalore/Dodda-Ganesha-Cricket-Academy-Nrr-Hospital-Chikbanavara/080PXX80-XX80-120402135413-V5G2_BZDET?xid=QmFuZ2Fsb3JlIENyaWNrZXQgQ29hY2hpbmcgQ2xhc3Nlcw==</t>
  </si>
  <si>
    <t>Ekalavya Academy Of Cricket..</t>
  </si>
  <si>
    <t>Pragathi PU and Degree College Premises, Acharya College Main Road, Chikbanavara, Bangalore - 560090, Near Janapriya Appartment Or Euro Kids &amp; Kmv Red Hills Schools Opp</t>
  </si>
  <si>
    <t>https://content.jdmagicbox.com/comp/bangalore/n6/080pxx80.xx80.170118163127.c9n6/catalogue/ekalavya-academy-of-cricket-coaching-chikbanavara-bangalore-cricket-coaching-classes-76ok3s6xoy.jpg?clr=#1a404d?fit=around%7C270%3A130&amp;crop=270%3A130%3B%2A%2C%2A</t>
  </si>
  <si>
    <t>https://www.justdial.com/Bangalore/Ekalavya-Academy-Of-Cricket-Coaching-Near-Janapriya-Appartment-Or-Euro-Kids-Kmv-Red-Hills-Schools-Opp-Chikbanavara/080PXX80-XX80-170118163127-C9N6_BZDET?xid=QmFuZ2Fsb3JlIENyaWNrZXQgQ29hY2hpbmcgQ2xhc3Nlcw==</t>
  </si>
  <si>
    <t>Fever Pitch (Do not disturb..</t>
  </si>
  <si>
    <t>No.6/3, Tumkur Road, Yeshwanthpur, Bangalore - 560022, Next to Golden Grand Apartments</t>
  </si>
  <si>
    <t>https://content.jdmagicbox.com/comp/def_content/dietitians/default-dietitians-1.jpg?fit=around%7C270%3A130&amp;crop=270%3A130%3B%2A%2C%2A</t>
  </si>
  <si>
    <t>https://www.justdial.com/Bangalore/Fever-Pitch-(Do-not-disturb)-Next-to-Golden-Grand-Apartments-Yeshwanthpur/080PXX80-XX80-180111114259-J8T4_BZDET?xid=QmFuZ2Fsb3JlIENyaWNrZXQgQ29hY2hpbmcgQ2xhc3Nlcw==</t>
  </si>
  <si>
    <t>Fortune Sports Academy</t>
  </si>
  <si>
    <t>Krishna Priya Convention Hall, Uttarahalli Main Road, Kengeri, Bangalore - 560060, Near Kengeri Bus Stand</t>
  </si>
  <si>
    <t>https://content.jdmagicbox.com/comp/bangalore/s7/080pxx80.xx80.150718123119.m2s7/catalogue/fortune-sports-academy-kengeri-bangalore-cricket-coaching-classes-ka2caekkfd.jpg?fit=around%7C270%3A130&amp;crop=270%3A130%3B%2A%2C%2A</t>
  </si>
  <si>
    <t>https://www.justdial.com/Bangalore/Fortune-Sports-Academy-Near-Kengeri-Bus-Stand-Kengeri/080PXX80-XX80-150718123119-M2S7_BZDET?xid=QmFuZ2Fsb3JlIENyaWNrZXQgQ29hY2hpbmcgQ2xhc3Nlcw==</t>
  </si>
  <si>
    <t>Gaurav Cricket Academy</t>
  </si>
  <si>
    <t>Survey No 67/1, Begihalli Village, Jigani Hobli, Begihalli, Jigani Road, Bannerghatta, Bangalore - 560083, Near Sarla Birla Academy Bannerghatta</t>
  </si>
  <si>
    <t>https://content.jdmagicbox.com/comp/bangalore/w5/080pxx80.xx80.101102143855.x4w5/catalogue/gaurav-cricket-academy-bannerghatta-bangalore-cricket-coaching-classes-1clktp6.jpg?fit=around%7C270%3A130&amp;crop=270%3A130%3B%2A%2C%2A</t>
  </si>
  <si>
    <t>https://www.justdial.com/Bangalore/Gaurav-Cricket-Academy-Near-Sarla-Birla-Academy-Bannerghatta-Bannerghatta/080PXX80-XX80-101102143855-X4W5_BZDET?xid=QmFuZ2Fsb3JlIENyaWNrZXQgQ29hY2hpbmcgQ2xhc3Nlcw==</t>
  </si>
  <si>
    <t>Giridhanva Cricket Academy</t>
  </si>
  <si>
    <t>Devasandra Main Road, Krishnarajapuram, Bangalore - 560036, Near By Shanimathma Tempel</t>
  </si>
  <si>
    <t>https://content.jdmagicbox.com/comp/bangalore/x6/080pxx80.xx80.180326104519.x4x6/catalogue/giridhanva-cricket-academy-bangalore-0bnojyxgyj.jpg?fit=around%7C270%3A130&amp;crop=270%3A130%3B%2A%2C%2A</t>
  </si>
  <si>
    <t>https://www.justdial.com/Bangalore/Giridhanva-Cricket-Academy-Near-By-Shanimathma-Tempel-Krishnarajapuram/080PXX80-XX80-180326104519-X4X6_BZDET?xid=QmFuZ2Fsb3JlIENyaWNrZXQgQ29hY2hpbmcgQ2xhc3Nlcw==</t>
  </si>
  <si>
    <t>181/1. 182/1, Basavanna Nagar Main Road, Sonnenahalli, Whitefield, Bengaluru, Hoodi, Bangalore - 560048</t>
  </si>
  <si>
    <t>https://content.jdmagicbox.com/comp/bangalore/p5/080pxx80.xx80.180223215821.j7p5/catalogue/gopalan-sports-center-hoodi-bangalore-sports-clubs-eowl0vhwod.jpg?fit=around%7C270%3A130&amp;crop=270%3A130%3B%2A%2C%2A</t>
  </si>
  <si>
    <t>https://www.justdial.com/Bangalore/Gopalan-Sports-Center-Hoodi/080PXX80-XX80-180223215821-J7P5_BZDET?xid=QmFuZ2Fsb3JlIENyaWNrZXQgQ29hY2hpbmcgQ2xhc3Nlcw==</t>
  </si>
  <si>
    <t>Green Country Sports Academ..</t>
  </si>
  <si>
    <t>No.414-106/7, Bellary Road, Bangalore International Airport Road, Kodigehalli, Bangalore - 560092, Next To Ioc Petrol Bunk</t>
  </si>
  <si>
    <t>https://content.jdmagicbox.com/comp/bangalore/h1/080pxx80.xx80.101219231244.t3h1/catalogue/green-country-sports-academy-kodigehalli-bangalore-institutes-for-sports-3wbz6li.jpg?fit=around%7C270%3A130&amp;crop=270%3A130%3B%2A%2C%2A</t>
  </si>
  <si>
    <t>https://www.justdial.com/Bangalore/Green-Country-Sports-Academy-Next-To-Ioc-Petrol-Bunk-Kodigehalli/080PXX80-XX80-101219231244-T3H1_BZDET?xid=QmFuZ2Fsb3JlIENyaWNrZXQgQ29hY2hpbmcgQ2xhc3Nlcw==</t>
  </si>
  <si>
    <t>Inventors Cricket Academy</t>
  </si>
  <si>
    <t>St Joseph Convent School Grounds, Whitefield, Bangalore - 560066, Opposite Apna Day Super Market</t>
  </si>
  <si>
    <t>https://content.jdmagicbox.com/comp/bangalore/m8/080pxx80.xx80.180404192724.l5m8/catalogue/inventors-cricket-academy-whitefield-bangalore-cricket-coaching-classes-1udcbr4adq.jpeg?fit=around%7C270%3A130&amp;crop=270%3A130%3B%2A%2C%2A</t>
  </si>
  <si>
    <t>https://www.justdial.com/Bangalore/Inventors-Cricket-Academy-Opposite-Apna-Day-Super-Market-Whitefield/080PXX80-XX80-180404192724-L5M8_BZDET?xid=QmFuZ2Fsb3JlIENyaWNrZXQgQ29hY2hpbmcgQ2xhc3Nlcw==</t>
  </si>
  <si>
    <t>Invictus Sports Arena</t>
  </si>
  <si>
    <t>No.118, Hesaraghatta Main Road, Chikbanavara, Bangalore - 560090, Near Soladevanahalli Bescom Station</t>
  </si>
  <si>
    <t>https://content.jdmagicbox.com/comp/bangalore/d5/080pxx80.xx80.160326125828.k7d5/catalogue/invictus-sports-arena-chikbanavara-bangalore-sports-clubs-1bfgpikpgz.jpeg?fit=around%7C270%3A130&amp;crop=270%3A130%3B%2A%2C%2A</t>
  </si>
  <si>
    <t>https://www.justdial.com/Bangalore/Invictus-Sports-Arena-Near-Soladevanahalli-Bescom-Station-Chikbanavara/080PXX80-XX80-160326125828-K7D5_BZDET?xid=QmFuZ2Fsb3JlIENyaWNrZXQgQ29hY2hpbmcgQ2xhc3Nlcw==</t>
  </si>
  <si>
    <t>J Sports</t>
  </si>
  <si>
    <t>Head Office No 2079, East End, Jayanagar 9th Block, Bangalore - 560011, Near Prashanthi Silks</t>
  </si>
  <si>
    <t>https://content.jdmagicbox.com/comp/bangalore/g6/080pxx80.xx80.131008101028.g6g6/catalogue/j-sports-jayanagar-9th-block-bangalore-cricket-coaching-classes-2eflz4q.jpg?fit=around%7C270%3A130&amp;crop=270%3A130%3B%2A%2C%2A</t>
  </si>
  <si>
    <t>https://www.justdial.com/Bangalore/J-Sports-Near-Prashanthi-Silks-Jayanagar-9th-Block/080PXX80-XX80-131008101028-G6G6_BZDET?xid=QmFuZ2Fsb3JlIENyaWNrZXQgQ29hY2hpbmcgQ2xhc3Nlcw==</t>
  </si>
  <si>
    <t>Jawahar Sports Club</t>
  </si>
  <si>
    <t>18th Cross, Malleswaram, Bangalore - 560003, Opposite Maharani Ammanni College</t>
  </si>
  <si>
    <t>https://content.jdmagicbox.com/comp/bangalore/05/080p12205/catalogue/jawahar-sports-club-malleswaram-bangalore-cricket-coaching-classes-29oc6cz.jpg?fit=around%7C270%3A130&amp;crop=270%3A130%3B%2A%2C%2A</t>
  </si>
  <si>
    <t>https://www.justdial.com/Bangalore/Jawahar-Sports-Club-Opposite-Maharani-Ammanni-College-Malleswaram/080P12205_BZDET?xid=QmFuZ2Fsb3JlIENyaWNrZXQgQ29hY2hpbmcgQ2xhc3Nlcw==</t>
  </si>
  <si>
    <t>Jayanagar Cricket Academy (..</t>
  </si>
  <si>
    <t>No. 237, Maruthi Nilaya, 4th Main Road, Jayanagar 5th Block, Bangalore - 560041, Near Adyar Anand Bhavan</t>
  </si>
  <si>
    <t>https://content.jdmagicbox.com/comp/bangalore/b8/080pxx80.xx80.120326103123.u8b8/catalogue/jayanagar-cricket-academy-jca-jayanagar-5th-block-bangalore-cricket-coaching-classes-8jctw.jpg?fit=around%7C270%3A130&amp;crop=270%3A130%3B%2A%2C%2A</t>
  </si>
  <si>
    <t>https://www.justdial.com/Bangalore/Jayanagar-Cricket-Academy-(jca)-Near-Adyar-Anand-Bhavan-Jayanagar-5th-Block/080PXX80-XX80-120326103123-U8B8_BZDET?xid=QmFuZ2Fsb3JlIENyaWNrZXQgQ29hY2hpbmcgQ2xhc3Nlcw==</t>
  </si>
  <si>
    <t>JP School Of Cricket</t>
  </si>
  <si>
    <t>Shalani Grounds, 11th Main, 5th Block, Jayanagar, Bangalore - 560041, Near Ganesh Temple</t>
  </si>
  <si>
    <t>https://content.jdmagicbox.com/comp/bangalore/62/080p4218162/catalogue/jp-school-of-cricket-jayanagar-bangalore-cricket-coaching-classes-2n480ee.jpg?fit=around%7C270%3A130&amp;crop=270%3A130%3B%2A%2C%2A</t>
  </si>
  <si>
    <t>https://www.justdial.com/Bangalore/JP-School-Of-Cricket-Near-Ganesh-Temple-Jayanagar/080P4218162_BZDET?xid=QmFuZ2Fsb3JlIENyaWNrZXQgQ29hY2hpbmcgQ2xhc3Nlcw==</t>
  </si>
  <si>
    <t>Just Cricket</t>
  </si>
  <si>
    <t>No 1/1 B, Singanayakanahalli,Yelahanka Doddaballapur Road, Yelahanka, Bangalore - 560064, Beside Nithyotsava Kalyana Mantapa</t>
  </si>
  <si>
    <t>https://content.jdmagicbox.com/comp/bangalore/n7/080pxx80.xx80.120719124256.z6n7/catalogue/just-cricket-bangalore-12nj2h3pgw.jpg?clr=#1b3b4b?fit=around%7C270%3A130&amp;crop=270%3A130%3B%2A%2C%2A</t>
  </si>
  <si>
    <t>https://www.justdial.com/Bangalore/Just-Cricket-Beside-Nithyotsava-Kalyana-Mantapa-Yelahanka/080PXX80-XX80-120719124256-Z6N7_BZDET?xid=QmFuZ2Fsb3JlIENyaWNrZXQgQ29hY2hpbmcgQ2xhc3Nlcw==</t>
  </si>
  <si>
    <t>Just Play Sports Club</t>
  </si>
  <si>
    <t>Hulimangala Village, Electronic City Phase 1, Bangalore - 560100, Near Ajmera Infinity, Behind JR Farm</t>
  </si>
  <si>
    <t>https://content.jdmagicbox.com/comp/bangalore/k3/080pxx80.xx80.150906121532.k4k3/catalogue/just-play-sports-club-electronic-city-phase-1-bangalore-badminton-courts-2jdp949.jpg?fit=around%7C270%3A130&amp;crop=270%3A130%3B%2A%2C%2A</t>
  </si>
  <si>
    <t>https://www.justdial.com/Bangalore/Just-Play-Sports-Club-Near-Ajmera-Infinity-Behind-JR-Farm-Electronic-City-Phase-1/080PXX80-XX80-150906121532-K4K3_BZDET?xid=QmFuZ2Fsb3JlIENyaWNrZXQgQ29hY2hpbmcgQ2xhc3Nlcw==</t>
  </si>
  <si>
    <t>Kanara Blues Cricket Academ..</t>
  </si>
  <si>
    <t>BTM Layout 2nd Stage, Bangalore - 560076, Behind Water Tank</t>
  </si>
  <si>
    <t>https://content.jdmagicbox.com/comp/bangalore/79/080p4218179/catalogue/kanara-blues-cricket-academy-btm-layout-2nd-stage-bangalore-cricket-coaching-classes-1k8vo8w.jpg?fit=around%7C270%3A130&amp;crop=270%3A130%3B%2A%2C%2A</t>
  </si>
  <si>
    <t>https://www.justdial.com/Bangalore/Kanara-Blues-Cricket-Academy-Behind-Water-Tank-BTM-Layout-2nd-Stage/080P4218179_BZDET?xid=QmFuZ2Fsb3JlIENyaWNrZXQgQ29hY2hpbmcgQ2xhc3Nlcw==</t>
  </si>
  <si>
    <t>Karnataka Youth Cricket Aca..</t>
  </si>
  <si>
    <t>No 58/8, Harlur ROAD, Hsr Extension, HSR Layout Sector 2, Bangalore - 560102, Near Kcdc Kudlu,Next to Pratham Motors</t>
  </si>
  <si>
    <t>https://content.jdmagicbox.com/comp/bangalore/x2/080pxx80.xx80.120905144711.e9x2/catalogue/karnataka-youth-cricket-academy-hsr-layout-sector-2-bangalore-cricket-coaching-classes-2wvxs0coid.jpg?fit=around%7C270%3A130&amp;crop=270%3A130%3B%2A%2C%2A</t>
  </si>
  <si>
    <t>https://www.justdial.com/Bangalore/Karnataka-Youth-Cricket-Academy-Near-Kcdc-Kudlu-Next-to-Pratham-Motors-HSR-Layout-Sector-2/080PXX80-XX80-120905144711-E9X2_BZDET?xid=QmFuZ2Fsb3JlIENyaWNrZXQgQ29hY2hpbmcgQ2xhc3Nlcw==</t>
  </si>
  <si>
    <t>kca</t>
  </si>
  <si>
    <t>Jayanagar, Bangalore - 560041, opp hondo show room</t>
  </si>
  <si>
    <t>https://content.jdmagicbox.com/comp/def_content/cricket-coaching-classes/shutterstock-366350231-cricket-coaching-classes-4-5ob5c.jpg?clr=#5c140a?fit=around%7C270%3A130&amp;crop=270%3A130%3B%2A%2C%2A</t>
  </si>
  <si>
    <t>https://www.justdial.com/Bangalore/kca-opp-hondo-show-room-Jayanagar/080PXX80-XX80-150312200713-Y4G4_BZDET?xid=QmFuZ2Fsb3JlIENyaWNrZXQgQ29hY2hpbmcgQ2xhc3Nlcw==</t>
  </si>
  <si>
    <t>Maruthi Cricket Coaching Ce..</t>
  </si>
  <si>
    <t>Maruthi Nagar, Kothunur Dinne Main Road, Jp Nagar 7th Phase, Bangalore - 560078</t>
  </si>
  <si>
    <t>https://content.jdmagicbox.com/comp/bangalore/y2/080pxx80.xx80.160331183848.h5y2/catalogue/maruthi-cricket-coaching-centre-bangalore-d1opkzyjkk.jpg?fit=around%7C270%3A130&amp;crop=270%3A130%3B%2A%2C%2A</t>
  </si>
  <si>
    <t>https://www.justdial.com/Bangalore/Maruthi-Cricket-Coaching-Centre-Jp-Nagar-7th-Phase/080PXX80-XX80-160331183848-H5Y2_BZDET?xid=QmFuZ2Fsb3JlIENyaWNrZXQgQ29hY2hpbmcgQ2xhc3Nlcw==</t>
  </si>
  <si>
    <t>Matchday Football Coaching ..</t>
  </si>
  <si>
    <t>No 47, New Bel Road,AGS Layout, New Bel Road, Bangalore - 560054, Next Kanti Sweets,Opp Paradise Biryani</t>
  </si>
  <si>
    <t>https://content.jdmagicbox.com/comp/bangalore/h9/080pxx80.xx80.160622111751.s7h9/catalogue/matchday-football-coaching-center-new-bel-road-bangalore-cricket-coaching-classes-rc9gh481jj.jpg?fit=around%7C270%3A130&amp;crop=270%3A130%3B%2A%2C%2A</t>
  </si>
  <si>
    <t>https://www.justdial.com/Bangalore/Matchday-Football-Coaching-Center-Next-Kanti-Sweets-Opp-Paradise-Biryani-New-Bel-Road/080PXX80-XX80-160622111751-S7H9_BZDET?xid=QmFuZ2Fsb3JlIENyaWNrZXQgQ29hY2hpbmcgQ2xhc3Nlcw==</t>
  </si>
  <si>
    <t>Mavericks Sports</t>
  </si>
  <si>
    <t>Suryanagar City,Phase I,, Suryanagar, Bommasandra, Bangalore - 560099</t>
  </si>
  <si>
    <t>https://content.jdmagicbox.com/comp/bangalore/y5/080pxx80.xx80.180626235253.n3y5/catalogue/mavericks-sports-bommasandra-bangalore-cricket-coaching-classes-oacf7hsttk.jpg?fit=around%7C270%3A130&amp;crop=270%3A130%3B%2A%2C%2A</t>
  </si>
  <si>
    <t>https://www.justdial.com/Bangalore/Mavericks-Sports-Bommasandra/080PXX80-XX80-180626235253-N3Y5_BZDET?xid=QmFuZ2Fsb3JlIENyaWNrZXQgQ29hY2hpbmcgQ2xhc3Nlcw==</t>
  </si>
  <si>
    <t>National Cricket Academy</t>
  </si>
  <si>
    <t>M Chinnaswamy Stadium Premises, M G Road, Bangalore - 560001, Near Cubbon Park Metro Station</t>
  </si>
  <si>
    <t>https://content.jdmagicbox.com/comp/bangalore/54/080p5160254/catalogue/national-cricket-academy-m-g-road-bangalore-cricket-coaching-classes-1ubw99j.jpg?fit=around%7C270%3A130&amp;crop=270%3A130%3B%2A%2C%2A</t>
  </si>
  <si>
    <t>https://www.justdial.com/Bangalore/National-Cricket-Academy-Near-Cubbon-Park-Metro-Station-M-G-Road/080P5160254_BZDET?xid=QmFuZ2Fsb3JlIENyaWNrZXQgQ29hY2hpbmcgQ2xhc3Nlcw==</t>
  </si>
  <si>
    <t>Nirman Cricket Academy</t>
  </si>
  <si>
    <t>Laxmipura, Mantapa, Bannerghatta, Bangalore - 560083, Behind Panchayat Office</t>
  </si>
  <si>
    <t>https://content.jdmagicbox.com/comp/bangalore/d6/080pxx80.xx80.180323233536.j1d6/catalogue/nirman-cricket-academy-bannerghatta-bangalore-cricket-coaching-classes-y0a9e0ifo6.jpg?fit=around%7C270%3A130&amp;crop=270%3A130%3B%2A%2C%2A</t>
  </si>
  <si>
    <t>https://www.justdial.com/Bangalore/Nirman-Cricket-Academy-Behind-Panchayat-Office-Bannerghatta/080PXX80-XX80-180323233536-J1D6_BZDET?xid=QmFuZ2Fsb3JlIENyaWNrZXQgQ29hY2hpbmcgQ2xhc3Nlcw==</t>
  </si>
  <si>
    <t>Ocelots club Ltd</t>
  </si>
  <si>
    <t>232, 2nd cross Jai Maruthi Nagar, Bannerghatta Road, Bangalore - 560076, Shanti Nikethan</t>
  </si>
  <si>
    <t>https://www.justdial.com/Bangalore/Ocelots-club-Ltd-Shanti-Nikethan-Bannerghatta-Road/080PXX80-XX80-131128131529-T3A6_BZDET?xid=QmFuZ2Fsb3JlIENyaWNrZXQgQ29hY2hpbmcgQ2xhc3Nlcw==</t>
  </si>
  <si>
    <t>Planet Sports</t>
  </si>
  <si>
    <t>No.157, Ground Floor, Dr Ambedkar Road, Whitefield, Bangalore - 560066, Behind Whitefield Police Station</t>
  </si>
  <si>
    <t>https://content.jdmagicbox.com/comp/bangalore/w9/080pxx80.xx80.181114100407.y1w9/catalogue/planet-sports-bangalore-egc8wtedah.jpg?fit=around%7C270%3A130&amp;crop=270%3A130%3B%2A%2C%2A</t>
  </si>
  <si>
    <t>https://www.justdial.com/Bangalore/Planet-Sports-Behind-Whitefield-Police-Station-Whitefield/080PXX80-XX80-181114100407-Y1W9_BZDET?xid=QmFuZ2Fsb3JlIENyaWNrZXQgQ29hY2hpbmcgQ2xhc3Nlcw==</t>
  </si>
  <si>
    <t>Playcer Sports</t>
  </si>
  <si>
    <t>No.2443, 16th B Main, Indiranagar, Bangalore - 560038, Near Bescom Office</t>
  </si>
  <si>
    <t>https://content.jdmagicbox.com/comp/bangalore/h5/080pxx80.xx80.160712201502.t6h5/catalogue/playcer-sports-indiranagar-bangalore-sports-goods-dealers-1s06jim.jpg?clr=#392d2d?fit=around%7C270%3A130&amp;crop=270%3A130%3B%2A%2C%2A</t>
  </si>
  <si>
    <t>https://www.justdial.com/Bangalore/Playcer-Sports-Near-Bescom-Office-Indiranagar/080PXX80-XX80-160712201502-T6H5_BZDET?xid=QmFuZ2Fsb3JlIENyaWNrZXQgQ29hY2hpbmcgQ2xhc3Nlcw==</t>
  </si>
  <si>
    <t>PlayIt Sports Academy</t>
  </si>
  <si>
    <t>Behind Ebenezer International School, Singena Agrahara Road, Via Huskur Fruit Market Road, Huskur, Bangalore - 560099, Ebenezer International School</t>
  </si>
  <si>
    <t>https://www.justdial.com/Bangalore/PlayIt-Sports-Academy-Ebenezer-International-School-Huskur/080PXX80-XX80-190320224002-L5V4_BZDET?xid=QmFuZ2Fsb3JlIENyaWNrZXQgQ29hY2hpbmcgQ2xhc3Nlcw==</t>
  </si>
  <si>
    <t>Power Play</t>
  </si>
  <si>
    <t>No 61, Seetharampalya Road, Mahadevapura, Bangalore - 560048, Opp Graphite India signal</t>
  </si>
  <si>
    <t>https://content.jdmagicbox.com/comp/def_content/cricket-coaching-classes/shutterstock-600556181-cricket-coaching-classes-6-mqygb.jpg?clr=#273f27?fit=around%7C270%3A130&amp;crop=270%3A130%3B%2A%2C%2A</t>
  </si>
  <si>
    <t>https://www.justdial.com/Bangalore/Power-Play-Opp-Graphite-India-signal-Mahadevapura/080PXX80-XX80-160916163328-B5X2_BZDET?xid=QmFuZ2Fsb3JlIENyaWNrZXQgQ29hY2hpbmcgQ2xhc3Nlcw==</t>
  </si>
  <si>
    <t>1471Vot</t>
  </si>
  <si>
    <t>No.61, Seethrampalya, Mahadevapura, Bangalore - 560048, Opposite Graphite India</t>
  </si>
  <si>
    <t>https://content.jdmagicbox.com/comp/bangalore/y6/080pxx80.xx80.120217151147.b5y6/catalogue/power-play-mahadevapura-bangalore-cricket-coaching-classes-p3rt16.jpg?fit=around%7C270%3A130&amp;crop=270%3A130%3B%2A%2C%2A</t>
  </si>
  <si>
    <t>https://www.justdial.com/Bangalore/Power-Play-Opposite-Graphite-India-Mahadevapura/080PXX80-XX80-120217151147-B5Y6_BZDET?xid=QmFuZ2Fsb3JlIENyaWNrZXQgQ29hY2hpbmcgQ2xhc3Nlcw==</t>
  </si>
  <si>
    <t>1632Vot</t>
  </si>
  <si>
    <t>Priyank Home Cricket Coachi..</t>
  </si>
  <si>
    <t>Trinity Circle, Shanthala Nagar, Ulsoor, Bengaluru, Mg Road, Bangalore - 560051</t>
  </si>
  <si>
    <t>https://www.justdial.com/Bangalore/Priyank-Home-Cricket-Coaching/080PXX80-XX80-190524230412-C6W5_BZDET?xid=QmFuZ2Fsb3JlIENyaWNrZXQgQ29hY2hpbmcgQ2xhc3Nlcw==</t>
  </si>
  <si>
    <t>Raghu Cricket Academy</t>
  </si>
  <si>
    <t>No.28,Raghu Sports Building,Ground Floor, Tulasi Nagar,Hosahalli Main Road,Dodda Gollarhatti, Magadi Main Road-gollarhatti, Bangalore - 560091, Near Akshaya Convention Hall</t>
  </si>
  <si>
    <t>https://content.jdmagicbox.com/comp/bangalore/t9/080pxx80.xx80.120223145853.a5t9/catalogue/raghu-cricket-academy-bangalore-p73xirbpw8.jpg?clr=#392d39?fit=around%7C270%3A130&amp;crop=270%3A130%3B%2A%2C%2A</t>
  </si>
  <si>
    <t>https://www.justdial.com/Bangalore/Raghu-Cricket-Academy-Near-Akshaya-Convention-Hall-Magadi-Main-Road-gollarhatti/080PXX80-XX80-120223145853-A5T9_BZDET?xid=QmFuZ2Fsb3JlIENyaWNrZXQgQ29hY2hpbmcgQ2xhc3Nlcw==</t>
  </si>
  <si>
    <t>Rca Cricket Centre</t>
  </si>
  <si>
    <t>Pavithra High School, Abbigere Main Road, Abbigere, Bangalore - 560090, Near Rainbow International School</t>
  </si>
  <si>
    <t>https://content.jdmagicbox.com/comp/bangalore/y9/080pxx80.xx80.180604172425.w9y9/catalogue/rca-cricket-centre-abbigere-bangalore-cricket-coaching-classes-1twffjkajc.jpg?fit=around%7C270%3A130&amp;crop=270%3A130%3B%2A%2C%2A</t>
  </si>
  <si>
    <t>https://www.justdial.com/Bangalore/Rca-Cricket-Centre-Near-Rainbow-International-School-Abbigere/080PXX80-XX80-180604172425-W9Y9_BZDET?xid=QmFuZ2Fsb3JlIENyaWNrZXQgQ29hY2hpbmcgQ2xhc3Nlcw==</t>
  </si>
  <si>
    <t>Rio Cricket Academy</t>
  </si>
  <si>
    <t>Via, Apmc Yard, Huskur P.O, Bengaluru, 195 / 2 Singena Agrahara Road, 195 / 2 Singena Agrahara Roadhuskur Road, Electronic City, Bangalore - 560100</t>
  </si>
  <si>
    <t>https://www.justdial.com/Bangalore/Rio-Cricket-Academy-Electronic-City/080PXX80-XX80-200108194949-A4A4_BZDET?xid=QmFuZ2Fsb3JlIENyaWNrZXQgQ29hY2hpbmcgQ2xhc3Nlcw==</t>
  </si>
  <si>
    <t>Rising Star Cricket Academy</t>
  </si>
  <si>
    <t>No 47, New Bel Road, New Bel Road, Bangalore - 560054, Opp Paradise Biriyani,Near HP Petrol Pump</t>
  </si>
  <si>
    <t>https://content.jdmagicbox.com/comp/bangalore/y2/080pxx80.xx80.160926190754.d4y2/catalogue/rising-star-cricket-academy-rsca-bangalore--new-bel-road-bangalore-cricket-coaching-classes-k2e43xy63i.jpg?clr=#1f473d?fit=around%7C270%3A130&amp;crop=270%3A130%3B%2A%2C%2A</t>
  </si>
  <si>
    <t>https://www.justdial.com/Bangalore/Rising-Star-Cricket-Academy-Opp-Paradise-Biriyani-Near-HP-Petrol-Pump-New-Bel-Road/080PXX80-XX80-160926190754-D4Y2_BZDET?xid=QmFuZ2Fsb3JlIENyaWNrZXQgQ29hY2hpbmcgQ2xhc3Nlcw==</t>
  </si>
  <si>
    <t>Sadananda Vishwanath Cricke..</t>
  </si>
  <si>
    <t>NAL Grounds, Old Airport Road, Bangalore - 560017, Opposite To Manipal Hospital</t>
  </si>
  <si>
    <t>https://content.jdmagicbox.com/comp/bangalore/l5/080pxx80.xx80.090518170234.m9l5/catalogue/sadananda-vishwanath-cricket-academy-airport-road-bangalore-cricket-coaching-classes-3rv57f6.jpg?fit=around%7C270%3A130&amp;crop=270%3A130%3B%2A%2C%2A</t>
  </si>
  <si>
    <t>https://www.justdial.com/Bangalore/Sadananda-Vishwanath-Cricket-Academy-Opposite-To-Manipal-Hospital-Old-Airport-Road/080PXX80-XX80-090518170234-M9L5_BZDET?xid=QmFuZ2Fsb3JlIENyaWNrZXQgQ29hY2hpbmcgQ2xhc3Nlcw==</t>
  </si>
  <si>
    <t>Sheen Sports Alliance Pvt L..</t>
  </si>
  <si>
    <t>No 101, Kanakapura Road, Kaggalipura, Bangalore - 560116, Behind Brigade Meadows,Near Art Of Living</t>
  </si>
  <si>
    <t>https://content.jdmagicbox.com/comp/bangalore/a2/080pxx80.xx80.180730164303.u2a2/catalogue/sheen-sports-alliance-pvt-ltd-kaggalipura-bangalore-gyms-0zc8uryqbh.jpg?clr=#660066?fit=around%7C270%3A130&amp;crop=270%3A130%3B%2A%2C%2A</t>
  </si>
  <si>
    <t>https://www.justdial.com/Bangalore/Sheen-Sports-Alliance-Pvt-Ltd-Behind-Brigade-Meadows-Near-Art-Of-Living-Kaggalipura/080PXX80-XX80-180730164303-U2A2_BZDET?xid=QmFuZ2Fsb3JlIENyaWNrZXQgQ29hY2hpbmcgQ2xhc3Nlcw==</t>
  </si>
  <si>
    <t>Snehasadan Boy Home</t>
  </si>
  <si>
    <t>Sai Enclave, 3rd Cross Road, Bannerghatta Road, Bangalore - 560076, Near M S Ramaiah City and Aradhana School</t>
  </si>
  <si>
    <t>https://content.jdmagicbox.com/comp/bangalore/76/080p4311876/catalogue/snehasadan-boy-home-bannerghatta-road-bangalore-donation-centres-for-education-5ne1c4imij.jpg?clr=#000066?fit=around%7C270%3A130&amp;crop=270%3A130%3B%2A%2C%2A</t>
  </si>
  <si>
    <t>https://www.justdial.com/Bangalore/Snehasadan-Boy-Home-Near-M-S-Ramaiah-City-and-Aradhana-School-Bannerghatta-Road/080P4311876_BZDET?xid=QmFuZ2Fsb3JlIENyaWNrZXQgQ29hY2hpbmcgQ2xhc3Nlcw==</t>
  </si>
  <si>
    <t>Sports1</t>
  </si>
  <si>
    <t>No 449/B, 11 TH CROSS,2ND PHASE, Girinagar, Bangalore - 560085, BEHIND VIJAYA BHARTAHI SCHOOL</t>
  </si>
  <si>
    <t>https://content.jdmagicbox.com/comp/bangalore/x8/080pxx80.xx80.140319191544.l3x8/catalogue/sports1-girinagar-bangalore-sports-clubs-1umqjsclq4.jpg?fit=around%7C270%3A130&amp;crop=270%3A130%3B%2A%2C%2A</t>
  </si>
  <si>
    <t>https://www.justdial.com/Bangalore/Sports1-BEHIND-VIJAYA-BHARTAHI-SCHOOL-Girinagar/080PXX80-XX80-140319191544-L3X8_BZDET?xid=QmFuZ2Fsb3JlIENyaWNrZXQgQ29hY2hpbmcgQ2xhc3Nlcw==</t>
  </si>
  <si>
    <t>St. Francsis Cricket Academ..</t>
  </si>
  <si>
    <t>No 138, 15th Cross 4th Block, Koramangala, Bangalore - 560034, Near Chinmaya School</t>
  </si>
  <si>
    <t>https://content.jdmagicbox.com/comp/def_content/cctv_installation_services/default-cctv-installation-services-1.jpg?fit=around%7C270%3A130&amp;crop=270%3A130%3B%2A%2C%2A</t>
  </si>
  <si>
    <t>https://www.justdial.com/Bangalore/St-Francsis-Cricket-Academy-Near-Chinmaya-School-Koramangala/080PXX80-XX80-170106160148-R8Y9_BZDET?xid=QmFuZ2Fsb3JlIENyaWNrZXQgQ29hY2hpbmcgQ2xhc3Nlcw==</t>
  </si>
  <si>
    <t>Stick Wicket Cricket Club 1..</t>
  </si>
  <si>
    <t>Kodgalli Main Road, Doddaballapur, Bangalore - 561203, Opp to Ravi Wines</t>
  </si>
  <si>
    <t>https://content.jdmagicbox.com/comp/def_content/cricket-coaching-classes/shutterstock-647525431-cricket-coaching-classes-7-cltez.jpg?clr=#006666?fit=around%7C270%3A130&amp;crop=270%3A130%3B%2A%2C%2A</t>
  </si>
  <si>
    <t>https://www.justdial.com/Bangalore/Stick-Wicket-Cricket-Club-123-Opp-to-Ravi-Wines-Doddaballapur/080PXX80-XX80-180510195017-Z2L9_BZDET?xid=QmFuZ2Fsb3JlIENyaWNrZXQgQ29hY2hpbmcgQ2xhc3Nlcw==</t>
  </si>
  <si>
    <t>Subramanyanagar Cricket Aca..</t>
  </si>
  <si>
    <t>No.4043, SVS Enterprises, 3rd Main Road, B Block, Subramanya Nagar, Bangalore - 560021, Near Balaji Samudaya Bhavana Road</t>
  </si>
  <si>
    <t>https://content.jdmagicbox.com/comp/bangalore/94/080p4306894/catalogue/subramanyanagar-cricket-academy-rajajinagar-bangalore-cricket-coaching-classes-rdddnt8iny.jpg?fit=around%7C270%3A130&amp;crop=270%3A130%3B%2A%2C%2A</t>
  </si>
  <si>
    <t>https://www.justdial.com/Bangalore/Subramanyanagar-Cricket-Academy-Near-Balaji-Samudaya-Bhavana-Road-Subramanya-Nagar/080P4306894_BZDET?xid=QmFuZ2Fsb3JlIENyaWNrZXQgQ29hY2hpbmcgQ2xhc3Nlcw==</t>
  </si>
  <si>
    <t>Sunrisers Sports &amp; Cultural..</t>
  </si>
  <si>
    <t>No 23, Sri Durga Nilaya,, 1st Main, Anand Layout,, Vidyaranyapura, Bangalore - 560097, Near Library</t>
  </si>
  <si>
    <t>https://content.jdmagicbox.com/comp/bangalore/j1/080pxx80.xx80.190121150738.a8j1/catalogue/sunrisers-sports-and-cultural-federation-vidyaranyapura-bangalore-cricket-coaching-classes-1btrczyrai.jpg?clr=#3a491d?fit=around%7C270%3A130&amp;crop=270%3A130%3B%2A%2C%2A</t>
  </si>
  <si>
    <t>https://www.justdial.com/Bangalore/Sunrisers-Sports-Cultural-Federation-Near-Library-Vidyaranyapura/080PXX80-XX80-190121150738-A8J1_BZDET?xid=QmFuZ2Fsb3JlIENyaWNrZXQgQ29hY2hpbmcgQ2xhc3Nlcw==</t>
  </si>
  <si>
    <t>Synergy Sports Academy</t>
  </si>
  <si>
    <t>No.143-B, Chetana Vihara, BNR Road, Vinayaka Nagar, Bommasandra Industrial Area, Bangalore - 560099, Opposite Nordson Company</t>
  </si>
  <si>
    <t>https://content.jdmagicbox.com/comp/bangalore/h2/pwfl1547356537j5p5h2/catalogue/-2u6kfn3nf2.jpg?clr=#542812?fit=around%7C270%3A130&amp;crop=270%3A130%3B%2A%2C%2A</t>
  </si>
  <si>
    <t>https://www.justdial.com/Bangalore/Synergy-Sports-Academy-Opposite-Nordson-Company-Bommasandra-Industrial-Area/080PXX80-XX80-190113105520-B5X9_BZDET?xid=QmFuZ2Fsb3JlIENyaWNrZXQgQ29hY2hpbmcgQ2xhc3Nlcw==</t>
  </si>
  <si>
    <t>Talent Sports Academy (Head..</t>
  </si>
  <si>
    <t>Address: Beside Prospect Princeton Apartment,, Manipal County Road,, AECS C Block, Begur, Bengaluru, Begur Road, Electronic City, Singasandra, Bangalore - 560068, LAKEVIEW APARTMENT</t>
  </si>
  <si>
    <t>https://content.jdmagicbox.com/comp/bangalore/d2/080pxx80.xx80.130212094413.p3d2/catalogue/talent-sports-academy-head-office--singasandra-bangalore-customer-care-3pe4cx0.jpg?fit=around%7C270%3A130&amp;crop=270%3A130%3B%2A%2C%2A</t>
  </si>
  <si>
    <t>https://www.justdial.com/Bangalore/Talent-Sports-Academy-(Head-Office)-LAKEVIEW-APARTMENT-Singasandra/080PXX80-XX80-130212094413-P3D2_BZDET?xid=QmFuZ2Fsb3JlIENyaWNrZXQgQ29hY2hpbmcgQ2xhc3Nlcw==</t>
  </si>
  <si>
    <t>Tenvic A Division Of Anil K..</t>
  </si>
  <si>
    <t>No 23, 2nd Floor, Nadathur Place, 8th Main,Jayanagar 3rd Block, Jayanagar 1st Block, Bangalore - 560011, Near Ramakrishna Nursing Home</t>
  </si>
  <si>
    <t>https://content.jdmagicbox.com/comp/bangalore/c4/080pxx80.xx80.150714122116.h8c4/catalogue/tenvic-a-division-of-anil-kumble-sports-promotion-pvt-ltd-jayanagar-1st-block-bangalore-cricket-coaching-classes-42410y3.jpg?fit=around%7C270%3A130&amp;crop=270%3A130%3B%2A%2C%2A</t>
  </si>
  <si>
    <t>https://www.justdial.com/Bangalore/Tenvic-A-Division-Of-Anil-Kumble-Sports-Promotion-Pvt-Ltd-Near-Ramakrishna-Nursing-Home-Jayanagar-1st-Block/080PXX80-XX80-150714122116-H8C4_BZDET?xid=QmFuZ2Fsb3JlIENyaWNrZXQgQ29hY2hpbmcgQ2xhc3Nlcw==</t>
  </si>
  <si>
    <t>The Rock ITigers</t>
  </si>
  <si>
    <t>No 13,1st Floor, Horamavu Agra Main Road, Horamavu, Bangalore - 560043, Next to Shop and Smile Super Market,Opposite Horamavu Agara Lake</t>
  </si>
  <si>
    <t>https://content.jdmagicbox.com/comp/bangalore/t3/080pxx80.xx80.170722100118.g8t3/catalogue/the-rock-i-tigers-horamavu-bangalore-yoga-classes-62lquou3yn.jpg?clr=#56101b?fit=around%7C270%3A130&amp;crop=270%3A130%3B%2A%2C%2A</t>
  </si>
  <si>
    <t>https://www.justdial.com/Bangalore/The-Rock-ITigers-Next-to-Shop-and-Smile-Super-Market-Opposite-Horamavu-Agara-Lake-Horamavu/080PXX80-XX80-170722100118-G8T3_BZDET?xid=QmFuZ2Fsb3JlIENyaWNrZXQgQ29hY2hpbmcgQ2xhc3Nlcw==</t>
  </si>
  <si>
    <t>The Sports Habitat</t>
  </si>
  <si>
    <t>Survey No.37, Pendleton Park, Geddalahalli, Byrathi, Bangalore - 560077, Behind Cratis Hospital, Near St Mary's School</t>
  </si>
  <si>
    <t>https://www.justdial.com/Bangalore/The-Sports-Habitat-Behind-Cratis-Hospital-Near-St-Mary-s-School-Byrathi/080PXX80-XX80-190723071420-K3F7_BZDET?xid=QmFuZ2Fsb3JlIENyaWNrZXQgQ29hY2hpbmcgQ2xhc3Nlcw==</t>
  </si>
  <si>
    <t>The Training Central</t>
  </si>
  <si>
    <t>No 26/4,80 Feet Road, Jp Nagar 8th Phase 80ft Road, Kembattahalli, Gottigere, Bangalore - 560083, Opposite to Arya Hamsa Appartment</t>
  </si>
  <si>
    <t>https://content.jdmagicbox.com/comp/bangalore/m9/080pxx80.xx80.190402124223.m2m9/catalogue/the-training-central-gottigere-bangalore-cricket-coaching-classes-airnhooh1v.jpg?clr=#333333?fit=around%7C270%3A130&amp;crop=270%3A130%3B%2A%2C%2A</t>
  </si>
  <si>
    <t>https://www.justdial.com/Bangalore/The-Training-Central-Opposite-to-Arya-Hamsa-Appartment-Gottigere/080PXX80-XX80-190402124223-M2M9_BZDET?xid=QmFuZ2Fsb3JlIENyaWNrZXQgQ29hY2hpbmcgQ2xhc3Nlcw==</t>
  </si>
  <si>
    <t>Transform Cricket Academy</t>
  </si>
  <si>
    <t>Gollahalli, Gollahalli Road, Electronic City, Bangalore - 560100, Next Ds Max</t>
  </si>
  <si>
    <t>https://www.justdial.com/Bangalore/Transform-Cricket-Academy-Next-Ds-Max-Electronic-City/080PXX80-XX80-200207201641-U6J6_BZDET?xid=QmFuZ2Fsb3JlIENyaWNrZXQgQ29hY2hpbmcgQ2xhc3Nlcw==</t>
  </si>
  <si>
    <t>Turfpark</t>
  </si>
  <si>
    <t>No.236, 3rd Cross, Jakkasandra Extension, Koramangala, Bangalore - 560034</t>
  </si>
  <si>
    <t>https://content.jdmagicbox.com/comp/bangalore/g6/080pxx80.xx80.170818114527.t9g6/catalogue/turfpark-koramangala-bangalore-cricket-coaching-classes-2yajdmz.jpg?fit=around%7C270%3A130&amp;crop=270%3A130%3B%2A%2C%2A</t>
  </si>
  <si>
    <t>https://www.justdial.com/Bangalore/Turfpark-Koramangala/080PXX80-XX80-170818114527-T9G6_BZDET?xid=QmFuZ2Fsb3JlIENyaWNrZXQgQ29hY2hpbmcgQ2xhc3Nlcw==</t>
  </si>
  <si>
    <t>Vamos Khugar Cricket Academ..</t>
  </si>
  <si>
    <t># 83 Near White Peacock, Byataranyanapura, bangalore - 560092, Behind Raintree Boulevard</t>
  </si>
  <si>
    <t>https://content.jdmagicbox.com/comp/bangalore/j7/080pxx80.xx80.190708175525.g7j7/catalogue/vamos-khugar-cricket-academy-byataranyanapura-bangalore-cricket-coaching-classes-di91fgn5hq.jpg?clr=#541d12?fit=around%7C270%3A130&amp;crop=270%3A130%3B%2A%2C%2A</t>
  </si>
  <si>
    <t>https://www.justdial.com/Bangalore/Vamos-Khugar-Cricket-Academy-Behind-Raintree-Boulevard-Byataranyanapura/080PXX80-XX80-190708175525-G7J7_BZDET?xid=QmFuZ2Fsb3JlIENyaWNrZXQgQ29hY2hpbmcgQ2xhc3Nlcw==</t>
  </si>
  <si>
    <t>Rajiv Gandhi Nagar, Kodigehalli, Bangalore - 560065</t>
  </si>
  <si>
    <t>https://content.jdmagicbox.com/comp/def_content/cricket-coaching-classes/shutterstock-647577679-cricket-coaching-classes-8-ojjbe.jpg?clr=#333333?fit=around%7C270%3A130&amp;crop=270%3A130%3B%2A%2C%2A</t>
  </si>
  <si>
    <t>https://www.justdial.com/Bangalore/Vamos-Khugar-Cricket-Academy/080PXX80-XX80-200207202258-V8D1_BZDET?xid=QmFuZ2Fsb3JlIENyaWNrZXQgQ29hY2hpbmcgQ2xhc3Nlcw==</t>
  </si>
  <si>
    <t>Vinayak</t>
  </si>
  <si>
    <t>#102,3rd cross,hasergata main road,bhomika layout, Chikbanavara, Bangalore - 560090</t>
  </si>
  <si>
    <t>https://content.jdmagicbox.com/comp/def_content/cricket-coaching-classes/shutterstock-647586433-cricket-coaching-classes-9-qtn7q.jpg?clr=#666600?fit=around%7C270%3A130&amp;crop=270%3A130%3B%2A%2C%2A</t>
  </si>
  <si>
    <t>https://www.justdial.com/Bangalore/Vinayak-Chikbanavara/080PXX80-XX80-170712104331-Y4K2_BZDET?xid=QmFuZ2Fsb3JlIENyaWNrZXQgQ29hY2hpbmcgQ2xhc3Nlcw==</t>
  </si>
  <si>
    <t>Willow Sportz Cricket Acade..</t>
  </si>
  <si>
    <t>No.122/7, Dr.ambedkar nagar road,, Whitefield, Bangalore - 560066, Before prestige glenmorgen</t>
  </si>
  <si>
    <t>https://content.jdmagicbox.com/comp/bangalore/q9/080pxx80.xx80.160421141419.b8q9/catalogue/willow-sportz-cricket-academy-whitefield-bangalore-cricket-coaching-classes-1t7sye2.jpg?fit=around%7C270%3A130&amp;crop=270%3A130%3B%2A%2C%2A</t>
  </si>
  <si>
    <t>https://www.justdial.com/Bangalore/Willow-Sportz-Cricket-Academy-Before-prestige-glenmorgen-Whitefield/080PXX80-XX80-160421141419-B8Q9_BZDET?xid=QmFuZ2Fsb3JlIENyaWNrZXQgQ29hY2hpbmcgQ2xhc3Nlcw==</t>
  </si>
  <si>
    <t>Young Talents Cricket Acade..</t>
  </si>
  <si>
    <t>Chelikere,Palloti Nilaya Road, Kalyan Nagar, Bangalore - 560043, Inside St.Vincent Palloti College Campus, Behind Royal Concorde School</t>
  </si>
  <si>
    <t>https://content.jdmagicbox.com/comp/bangalore/x4/080pxx80.xx80.190228175004.y4x4/catalogue/young-talent-cricket-academy-bangalore-14firgxxvl.jpg?clr=#664e00?fit=around%7C270%3A130&amp;crop=270%3A130%3B%2A%2C%2A</t>
  </si>
  <si>
    <t>https://www.justdial.com/Bangalore/Young-Talents-Cricket-Academy-Inside-St-Vincent-Palloti-College-Campus-Behind-Royal-Concorde-School-Kalyan-Nagar/080PXX80-XX80-190228175004-Y4X4_BZDET?xid=QmFuZ2Fsb3JlIENyaWNrZXQgQ29hY2hpbmcgQ2xhc3Nlcw==</t>
  </si>
  <si>
    <t>Abhishek coaching classes</t>
  </si>
  <si>
    <t>Gopal Sharma school Powai Vihar complex, Powai, Mumbai - 400076</t>
  </si>
  <si>
    <t>https://www.justdial.com/Mumbai/Abhishek-coaching-classes-Powai/022PXX22-XX22-170208163340-V1C1_BZDET?xid=TXVtYmFpIENyaWNrZXQgQ29hY2hpbmcgQ2xhc3Nlcw==</t>
  </si>
  <si>
    <t>Achievers Cricket Academy</t>
  </si>
  <si>
    <t>Dwaraka 1, Chhedanagar, Chembur, Mumbai - 400089, Near Subramani Samaj Temple</t>
  </si>
  <si>
    <t>https://www.justdial.com/Mumbai/Achievers-Cricket-Academy-Near-Subramani-Samaj-Temple-Chembur/022PXX22-XX22-191204191110-Y9W1_BZDET?xid=TXVtYmFpIENyaWNrZXQgQ29hY2hpbmcgQ2xhc3Nlcw==</t>
  </si>
  <si>
    <t>Allrounder Cricket</t>
  </si>
  <si>
    <t>Ryan International School Premises, Link Road, Evershine Nagar-malad West, Mumbai - 400064, Near Infiniti Mall &amp; Malad Selfie Point</t>
  </si>
  <si>
    <t>https://www.justdial.com/Mumbai/Allrounder-Cricket-Near-Infiniti-Mall-Malad-Selfie-Point-Evershine-Nagar-malad-West/022PXX22-XX22-180327134556-Y7P8_BZDET?xid=TXVtYmFpIENyaWNrZXQgQ29hY2hpbmcgQ2xhc3Nlcw==</t>
  </si>
  <si>
    <t>Ameya Classic Club</t>
  </si>
  <si>
    <t>Virar West, Palghar - 401303, Yashwant Nagar, Virat Nagar</t>
  </si>
  <si>
    <t>https://www.justdial.com/Mumbai/Ameya-Classic-Club-Yashwant-Nagar-Virat-Nagar-Virar-West/022PXX22-XX22-110405122148-G2S4_BZDET?xid=TXVtYmFpIENyaWNrZXQgQ29hY2hpbmcgQ2xhc3Nlcw==</t>
  </si>
  <si>
    <t>Arjuna Sports Academy</t>
  </si>
  <si>
    <t>Kalyan Sports Club, Durgadi Road, Kalyan West, Thane - 421301, Near Adharwadi Chowk</t>
  </si>
  <si>
    <t>https://www.justdial.com/Mumbai/Arjuna-Sports-Academy-Near-Adharwadi-Chowk-Kalyan-West/022PXX22-XX22-170404125054-J4H2_BZDET?xid=TXVtYmFpIENyaWNrZXQgQ29hY2hpbmcgQ2xhc3Nlcw==</t>
  </si>
  <si>
    <t>ASFA Academy For Sports Fit..</t>
  </si>
  <si>
    <t>49 Juhu Ruia Park, Mhatre Marg, Juhu, Mumbai - 400049, Near Chandan Cinema</t>
  </si>
  <si>
    <t>https://www.justdial.com/Mumbai/ASFA-Academy-For-Sports-Fitness-and-Martial-Arts-Near-Chandan-Cinema-Juhu/022PXX22-XX22-180813193842-I8B5_BZDET?xid=TXVtYmFpIENyaWNrZXQgQ29hY2hpbmcgQ2xhc3Nlcw==</t>
  </si>
  <si>
    <t>Ashirwad Cricket Club</t>
  </si>
  <si>
    <t>Kanchan High School Ground, Datta Nagar, Virar Road, Nalasopara East, Palghar - 401209, Near Water Tank and Datta Mandir</t>
  </si>
  <si>
    <t>https://www.justdial.com/Mumbai/Ashirwad-Cricket-Club-Near-Water-Tank-and-Datta-Mandir-Nalasopara-East/022PXX22-XX22-130208000642-S5T3_BZDET?xid=TXVtYmFpIENyaWNrZXQgQ29hY2hpbmcgQ2xhc3Nlcw==</t>
  </si>
  <si>
    <t>Athletix Cricket Academy</t>
  </si>
  <si>
    <t>Off Shots Turf, 5th Floor, Nirmal Lifestyle Mall,, LBS Road, Mulund West, Mumbai - 400080, Above PVR Cinema</t>
  </si>
  <si>
    <t>https://www.justdial.com/Mumbai/Athletix-Cricket-Academy-Above-PVR-Cinema-Mulund-West/022PXX22-XX22-191212201514-L5Y3_BZDET?xid=TXVtYmFpIENyaWNrZXQgQ29hY2hpbmcgQ2xhc3Nlcw==</t>
  </si>
  <si>
    <t>B 4 U Sports Academy</t>
  </si>
  <si>
    <t>Kharghar, Navi Mumbai - 410210, Opposite Little World Mall, Sector 8</t>
  </si>
  <si>
    <t>https://www.justdial.com/Mumbai/B-4-U-Sports-Academy-Opposite-Little-World-Mall-Sector-8-Kharghar/022PXX22-XX22-180415203020-N5P3_BZDET?xid=TXVtYmFpIENyaWNrZXQgQ29hY2hpbmcgQ2xhc3Nlcw==</t>
  </si>
  <si>
    <t>Badlapur Cricket Academy</t>
  </si>
  <si>
    <t>Badlapur, Thane - 421503, Kharwai Naka</t>
  </si>
  <si>
    <t>https://www.justdial.com/Mumbai/Badlapur-Cricket-Academy-Kharwai-Naka-Badlapur/022PXX22-XX22-180928151013-C3F2_BZDET?xid=TXVtYmFpIENyaWNrZXQgQ29hY2hpbmcgQ2xhc3Nlcw==</t>
  </si>
  <si>
    <t>Bayside Sports India Pvt Lt..</t>
  </si>
  <si>
    <t>Arun Chmbers, Opposite HP Petrol Pump, Tardeo, Mumbai - 400034, Next to AC Market</t>
  </si>
  <si>
    <t>https://www.justdial.com/Mumbai/Bayside-Sports-India-Pvt-Ltd-Next-to-AC-Market-Tardeo/022PXX22-XX22-150410134625-Q9S9_BZDET?xid=TXVtYmFpIENyaWNrZXQgQ29hY2hpbmcgQ2xhc3Nlcw==</t>
  </si>
  <si>
    <t>Bravo Cricket Academy</t>
  </si>
  <si>
    <t>BCA, Deepak Hospital Lane, Mira Road, Thane - 401107, Opppsite Sai Suman Restaurant, Behind Seven Square Academy</t>
  </si>
  <si>
    <t>https://www.justdial.com/Mumbai/Bravo-Cricket-Academy-Opppsite-Sai-Suman-Restaurant-Behind-Seven-Square-Academy-Mira-Road/022PXX22-XX22-180325105506-R9P5_BZDET?xid=TXVtYmFpIENyaWNrZXQgQ29hY2hpbmcgQ2xhc3Nlcw==</t>
  </si>
  <si>
    <t>Celebration Sports Club</t>
  </si>
  <si>
    <t>Lokhandwala Complex-andheri West, Mumbai - 400053, Near Garden No 5</t>
  </si>
  <si>
    <t>https://www.justdial.com/Mumbai/Celebration-Sports-Club-Near-Garden-No-5-Lokhandwala-Complex-andheri-West/022P5617590_BZDET?xid=TXVtYmFpIENyaWNrZXQgQ29hY2hpbmcgQ2xhc3Nlcw==</t>
  </si>
  <si>
    <t>Chandrakant Pandit Cricket ..</t>
  </si>
  <si>
    <t>C/O Hansraj Morarji Public School, Andheri West, Mumbai - 400053, Near Bhavans College</t>
  </si>
  <si>
    <t>https://www.justdial.com/Mumbai/Chandrakant-Pandit-Cricket-Academy-Near-Bhavans-College-Andheri-West/022P5600513_BZDET?xid=TXVtYmFpIENyaWNrZXQgQ29hY2hpbmcgQ2xhc3Nlcw==</t>
  </si>
  <si>
    <t>Hansraj Morarji Public School Ground, Munshi Nagar, Andheri West, Mumbai - 400058, Near Bhavans College</t>
  </si>
  <si>
    <t>https://www.justdial.com/Mumbai/Chandrakant-Pandit-Cricket-Clinic-Near-Bhavans-College-Andheri-West/022PXX22-XX22-180411224241-B6V9_BZDET?xid=TXVtYmFpIENyaWNrZXQgQ29hY2hpbmcgQ2xhc3Nlcw==</t>
  </si>
  <si>
    <t>Club 7D</t>
  </si>
  <si>
    <t>3rd Floor, Mahavir Shanti Niwas, Ambadi Road, Vasai West, Palghar - 401202, Guru Nanak Nagar, Behind Gurudhwara, Ahead Nidan Diagnosis</t>
  </si>
  <si>
    <t>https://www.justdial.com/Mumbai/Club-7D-Guru-Nanak-Nagar-Behind-Gurudhwara-Ahead-Nidan-Diagnosis-Vasai-West/022PXX22-XX22-150727152820-Y6Y9_BZDET?xid=TXVtYmFpIENyaWNrZXQgQ29hY2hpbmcgQ2xhc3Nlcw==</t>
  </si>
  <si>
    <t>County Cricket Club</t>
  </si>
  <si>
    <t>Bhavan College, Munshi Nagar, J P Road, Andheri West, Mumbai - 400061, Near Navrang Cinema</t>
  </si>
  <si>
    <t>https://www.justdial.com/Mumbai/County-Cricket-Club-Near-Navrang-Cinema-Andheri-West/022P1237878729H9Z7U2_BZDET?xid=TXVtYmFpIENyaWNrZXQgQ29hY2hpbmcgQ2xhc3Nlcw==</t>
  </si>
  <si>
    <t>Cricfit Cricket Academy</t>
  </si>
  <si>
    <t>Inside Garden No 4, Opp Mala Tower, Next to Lokhandwala Bridge, Lokhandwala Complex-Andheri West, Mumbai - 400053</t>
  </si>
  <si>
    <t>https://www.justdial.com/Mumbai/Cricfit-Cricket-Academy-Lokhandwala-Complex-Andheri-West/022PXX22-XX22-171103133006-V7T2_BZDET?xid=TXVtYmFpIENyaWNrZXQgQ29hY2hpbmcgQ2xhc3Nlcw==</t>
  </si>
  <si>
    <t>Cricket Centre</t>
  </si>
  <si>
    <t>Churchgate, Mumbai - 400020</t>
  </si>
  <si>
    <t>https://www.justdial.com/Mumbai/Cricket-Centre-Churchgate/022PXX22-XX22-181203224733-X9J8_BZDET?xid=TXVtYmFpIENyaWNrZXQgQ29hY2hpbmcgQ2xhc3Nlcw==</t>
  </si>
  <si>
    <t>Cricket Club Of INDIA</t>
  </si>
  <si>
    <t>Brabourne Stadium, Sir Dinshaw Vachha Road, Churchgate, Mumbai - 400020, Near Asiatic &amp; Gelod Hotel</t>
  </si>
  <si>
    <t>https://www.justdial.com/Mumbai/Cricket-Club-Of-INDIA-Near-Asiatic-Gelod-Hotel-Churchgate/022PXX22-XX22-000988787964-R0D5_BZDET?xid=TXVtYmFpIENyaWNrZXQgQ29hY2hpbmcgQ2xhc3Nlcw==</t>
  </si>
  <si>
    <t>Crickingdom Cricket Academy</t>
  </si>
  <si>
    <t>C/o Islam Gymkhana, Street No 75, Marine Lines, Mumbai - 400020, Near Marine Lines Railway Station</t>
  </si>
  <si>
    <t>https://www.justdial.com/Mumbai/Crickingdom-Cricket-Academy-Near-Marine-Lines-Railway-Station-Marine-Lines/022PXX22-XX22-200108195322-B4S6_BZDET?xid=TXVtYmFpIENyaWNrZXQgQ29hY2hpbmcgQ2xhc3Nlcw==</t>
  </si>
  <si>
    <t>D M Sports Academy</t>
  </si>
  <si>
    <t>Sunrise Hall, 2nd Floor, Agrawal Junction, Vasai West, Palghar - 401202, Above MacDonalds</t>
  </si>
  <si>
    <t>https://www.justdial.com/Mumbai/D-M-Sports-Academy-Above-MacDonalds-Vasai-West/022PXX22-XX22-190222182014-V3H1_BZDET?xid=TXVtYmFpIENyaWNrZXQgQ29hY2hpbmcgQ2xhc3Nlcw==</t>
  </si>
  <si>
    <t>Dahisar Sports Foundation</t>
  </si>
  <si>
    <t>Dpg Plot, C S Road, Dahisar, Mumbai - 400068, Opposite Vidya Mandir High School, Near Jarimari Garden</t>
  </si>
  <si>
    <t>https://www.justdial.com/Mumbai/Dahisar-Sports-Foundation-Opposite-Vidya-Mandir-High-School-Near-Jarimari-Garden-Dahisar/022P8008282_BZDET?xid=TXVtYmFpIENyaWNrZXQgQ29hY2hpbmcgQ2xhc3Nlcw==</t>
  </si>
  <si>
    <t>Excel Cricket Academy</t>
  </si>
  <si>
    <t>C1/2, Vishwakarma Nagar, Pandit Madan Mohan Malaviya Road, Mulund West, Mumbai - 400080</t>
  </si>
  <si>
    <t>https://www.justdial.com/Mumbai/Excel-Cricket-Academy-Mulund-West/022PXX22-XX22-181113132245-X8S7_BZDET?xid=TXVtYmFpIENyaWNrZXQgQ29hY2hpbmcgQ2xhc3Nlcw==</t>
  </si>
  <si>
    <t>Extra Innings Turf</t>
  </si>
  <si>
    <t>Navjeevan School Behind ABT Apartment, Rani Sati Marg, Malad East, Mumbai - 400097, Near Nav Bharat Hotel</t>
  </si>
  <si>
    <t>https://www.justdial.com/Mumbai/Extra-Innings-Turf-Near-Nav-Bharat-Hotel-Malad-East/022PXX22-XX22-180730204056-S1E1_BZDET?xid=TXVtYmFpIENyaWNrZXQgQ29hY2hpbmcgQ2xhc3Nlcw==</t>
  </si>
  <si>
    <t>Female Cricket Academy</t>
  </si>
  <si>
    <t>Shivaji Park-Dadar West, Mumbai - 400028, Near Cafe Coffee Day, Gate No 2</t>
  </si>
  <si>
    <t>https://www.justdial.com/Mumbai/Female-Cricket-Academy-Near-Cafe-Coffee-Day-Gate-No-2-Shivaji-Park-Dadar-West/022PXX22-XX22-190412024020-V4X9_BZDET?xid=TXVtYmFpIENyaWNrZXQgQ29hY2hpbmcgQ2xhc3Nlcw==</t>
  </si>
  <si>
    <t>Female only</t>
  </si>
  <si>
    <t>Goregaon Sports Club</t>
  </si>
  <si>
    <t>Link Road, Malad West, Mumbai - 400064, Near Toyota Showroom</t>
  </si>
  <si>
    <t>https://www.justdial.com/Mumbai/Goregaon-Sports-Club-Near-Toyota-Showroom-Malad-West/022PF012302_BZDET?xid=TXVtYmFpIENyaWNrZXQgQ29hY2hpbmcgQ2xhc3Nlcw==</t>
  </si>
  <si>
    <t>Gurukul Cricket Academy</t>
  </si>
  <si>
    <t>Main Road, Yeoor Thane West, Thane - 400606, Ronchapada,Near Shamiana Hotel</t>
  </si>
  <si>
    <t>https://www.justdial.com/Mumbai/Gurukul-Cricket-Academy-Ronchapada-Near-Shamiana-Hotel-Yeoor-Thane-West/022PXX22-XX22-170626120116-Y7W9_BZDET?xid=TXVtYmFpIENyaWNrZXQgQ29hY2hpbmcgQ2xhc3Nlcw==</t>
  </si>
  <si>
    <t>Hatrics</t>
  </si>
  <si>
    <t>Office No 8830, Patni Road, Airoli Sector 19, Navi Mumbai - 400708, Near Uro School</t>
  </si>
  <si>
    <t>https://www.justdial.com/Mumbai/Hatrics-Near-Uro-School-Airoli-Sector-19/022PXX22-XX22-190602112521-V8Z1_BZDET?xid=TXVtYmFpIENyaWNrZXQgQ29hY2hpbmcgQ2xhc3Nlcw==</t>
  </si>
  <si>
    <t>Hritika Sports</t>
  </si>
  <si>
    <t>Shop No 13, Aurum Building, Nehru Road, Vakola-santacruz East, Mumbai - 400055, Opposite Vakola Masjid, Near Military Camp</t>
  </si>
  <si>
    <t>https://www.justdial.com/Mumbai/Hritika-Sports-Opposite-Vakola-Masjid-Near-Military-Camp-Vakola-santacruz-East/022PXX22-XX22-181114163516-V5I8_BZDET?xid=TXVtYmFpIENyaWNrZXQgQ29hY2hpbmcgQ2xhc3Nlcw==</t>
  </si>
  <si>
    <t>Infinite Sports Academy</t>
  </si>
  <si>
    <t>Graund Tadali Gaon, Thakre Phada, Bhiwandi, Thane - 421302, Near Thakracha Pada</t>
  </si>
  <si>
    <t>https://www.justdial.com/Mumbai/Infinite-Sports-Academy-Near-Thakracha-Pada-Bhiwandi/022PXX22-XX22-180921085525-J2R5_BZDET?xid=TXVtYmFpIENyaWNrZXQgQ29hY2hpbmcgQ2xhc3Nlcw==</t>
  </si>
  <si>
    <t>Juhu Vile Parle Gymkhana Cl..</t>
  </si>
  <si>
    <t>Plot No U 13, N S Road No 13, Juhu, Mumbai - 400049, Opposite Juhu Bus Depot, Jvpd Scheme</t>
  </si>
  <si>
    <t>https://www.justdial.com/Mumbai/Juhu-Vile-Parle-Gymkhana-Club-Opposite-Juhu-Bus-Depot-Jvpd-Scheme-Juhu/022P1000807_BZDET?xid=TXVtYmFpIENyaWNrZXQgQ29hY2hpbmcgQ2xhc3Nlcw==</t>
  </si>
  <si>
    <t>A/706, New Ashirwad Building, Kurar Village-Malad East, Mumbai - 400097, Tanaji Nagar</t>
  </si>
  <si>
    <t>https://www.justdial.com/Mumbai/Just-Cricket-Tanaji-Nagar-Kurar-Village-Malad-East/022PXX22-XX22-130227003026-R6Y9_BZDET?xid=TXVtYmFpIENyaWNrZXQgQ29hY2hpbmcgQ2xhc3Nlcw==</t>
  </si>
  <si>
    <t>Karnala Sports Academy</t>
  </si>
  <si>
    <t>Plot No 7, Sector-16, Panvel, Navi Mumbai - 410206, Behind HOC Colony</t>
  </si>
  <si>
    <t>https://www.justdial.com/Mumbai/Karnala-Sports-Academy-Behind-HOC-Colony-Panvel/022PXX22-XX22-090619110853-N5X2_BZDET?xid=TXVtYmFpIENyaWNrZXQgQ29hY2hpbmcgQ2xhc3Nlcw==</t>
  </si>
  <si>
    <t>Kayo Cricket Academy</t>
  </si>
  <si>
    <t>MET GROUND,RANWAR, Bandra West, Mumbai - 400050</t>
  </si>
  <si>
    <t>https://www.justdial.com/Mumbai/Kayo-Cricket-Academy-Bandra-West/022PXX22-XX22-191107104604-I6F9_BZDET?xid=TXVtYmFpIENyaWNrZXQgQ29hY2hpbmcgQ2xhc3Nlcw==</t>
  </si>
  <si>
    <t>Kdmc Gymkhana</t>
  </si>
  <si>
    <t>Dombivli Industrial Area-dombivli East, Thane - 421203, Near Pednekar College Gharda Circle MIDC</t>
  </si>
  <si>
    <t>https://www.justdial.com/Mumbai/Kdmc-Gymkhana-Near-Pednekar-College-Gharda-Circle-MIDC-Dombivli-Industrial-Area-dombivli-East/022P8010483_BZDET?xid=TXVtYmFpIENyaWNrZXQgQ29hY2hpbmcgQ2xhc3Nlcw==</t>
  </si>
  <si>
    <t>Khelomore</t>
  </si>
  <si>
    <t>Hotel Orchid, Khil House, 2nd Floor, Nehru Road, Vile Parle East, Mumbai - 400057</t>
  </si>
  <si>
    <t>https://www.justdial.com/Mumbai/Khelomore-Vile-Parle-East/022PXX22-XX22-170606133036-E5H6_BZDET?xid=TXVtYmFpIENyaWNrZXQgQ29hY2hpbmcgQ2xhc3Nlcw==</t>
  </si>
  <si>
    <t>Kooh Sports Pvt Ltd</t>
  </si>
  <si>
    <t>Remi Commercio, Unit No. 807 Plot No. 14, Shah Industrial Estate, Off Veera Desai Road, Andheri West, Mumbai - 400053, Opposite Yash Raj Films</t>
  </si>
  <si>
    <t>https://www.justdial.com/Mumbai/Kooh-Sports-Pvt-Ltd-Opposite-Yash-Raj-Films-Andheri-West/022PXX22-XX22-180521121026-Y4R4_BZDET?xid=TXVtYmFpIENyaWNrZXQgQ29hY2hpbmcgQ2xhc3Nlcw==</t>
  </si>
  <si>
    <t>Kunal Sports Arena</t>
  </si>
  <si>
    <t>Virwani Industrial Estate, Western Express Highway, Goregaon East, Mumbai - 400063, Near Blue Dart</t>
  </si>
  <si>
    <t>https://www.justdial.com/Mumbai/Kunal-Sports-Arena-Near-Blue-Dart-Goregaon-East/022PXX22-XX22-160116194517-T6R5_BZDET?xid=TXVtYmFpIENyaWNrZXQgQ29hY2hpbmcgQ2xhc3Nlcw==</t>
  </si>
  <si>
    <t>Maharshrtra Cricket Academy</t>
  </si>
  <si>
    <t>Subhash Maidan, Kalyan West, Thane - 421301</t>
  </si>
  <si>
    <t>https://www.justdial.com/Mumbai/Maharshrtra-Cricket-Academy-Kalyan-West/022PXX22-XX22-170222093749-P6K2_BZDET?xid=TXVtYmFpIENyaWNrZXQgQ29hY2hpbmcgQ2xhc3Nlcw==</t>
  </si>
  <si>
    <t>Mig Cricket Club</t>
  </si>
  <si>
    <t>MIG Colony, Ramakrishna Paramhans Marg, Kherwadi-bandra East, Mumbai - 400051, Near Mhada Office &amp; Gandhi Nagar, Kala Nagar</t>
  </si>
  <si>
    <t>https://www.justdial.com/Mumbai/Mig-Cricket-Club-Near-Mhada-Office-Gandhi-Nagar-Kala-Nagar-Kherwadi-bandra-East/022PXX22-XX22-000706777355-V5L3_BZDET?xid=TXVtYmFpIENyaWNrZXQgQ29hY2hpbmcgQ2xhc3Nlcw==</t>
  </si>
  <si>
    <t>Mira Bhayander Sports Compl..</t>
  </si>
  <si>
    <t>Mira Bhayander Sports Complex, New Golden Nest, New Golden Nest Road, Bhayandar East, Thane - 401105, Near Hanuman Mandir</t>
  </si>
  <si>
    <t>https://www.justdial.com/Mumbai/Mira-Bhayander-Sports-Complex-Near-Hanuman-Mandir-Bhayandar-East/022PXX22-XX22-180327215019-N4Y9_BZDET?xid=TXVtYmFpIENyaWNrZXQgQ29hY2hpbmcgQ2xhc3Nlcw==</t>
  </si>
  <si>
    <t>Mulund Gymkhana</t>
  </si>
  <si>
    <t>Navghar Road, Mulund East, Mumbai - 400081, Opposite Shahani Colony</t>
  </si>
  <si>
    <t>https://www.justdial.com/Mumbai/Mulund-Gymkhana-Opposite-Shahani-Colony-Mulund-East/022P8401374_BZDET?xid=TXVtYmFpIENyaWNrZXQgQ29hY2hpbmcgQ2xhc3Nlcw==</t>
  </si>
  <si>
    <t>Mumbai Cricket Association</t>
  </si>
  <si>
    <t>1, Mahavir Nagar, Mantanpada Road, Borivali West, Mumbai - 400092</t>
  </si>
  <si>
    <t>https://www.justdial.com/Mumbai/Mumbai-Cricket-Association-Borivali-West/022PXX22-XX22-180630221140-A6F5_BZDET?xid=TXVtYmFpIENyaWNrZXQgQ29hY2hpbmcgQ2xhc3Nlcw==</t>
  </si>
  <si>
    <t>Mumbai Cricket Club</t>
  </si>
  <si>
    <t>Parlewala House 4, Village Road, Santacruz East, Mumbai - 400055, Opposite Laxmi Restaurant, Vakola</t>
  </si>
  <si>
    <t>https://www.justdial.com/Mumbai/Mumbai-Cricket-Club-Opposite-Laxmi-Restaurant-Vakola-Santacruz-East/022PXX22-XX22-111219111523-Q7V6_BZDET?xid=TXVtYmFpIENyaWNrZXQgQ29hY2hpbmcgQ2xhc3Nlcw==</t>
  </si>
  <si>
    <t>Mumbai Womens Cricket Assoc..</t>
  </si>
  <si>
    <t>Uma Niwas, S B Marg, Dadar West, Mumbai - 400028, Behind Plazza Cinema</t>
  </si>
  <si>
    <t>https://www.justdial.com/Mumbai/Mumbai-Womens-Cricket-Association-Behind-Plazza-Cinema-Dadar-West/022P5600507_BZDET?xid=TXVtYmFpIENyaWNrZXQgQ29hY2hpbmcgQ2xhc3Nlcw==</t>
  </si>
  <si>
    <t>National Cricket Club</t>
  </si>
  <si>
    <t>Marine Lines, Mumbai - 400020</t>
  </si>
  <si>
    <t>https://www.justdial.com/Mumbai/National-Cricket-Club-Marine-Lines/022PXX22-XX22-180412160055-Q9Q2_BZDET?xid=TXVtYmFpIENyaWNrZXQgQ29hY2hpbmcgQ2xhc3Nlcw==</t>
  </si>
  <si>
    <t>Nerul Gymkhana</t>
  </si>
  <si>
    <t>Plot No 5 &amp; 5a,, Nerul, Navi Mumbai - 400706, Sector No 28, Terna Engineering College</t>
  </si>
  <si>
    <t>https://www.justdial.com/Mumbai/Nerul-Gymkhana-Sector-No-28-Terna-Engineering-College-Nerul/022P5440467_BZDET?xid=TXVtYmFpIENyaWNrZXQgQ29hY2hpbmcgQ2xhc3Nlcw==</t>
  </si>
  <si>
    <t>New Hind Sporting Club</t>
  </si>
  <si>
    <t>Veer Major Ramesh Dadkar Maidan, L N Road, Matunga East, Mumbai - 400019, Opposite Ruia College,</t>
  </si>
  <si>
    <t>https://www.justdial.com/Mumbai/New-Hind-Sporting-Club-Opposite-Ruia-College-Matunga-East/022PXX22-XX22-110508104054-N3E7_BZDET?xid=TXVtYmFpIENyaWNrZXQgQ29hY2hpbmcgQ2xhc3Nlcw==</t>
  </si>
  <si>
    <t>Panvel Cricket Academy (K M..</t>
  </si>
  <si>
    <t>K Mall, Takka Ground ,, Panvel, Navi Mumbai - 410206, Behind K Mall</t>
  </si>
  <si>
    <t>https://www.justdial.com/Mumbai/Panvel-Cricket-Academy-(K-Mall)-Behind-K-Mall-Panvel/022PXX22-XX22-170128221036-V8B1_BZDET?xid=TXVtYmFpIENyaWNrZXQgQ29hY2hpbmcgQ2xhc3Nlcw==</t>
  </si>
  <si>
    <t>Paul Valthaty Cricket Acade..</t>
  </si>
  <si>
    <t>Homeground Turf,Thakur Stadium, Thakur Village, Kandivali East, Mumbai - 400101</t>
  </si>
  <si>
    <t>https://www.justdial.com/Mumbai/Paul-Valthaty-Cricket-Academy-Kandivali-East/022PXX22-XX22-181204061114-U9M7_BZDET?xid=TXVtYmFpIENyaWNrZXQgQ29hY2hpbmcgQ2xhc3Nlcw==</t>
  </si>
  <si>
    <t>Payyade Cricket Academy</t>
  </si>
  <si>
    <t>7, Vallabh Nagar, Lic Colony Road, Borivali West, Mumbai - 400103</t>
  </si>
  <si>
    <t>https://www.justdial.com/Mumbai/Payyade-Cricket-Academy-Borivali-West/022PXX22-XX22-181127111414-I2Y3_BZDET?xid=TXVtYmFpIENyaWNrZXQgQ29hY2hpbmcgQ2xhc3Nlcw==</t>
  </si>
  <si>
    <t>PKSA Cricket Academy Khargh..</t>
  </si>
  <si>
    <t>Sachin Tendulkar Ground, Sector 21, KHARGHAR SECTOR 21, Navi Mumbai - 410210, Apeejay School</t>
  </si>
  <si>
    <t>https://www.justdial.com/Mumbai/PKSA-Cricket-Academy-Kharghar-Apeejay-School-KHARGHAR-SECTOR-21/022PXX22-XX22-170808110502-P8J8_BZDET?xid=TXVtYmFpIENyaWNrZXQgQ29hY2hpbmcgQ2xhc3Nlcw==</t>
  </si>
  <si>
    <t>Podar Cricket Academy</t>
  </si>
  <si>
    <t>Podar Education Complex, Saraswati Road, Santacruz West, Mumbai - 400054</t>
  </si>
  <si>
    <t>https://www.justdial.com/Mumbai/Podar-Cricket-Academy-Santacruz-West/022P8402910_BZDET?xid=TXVtYmFpIENyaWNrZXQgQ29hY2hpbmcgQ2xhc3Nlcw==</t>
  </si>
  <si>
    <t>Poinsur Gymkhana</t>
  </si>
  <si>
    <t>Netaji Subhash Chandra Bose Kridangan, Poinsur Gymkhana Marg, Kandivali West, Mumbai - 400067, Opposite Govardhan</t>
  </si>
  <si>
    <t>https://www.justdial.com/Mumbai/Poinsur-Gymkhana-Opposite-Govardhan-Kandivali-West/022P8404269_BZDET?xid=TXVtYmFpIENyaWNrZXQgQ29hY2hpbmcgQ2xhc3Nlcw==</t>
  </si>
  <si>
    <t>Prabodhan Krida Bhavan</t>
  </si>
  <si>
    <t>Prabodhan Krida Bhavan Marg, Goregaon West, Mumbai - 400104, Siddharth Nagar</t>
  </si>
  <si>
    <t>https://www.justdial.com/Mumbai/Prabodhan-Krida-Bhavan-Siddharth-Nagar-Goregaon-West/022P100246_BZDET?xid=TXVtYmFpIENyaWNrZXQgQ29hY2hpbmcgQ2xhc3Nlcw==</t>
  </si>
  <si>
    <t>Pravin Tambe Cricket Academ..</t>
  </si>
  <si>
    <t>Mulund Goregaon Link Road,, Mulund West, Mumbai - 400080, Nirmal Nagar, Salpa Devi Pada</t>
  </si>
  <si>
    <t>https://www.justdial.com/Mumbai/Pravin-Tambe-Cricket-Academy-Nirmal-Nagar-Salpa-Devi-Pada-Mulund-West/022PXX22-XX22-180328010413-N7I7_BZDET?xid=TXVtYmFpIENyaWNrZXQgQ29hY2hpbmcgQ2xhc3Nlcw==</t>
  </si>
  <si>
    <t>Pro World Talent Cricket Ac..</t>
  </si>
  <si>
    <t>Prabodhan Thackeray Krida Sankul ( Urban Sports ), Shahaji Raje Marg, Vile Parle East, Mumbai - 400057</t>
  </si>
  <si>
    <t>https://www.justdial.com/Mumbai/Pro-World-Talent-Cricket-Academy-Vile-Parle-East/022PXX22-XX22-190402091527-R6Z6_BZDET?xid=TXVtYmFpIENyaWNrZXQgQ29hY2hpbmcgQ2xhc3Nlcw==</t>
  </si>
  <si>
    <t>Proteam Sport Academy</t>
  </si>
  <si>
    <t>Don Bosco School, Seawoods, Navi Mumbai - 400706, Opposite D Mart</t>
  </si>
  <si>
    <t>https://www.justdial.com/Mumbai/Proteam-Sport-Academy-Opposite-D-Mart-Seawoods/022PXX22-XX22-160321175232-N4G3_BZDET?xid=TXVtYmFpIENyaWNrZXQgQ29hY2hpbmcgQ2xhc3Nlcw==</t>
  </si>
  <si>
    <t>R P Cricmentor Academy</t>
  </si>
  <si>
    <t>Prabodhankar Thackeray Krida Sankul, Sahaji Raje Marg, Vile Parle East, Mumbai - 400057, Near Koldongari</t>
  </si>
  <si>
    <t>https://www.justdial.com/Mumbai/R-P-Cricmentor-Academy-Near-Koldongari-Vile-Parle-East/022PXX22-XX22-180710165208-N5S3_BZDET?xid=TXVtYmFpIENyaWNrZXQgQ29hY2hpbmcgQ2xhc3Nlcw==</t>
  </si>
  <si>
    <t>Reality Gives</t>
  </si>
  <si>
    <t>1/26, Unique Business Centre, Akber House Service, Nowroji Fardonji Road, Colaba, Mumbai - 400005, Opposite Laxmi Vilas Hotel</t>
  </si>
  <si>
    <t>https://www.justdial.com/Mumbai/Reality-Gives-Opposite-Laxmi-Vilas-Hotel-Colaba/022PXX22-XX22-120422151933-D2J2_BZDET?xid=TXVtYmFpIENyaWNrZXQgQ29hY2hpbmcgQ2xhc3Nlcw==</t>
  </si>
  <si>
    <t>Rise &amp; Shine Cricket Academ..</t>
  </si>
  <si>
    <t>Plot No 13 Sectr 19 Mahakali Mata Mandir Cidco Ground Khandeshwar, Kamothe, Navi Mumbai - 410206</t>
  </si>
  <si>
    <t>https://www.justdial.com/Mumbai/Rise-Shine-Cricket-Academy-Kamothe/022PXX22-XX22-140817220814-Q5B9_BZDET?xid=TXVtYmFpIENyaWNrZXQgQ29hY2hpbmcgQ2xhc3Nlcw==</t>
  </si>
  <si>
    <t>Rising Star Sports Foundati..</t>
  </si>
  <si>
    <t>201 Om Shree Ganesh Krupa, Navghar Bhayndar East, Bhayandar East, Thane - 401105, Kasturi Park</t>
  </si>
  <si>
    <t>https://www.justdial.com/Mumbai/Rising-Star-Sports-Foundation-Cricket-Academy-Kasturi-Park-Bhayandar-East/022PXX22-XX22-180325121506-T2V5_BZDET?xid=TXVtYmFpIENyaWNrZXQgQ29hY2hpbmcgQ2xhc3Nlcw==</t>
  </si>
  <si>
    <t>Roshan Cricket Club</t>
  </si>
  <si>
    <t>Plot no 82,sector 22, Kamothe, Navi Mumbai - 410206</t>
  </si>
  <si>
    <t>https://www.justdial.com/Mumbai/Roshan-Cricket-Club-Kamothe/022PXX22-XX22-180328044111-E2V1_BZDET?xid=TXVtYmFpIENyaWNrZXQgQ29hY2hpbmcgQ2xhc3Nlcw==</t>
  </si>
  <si>
    <t>S P Group Cricket Academy</t>
  </si>
  <si>
    <t>G 68, Konkan Nagar Chs, Prakash Kotnis Marg, Mahim, Mumbai - 400016, Near Bombay Scottish School</t>
  </si>
  <si>
    <t>https://www.justdial.com/Mumbai/S-P-Group-Cricket-Academy-Near-Bombay-Scottish-School-Mahim/022PXX22-XX22-100403171329-N8Y5_BZDET?xid=TXVtYmFpIENyaWNrZXQgQ29hY2hpbmcgQ2xhc3Nlcw==</t>
  </si>
  <si>
    <t>S Y Cricket Academy</t>
  </si>
  <si>
    <t>Azad Maidan and Goregaon, Goregaon West, Mumbai - 400104</t>
  </si>
  <si>
    <t>https://www.justdial.com/Mumbai/S-Y-Cricket-Academy-Goregaon-West/022PXX22-XX22-190707154601-M4R4_BZDET?xid=TXVtYmFpIENyaWNrZXQgQ29hY2hpbmcgQ2xhc3Nlcw==</t>
  </si>
  <si>
    <t>Salgaonkar Sports Academy</t>
  </si>
  <si>
    <t>Dadoji Stadium, Station Road, Thane West, Thane - 400601, Near Fire Brigade</t>
  </si>
  <si>
    <t>https://www.justdial.com/Mumbai/Salgaonkar-Sports-Academy-Near-Fire-Brigade-Thane-West/022PXX22-XX22-100403170647-L2Y7_BZDET?xid=TXVtYmFpIENyaWNrZXQgQ29hY2hpbmcgQ2xhc3Nlcw==</t>
  </si>
  <si>
    <t>Santosh Sports Cricket Acad..</t>
  </si>
  <si>
    <t>Shree Complex Phase-2, Adharwadi Jail Road, Kalyan West, Thane - 421301, Near Don Boscow School</t>
  </si>
  <si>
    <t>https://www.justdial.com/Mumbai/Santosh-Sports-Cricket-Academy-Near-Don-Boscow-School-Kalyan-West/022PXX22-XX22-170116161757-W4R6_BZDET?xid=TXVtYmFpIENyaWNrZXQgQ29hY2hpbmcgQ2xhc3Nlcw==</t>
  </si>
  <si>
    <t>Shivaji Park Gymkhana</t>
  </si>
  <si>
    <t>Keluskar Road, Dadar West, Mumbai - 400028, Shivaji Park</t>
  </si>
  <si>
    <t>https://www.justdial.com/Mumbai/Shivaji-Park-Gymkhana-Shivaji-Park-Dadar-West/022PF016021_BZDET?xid=TXVtYmFpIENyaWNrZXQgQ29hY2hpbmcgQ2xhc3Nlcw==</t>
  </si>
  <si>
    <t>Shri Saraswati Academy</t>
  </si>
  <si>
    <t>Prabhu Compound, 4th Cross Lane, Rajaji Path Road, Dombivli East, Thane - 421201, Ram Nagar, Near Madrasi Mandir</t>
  </si>
  <si>
    <t>https://www.justdial.com/Mumbai/Shri-Saraswati-Academy-Ram-Nagar-Near-Madrasi-Mandir-Dombivli-East/022PXX22-XX22-140308175409-G3S4_BZDET?xid=TXVtYmFpIENyaWNrZXQgQ29hY2hpbmcgQ2xhc3Nlcw==</t>
  </si>
  <si>
    <t>Sports Gurukul LLP (the Spo..</t>
  </si>
  <si>
    <t>M23, M R Society No 2, Relief Road, Santacruz West, Mumbai - 400054, Opposite Raheja College</t>
  </si>
  <si>
    <t>https://www.justdial.com/Mumbai/Sports-Gurukul-LLP-(the-Sports-Gurukul)-Opposite-Raheja-College-Santacruz-West/022PXX22-XX22-090921151724-E4Y1_BZDET?xid=TXVtYmFpIENyaWNrZXQgQ29hY2hpbmcgQ2xhc3Nlcw==</t>
  </si>
  <si>
    <t>Sports Gurukul Pvt Ltd</t>
  </si>
  <si>
    <t>Bhakti Park, Wadala West, Mumbai - 400031, Near Imax Theatre.</t>
  </si>
  <si>
    <t>https://www.justdial.com/Mumbai/Sports-Gurukul-Pvt-Ltd-Near-Imax-Theatre-Wadala-West/022P1237299002Q9A2M3_BZDET?xid=TXVtYmFpIENyaWNrZXQgQ29hY2hpbmcgQ2xhc3Nlcw==</t>
  </si>
  <si>
    <t>Tejas Patil International S..</t>
  </si>
  <si>
    <t>B 119, 1st Floor, Sonata Complex, Dombivli East, Thane - 421201, Near Rajanigandha Hospital, MIDC</t>
  </si>
  <si>
    <t>https://www.justdial.com/Mumbai/Tejas-Patil-International-Sports-Complex-(Head-Office)-Near-Rajanigandha-Hospital-MIDC-Dombivli-East/022PXX22-XX22-190411133508-J4I5_BZDET?xid=TXVtYmFpIENyaWNrZXQgQ29hY2hpbmcgQ2xhc3Nlcw==</t>
  </si>
  <si>
    <t>The Chembur Gymkhana</t>
  </si>
  <si>
    <t>16th Road, Chembur East, Mumbai - 400071, Near Ambedkar Garden</t>
  </si>
  <si>
    <t>https://www.justdial.com/Mumbai/The-Chembur-Gymkhana-Near-Ambedkar-Garden-Chembur-East/022P8400919_BZDET?xid=TXVtYmFpIENyaWNrZXQgQ29hY2hpbmcgQ2xhc3Nlcw==</t>
  </si>
  <si>
    <t>The Sports Gurukul</t>
  </si>
  <si>
    <t>Stree Mandal, Tagore RD, Santacruz West, Mumbai - 400054, Behind Asha Parekh Hospital</t>
  </si>
  <si>
    <t>https://www.justdial.com/Mumbai/The-Sports-Gurukul-Behind-Asha-Parekh-Hospital-Santacruz-West/022P1236678421K3J5U6_BZDET?xid=TXVtYmFpIENyaWNrZXQgQ29hY2hpbmcgQ2xhc3Nlcw==</t>
  </si>
  <si>
    <t>Tiger Play (Citi Mall)</t>
  </si>
  <si>
    <t>3rd Floor, Rooftop, Citi Mall, Link Road, Andheri West, Mumbai - 400053</t>
  </si>
  <si>
    <t>https://www.justdial.com/Mumbai/Tiger-Play-(Citi-Mall)-Andheri-West/022PXX22-XX22-140720120323-V5H1_BZDET?xid=TXVtYmFpIENyaWNrZXQgQ29hY2hpbmcgQ2xhc3Nlcw==</t>
  </si>
  <si>
    <t>Total Vengsarkar Cricket Ac..</t>
  </si>
  <si>
    <t>Oval Maidan, Churchgate, Mumbai - 400020, Opp Eros Cinema</t>
  </si>
  <si>
    <t>https://www.justdial.com/Mumbai/Total-Vengsarkar-Cricket-Academy-Opp-Eros-Cinema-Churchgate/022PXX22-XX22-091031184013-L3Y9_BZDET?xid=TXVtYmFpIENyaWNrZXQgQ29hY2hpbmcgQ2xhc3Nlcw==</t>
  </si>
  <si>
    <t>Union Cricket Academy</t>
  </si>
  <si>
    <t>Poddar School Road, Kalyan West, Thane - 421301, Wayle Nagar</t>
  </si>
  <si>
    <t>https://www.justdial.com/Mumbai/Union-Cricket-Academy-Wayle-Nagar-Kalyan-West/022PXX22-XX22-170424105806-Z6M5_BZDET?xid=TXVtYmFpIENyaWNrZXQgQ29hY2hpbmcgQ2xhc3Nlcw==</t>
  </si>
  <si>
    <t>Utkarsh Cricket Academy</t>
  </si>
  <si>
    <t>Liberty Garden Road, Lane No. 2, Malad West, Mumbai - 400064, Mamletdarwadi, Opposite Utkarsh Mandir School</t>
  </si>
  <si>
    <t>https://www.justdial.com/Mumbai/Utkarsh-Cricket-Academy-Mamletdarwadi-Opposite-Utkarsh-Mandir-School-Malad-West/022PXX22-XX22-170602174620-G1M1_BZDET?xid=TXVtYmFpIENyaWNrZXQgQ29hY2hpbmcgQ2xhc3Nlcw==</t>
  </si>
  <si>
    <t>Vishwa Pragati Mandal Sport..</t>
  </si>
  <si>
    <t>Vishwa Pragati Mandal Sports Club, Linking Road, Kandarpada-Dahisar West, Mumbai - 400068, Masterchef Hotel, Kandar Pada</t>
  </si>
  <si>
    <t>https://www.justdial.com/Mumbai/Vishwa-Pragati-Mandal-Sports-Club-Masterchef-Hotel-Kandar-Pada-Kandarpada-Dahisar-West/022PXX22-XX22-130801114741-X9I7_BZDET?xid=TXVtYmFpIENyaWNrZXQgQ29hY2hpbmcgQ2xhc3Nlcw==</t>
  </si>
  <si>
    <t>Ymca</t>
  </si>
  <si>
    <t>Y M C A Road, Cbd Belapur, Navi Mumbai - 400614, Sector 8</t>
  </si>
  <si>
    <t>https://www.justdial.com/Mumbai/Ymca-Sector-8-Cbd-Belapur/022P5600491_BZDET?xid=TXVtYmFpIENyaWNrZXQgQ29hY2hpbmcgQ2xhc3Nlcw==</t>
  </si>
  <si>
    <t>Uttar Pradesh</t>
  </si>
  <si>
    <t>3 S Cricket Academy</t>
  </si>
  <si>
    <t>A-18, Industrial Area, Raj Nagar Ghaziabad, Ghaziabad - 201002, Opp. Imt College</t>
  </si>
  <si>
    <t>Noida</t>
  </si>
  <si>
    <t>https://www.justdial.com/Delhi/3-S-Cricket-Academy-Opp-Imt-College-Raj-Nagar-Ghaziabad/011PXX11-XX11-140509152309-S6Z6_BZDET?xid=RGVsaGkgQ3JpY2tldCBDb2FjaGluZyBDbGFzc2VzIE5vaWRh</t>
  </si>
  <si>
    <t>Ashish Nehra Cricket Academ..</t>
  </si>
  <si>
    <t>Plot Number 1, Indus Valley Public School, Noida Sector 62, Noida - 201309</t>
  </si>
  <si>
    <t>https://www.justdial.com/Delhi/Ashish-Nehra-Cricket-Academy-Noida-Sector-62/011PXX11-XX11-170513124258-L8Z9_BZDET?xid=RGVsaGkgQ3JpY2tldCBDb2FjaGluZyBDbGFzc2Vz</t>
  </si>
  <si>
    <t>https://www.justdial.com/Delhi/Ashish-Nehra-Cricket-Academy-Noida-Sector-62/011PXX11-XX11-170513124258-L8Z9_BZDET?xid=RGVsaGkgQ3JpY2tldCBDb2FjaGluZyBDbGFzc2VzIE5vaWRh</t>
  </si>
  <si>
    <t>Ashoka Basketball Academy</t>
  </si>
  <si>
    <t>GD Goenka Public School, Shakti Khand 3, Indirapuram, Ghaziabad - 201014, Opposite Plot No.711</t>
  </si>
  <si>
    <t>https://www.justdial.com/Delhi/Ashoka-Basketball-Academy-Opposite-Plot-No-711-Indirapuram/011PXX11-XX11-180508213524-G8S6_BZDET?xid=RGVsaGkgQ3JpY2tldCBDb2FjaGluZyBDbGFzc2VzIE5vaWRh</t>
  </si>
  <si>
    <t>Campus School</t>
  </si>
  <si>
    <t>Shastri Nagar Ghaziabad, Ghaziabad - 201002, Near F Block,Ansals Avantika</t>
  </si>
  <si>
    <t>https://www.justdial.com/Delhi/Campus-School-Near-F-Block-Ansals-Avantika-Shastri-Nagar-Ghaziabad/011P2560023_BZDET?xid=RGVsaGkgQ3JpY2tldCBDb2FjaGluZyBDbGFzc2VzIE5vaWRh</t>
  </si>
  <si>
    <t>Chaperone Genius</t>
  </si>
  <si>
    <t>A-86, Rampuri, Surya Nagar, Ghaziabad - 201011, Near Mannat Farm House</t>
  </si>
  <si>
    <t>Ghaziabad</t>
  </si>
  <si>
    <t>https://www.justdial.com/Delhi/Chaperone-Genius-Near-Mannat-Farm-House-Surya-Nagar/011PXX11-XX11-130723170250-B2B6_BZDET?xid=RGVsaGkgQ3JpY2tldCBDb2FjaGluZyBDbGFzc2Vz</t>
  </si>
  <si>
    <t>Cricket Academy Of Pathans ..</t>
  </si>
  <si>
    <t>Yadu Public School,, Sector 73, Noida - 201307, Near Prateek Loreals &amp; Ceo County</t>
  </si>
  <si>
    <t>https://www.justdial.com/Delhi/Cricket-Academy-Of-Pathans-Cricket-Ground-Near-Prateek-Loreals-Ceo-County-Sector-73/011PXX11-XX11-170404151431-I3G5_BZDET?xid=RGVsaGkgQ3JpY2tldCBDb2FjaGluZyBDbGFzc2VzIE5vaWRh</t>
  </si>
  <si>
    <t>Cricline</t>
  </si>
  <si>
    <t>Trustline Tower, B-3, Noida Sector 3, Noida - 201301, Near Rajnigandha Chowk</t>
  </si>
  <si>
    <t>https://www.justdial.com/Delhi/Cricline-Near-Rajnigandha-Chowk-Noida-Sector-3/011PXX11-XX11-140919173137-S3P8_BZDET?xid=RGVsaGkgQ3JpY2tldCBDb2FjaGluZyBDbGFzc2VzIE5vaWRh</t>
  </si>
  <si>
    <t>Dasna Cricket Stadium (Cric..</t>
  </si>
  <si>
    <t>Ikla Road, Dasna, Ghaziabad - 201015, Near Dasna Toll</t>
  </si>
  <si>
    <t>https://www.justdial.com/Delhi/Dasna-Cricket-Stadium-(Cricket-Ground)-Near-Dasna-Toll-Dasna/011PXX11-XX11-150907022412-C2P1_BZDET?xid=RGVsaGkgQ3JpY2tldCBDb2FjaGluZyBDbGFzc2VzIE5vaWRh</t>
  </si>
  <si>
    <t>Delhi Wonders Cricket Club</t>
  </si>
  <si>
    <t>A -73, Sector 34, Noida - 201307, Near Billa Bong High International School,Near City Centre Metro Station</t>
  </si>
  <si>
    <t>https://www.justdial.com/Delhi/Delhi-Wonders-Cricket-Club-Near-Billa-Bong-High-International-School-Near-City-Centre-Metro-Station-Sector-34/011PXX11-XX11-120906121012-R5L6_BZDET?xid=RGVsaGkgQ3JpY2tldCBDb2FjaGluZyBDbGFzc2VzIE5vaWRh</t>
  </si>
  <si>
    <t>Ghaziabad Sporting Cricket ..</t>
  </si>
  <si>
    <t>shapur road, nh-58,village morta, Hapur Road, Ghaziabad - 201001, Near DPS Indrapuram</t>
  </si>
  <si>
    <t>https://www.justdial.com/Delhi/Ghaziabad-Sporting-Cricket-Club-Near-DPS-Indrapuram-Hapur-Road/011PXX11-XX11-160829125059-X8D9_BZDET?xid=RGVsaGkgQ3JpY2tldCBDb2FjaGluZyBDbGFzc2VzIE5vaWRh</t>
  </si>
  <si>
    <t>Lionz Sports Club</t>
  </si>
  <si>
    <t>Sain Vihar, Crossings, Crossing Republik, Ghaziabad - 201016, Shfar</t>
  </si>
  <si>
    <t>https://www.justdial.com/Delhi/Lionz-Sports-Club-Shfar-Crossing-Republik/011PXX11-XX11-170920124255-Y3K4_BZDET?xid=RGVsaGkgQ3JpY2tldCBDb2FjaGluZyBDbGFzc2VzIE5vaWRh</t>
  </si>
  <si>
    <t>Ms Dhoni Cricket Academy</t>
  </si>
  <si>
    <t>House Number 140, Noida Sector 63, Noida - 201307, BSI Business Park</t>
  </si>
  <si>
    <t>https://www.justdial.com/Delhi/Ms-Dhoni-Cricket-Academy-BSI-Business-Park-Noida-Sector-63/011PXX11-XX11-181213121712-S1Z5_BZDET?xid=RGVsaGkgQ3JpY2tldCBDb2FjaGluZyBDbGFzc2VzIE5vaWRh</t>
  </si>
  <si>
    <t>Nav jeevan academy</t>
  </si>
  <si>
    <t>Nav Jeewan Model Public School Building, Dlf Ankur Vihar,Ghaziabad, Ghaziabad Bus Stand, Ghaziabad - 201001</t>
  </si>
  <si>
    <t>https://www.justdial.com/Delhi/Nav-jeevan-academy-Ghaziabad-Bus-Stand/011PXX11-XX11-160826192719-U8V3_BZDET?xid=RGVsaGkgQ3JpY2tldCBDb2FjaGluZyBDbGFzc2VzIE5vaWRh</t>
  </si>
  <si>
    <t>NIS Cricket Academy</t>
  </si>
  <si>
    <t>B-67, Noida Sector 33, Noida - 201303, Near CNG Gas Pump</t>
  </si>
  <si>
    <t>https://www.justdial.com/Delhi/NIS-Cricket-Academy-Near-CNG-Gas-Pump-Noida-Sector-33/011PXX11-XX11-160322063720-B3X9_BZDET?xid=RGVsaGkgQ3JpY2tldCBDb2FjaGluZyBDbGFzc2VzIE5vaWRh</t>
  </si>
  <si>
    <t>Pryman Sports Worldwide</t>
  </si>
  <si>
    <t>LG 14 Plot Number- H1A, Zygon Square, Noida Sector 63, Noida - 201307, Near Haldirams</t>
  </si>
  <si>
    <t>https://www.justdial.com/Delhi/Pryman-Sports-Worldwide-Near-Haldirams-Noida-Sector-63/011PXX11-XX11-180703143529-Z7Z4_BZDET?xid=RGVsaGkgQ3JpY2tldCBDb2FjaGluZyBDbGFzc2VzIE5vaWRh</t>
  </si>
  <si>
    <t>R S Cricket Academy</t>
  </si>
  <si>
    <t>Indirapuram Institute Of Higher Studies, Nyay Khand 1-Indirapuram, Ghaziabad - 201014</t>
  </si>
  <si>
    <t>https://www.justdial.com/Delhi/R-S-Cricket-Academy-Nyay-Khand-1-Indirapuram/011PXX11-XX11-170921205938-X4I7_BZDET?xid=RGVsaGkgQ3JpY2tldCBDb2FjaGluZyBDbGFzc2VzIE5vaWRh</t>
  </si>
  <si>
    <t>Modern Academy, Sector 10, Shakti Khand I, Indirapuram, Ghaziabad - 201014</t>
  </si>
  <si>
    <t>https://www.justdial.com/Delhi/R-S-Cricket-Academy-Indirapuram/011PXX11-XX11-181113215857-M7L4_BZDET?xid=RGVsaGkgQ3JpY2tldCBDb2FjaGluZyBDbGFzc2VzIE5vaWRh</t>
  </si>
  <si>
    <t>Ramagya Sports Academy</t>
  </si>
  <si>
    <t>E-7, Sector-50, Noida Sector 50, Noida - 201307</t>
  </si>
  <si>
    <t>https://www.justdial.com/Delhi/Ramagya-Sports-Academy-Noida-Sector-50/011PXX11-XX11-120705083145-L1Q2_BZDET?xid=RGVsaGkgQ3JpY2tldCBDb2FjaGluZyBDbGFzc2Vz</t>
  </si>
  <si>
    <t>Rb Cricket Academy</t>
  </si>
  <si>
    <t>Sadopur, Greater, Noida - 203207</t>
  </si>
  <si>
    <t>https://www.justdial.com/Delhi/Rb-Cricket-Academy/011PXX11-XX11-190817144106-C2P1_BZDET?xid=RGVsaGkgQ3JpY2tldCBDb2FjaGluZyBDbGFzc2VzIE5vaWRh</t>
  </si>
  <si>
    <t>Rs Cricket Academy</t>
  </si>
  <si>
    <t>C Block ,Sec-12, Pratap Vihar, Pratap Vihar Ghaziabad, Ghaziabad - 201009, Near Indipuram School</t>
  </si>
  <si>
    <t>https://www.justdial.com/Delhi/Rs-Cricket-Academy-Near-Indipuram-School-Pratap-Vihar-Ghaziabad/011PX120-X120-180427135523-J8Q8_BZDET?xid=RGVsaGkgQ3JpY2tldCBDb2FjaGluZyBDbGFzc2VzIE5vaWRh</t>
  </si>
  <si>
    <t>Shree Ram Cricket Academy (..</t>
  </si>
  <si>
    <t>Vishal International School, Noida Extension, Noida - 201305, Near-Tigri Gol Chakkar</t>
  </si>
  <si>
    <t>https://www.justdial.com/Delhi/Shree-Ram-Cricket-Academy-(SRCA)-Near-Tigri-Gol-Chakkar-Noida-Extension/011PXX11-XX11-171026185729-J3S9_BZDET?xid=RGVsaGkgQ3JpY2tldCBDb2FjaGluZyBDbGFzc2VzIE5vaWRh</t>
  </si>
  <si>
    <t>Smashtress</t>
  </si>
  <si>
    <t>SMASHTRESS SPORTS COMPLEX, AMBEDKAR CITY, Noida - 201305, NEAR CNG GAS STATION</t>
  </si>
  <si>
    <t>https://www.justdial.com/Delhi/Smashtress-NEAR-CNG-GAS-STATION/011PXX11-XX11-180810193510-U1D1_BZDET?xid=RGVsaGkgQ3JpY2tldCBDb2FjaGluZyBDbGFzc2VzIE5vaWRh</t>
  </si>
  <si>
    <t>Striker Sports</t>
  </si>
  <si>
    <t>Gate Number 1, Kala Pathar Marg, Indirapuram, Ghaziabad - 201014, Near Amar Pali Village</t>
  </si>
  <si>
    <t>https://www.justdial.com/Delhi/Striker-Sports-Near-Amar-Pali-Village-Indirapuram/011PXX11-XX11-180803195306-U5M6_BZDET?xid=RGVsaGkgQ3JpY2tldCBDb2FjaGluZyBDbGFzc2VzIE5vaWRh</t>
  </si>
  <si>
    <t>T N Memorial Cricket Academ..</t>
  </si>
  <si>
    <t>Nyay Khand 1-Indirapuram, Ghaziabad - 201014, Near Sai Mandir and Opposite Supertech Icon</t>
  </si>
  <si>
    <t>https://www.justdial.com/Delhi/T-N-Memorial-Cricket-Academy-Near-Sai-Mandir-and-Opposite-Supertech-Icon-Nyay-Khand-1-Indirapuram/011PXX11-XX11-151026131555-U2S4_BZDET?xid=RGVsaGkgQ3JpY2tldCBDb2FjaGluZyBDbGFzc2VzIE5vaWRh</t>
  </si>
  <si>
    <t>The Ace Tennis Academy</t>
  </si>
  <si>
    <t>Noida Sector 123, Noida - 201307, Ambedkar City, New Friends Enclave</t>
  </si>
  <si>
    <t>https://www.justdial.com/Delhi/The-Ace-Tennis-Academy-Ambedkar-City-New-Friends-Enclave-Noida-Sector-123/011PXX11-XX11-171106111730-T7Z1_BZDET?xid=RGVsaGkgQ3JpY2tldCBDb2FjaGluZyBDbGFzc2VzIE5vaWRh</t>
  </si>
  <si>
    <t>Umcc Cricket Academy</t>
  </si>
  <si>
    <t>Star Cricket, Amrapali Zodiac, Sector 120, Noida - 201301</t>
  </si>
  <si>
    <t>https://www.justdial.com/Delhi/Umcc-Cricket-Academy/011PXX11-XX11-190817064231-L2U8_BZDET?xid=RGVsaGkgQ3JpY2tldCBDb2FjaGluZyBDbGFzc2VzIE5vaWRh</t>
  </si>
  <si>
    <t>Vyom United Sports Academy</t>
  </si>
  <si>
    <t>Florence International School, Sector 3 Noida Extension, Gaur City 1, Noida - 201318</t>
  </si>
  <si>
    <t>https://www.justdial.com/Delhi/Vyom-United-Sports-Academy-Gaur-City-1/011PXX11-XX11-130530120629-G7U2_BZDET?xid=RGVsaGkgQ3JpY2tldCBDb2FjaGluZyBDbGFzc2Vz</t>
  </si>
  <si>
    <t>Yuvraj Singh Centre Of Exce..</t>
  </si>
  <si>
    <t>Pathways World School, Main Road, Noida Sector 100, Noida - 201301</t>
  </si>
  <si>
    <t>https://www.justdial.com/Delhi/Yuvraj-Singh-Centre-Of-Excellence-Noida-Sector-100/011PXX11-XX11-111220104246-M6P7_BZDET?xid=RGVsaGkgQ3JpY2tldCBDb2FjaGluZyBDbGFzc2VzIE5vaWRh</t>
  </si>
  <si>
    <t>Zodiac Cricket Club</t>
  </si>
  <si>
    <t>Amrapali Zodiac, Sector 120, Noida, Noida - 201307</t>
  </si>
  <si>
    <t>https://www.justdial.com/Delhi/Zodiac-Cricket-Club-Noida/011PXX11-XX11-180222230758-N3E4_BZDET?xid=RGVsaGkgQ3JpY2tldCBDb2FjaGluZyBDbGFzc2VzIE5vaWRh</t>
  </si>
  <si>
    <t>West Bengal</t>
  </si>
  <si>
    <t>Agragamee Cricket Coaching Center</t>
  </si>
  <si>
    <t>https://www.google.com/maps/search/Agragamee+Cricket+Coaching+Center/@22.6463899,88.3093965,11010m/data=!3m2!1e3!4b1</t>
  </si>
  <si>
    <t>Siliguri, West Bengal</t>
  </si>
  <si>
    <t>081168 06043</t>
  </si>
  <si>
    <t>https://www.google.com/search?q=cricket%20coaching%20centre%20in%20west%20bengal&amp;npsic=0&amp;rflfq=1&amp;rlha=0&amp;rllag=22535565,88380852,6725&amp;tbm=lcl&amp;ved=2ahUKEwjrhbfbwLPqAhUg7HMBHSHzAlgQjGp6BAgLED0&amp;rldoc=1&amp;tbs=lrf:!1m4!1u3!2m2!3m1!1e1!1m4!1u2!2m2!2m1!1e1!2m1!1e2!2m1!1e3!3sIAE,lf:1,lf_ui:2&amp;rlst=f#</t>
  </si>
  <si>
    <t>AJCC CRICKET ACADEMY</t>
  </si>
  <si>
    <t>https://www.google.com/maps/place/AJCC+CRICKET+ACADEMY/@22.6269376,88.3899665,688m/data=!3m2!1e3!4b1!4m5!3m4!1s0x39f89de58166bff1:0x31b64da4bf03fd69!8m2!3d22.6269327!4d88.3921552</t>
  </si>
  <si>
    <t>Kolkata, West Bengal</t>
  </si>
  <si>
    <t>Akbar Cricket Academy</t>
  </si>
  <si>
    <t>https://www.google.com/maps/place/Akbar+Cricket+Academy/@22.5649317,88.4005059,689m/data=!3m2!1e3!4b1!4m5!3m4!1s0x3a0275d5485c869b:0x9e8537b0843b0275!8m2!3d22.5649268!4d88.4026946</t>
  </si>
  <si>
    <t>084204 18492</t>
  </si>
  <si>
    <t>Ashok Malhotra Cricket Academy</t>
  </si>
  <si>
    <t>https://www.google.com/maps/place/Ashok+Malhotra+Cricket+Academy/@22.5079905,88.3475433,689m/data=!3m2!1e3!4b1!4m5!3m4!1s0x3a0270cee8b4c2cd:0xd409a04e36e8d020!8m2!3d22.5079856!4d88.349732</t>
  </si>
  <si>
    <t>033 2499 9280</t>
  </si>
  <si>
    <t>B.M.S.C.C Cricket Coaching Center</t>
  </si>
  <si>
    <t>https://www.google.com/maps/search/B.M.S.C.C+Cricket+Coaching+Center/@22.6817501,88.4545512,688m/data=!3m1!1e3</t>
  </si>
  <si>
    <t>Bardhaman, West Bengal</t>
  </si>
  <si>
    <t>Bally Cricket Academy</t>
  </si>
  <si>
    <t>https://www.google.com/maps/search/Bally+Cricket+Academy/@22.6463046,88.3400389,1376m/data=!3m2!1e3!4b1</t>
  </si>
  <si>
    <t>Asansol, West Bengal</t>
  </si>
  <si>
    <t>Bandhab Sammilani Cricket Academy</t>
  </si>
  <si>
    <t>https://www.google.com/maps/place/Bandhab+Sammilani+Cricket+Academy/@22.3827359,88.2559333,689m/data=!3m2!1e3!4b1!4m5!3m4!1s0x3a02648fb5bf1d7f:0xf2a8a0e1c948e657!8m2!3d22.382731!4d88.258122</t>
  </si>
  <si>
    <t>KanyaNagar More, Amtala, West Bengal</t>
  </si>
  <si>
    <t>BANGALORE cricket academy</t>
  </si>
  <si>
    <t>https://www.google.com/maps/search/BANGALORE+cricket+academy/@22.5597983,88.3135297,11017m/data=!3m2!1e3!4b1</t>
  </si>
  <si>
    <t>088614 22532</t>
  </si>
  <si>
    <t>Behala Cricket Academy</t>
  </si>
  <si>
    <t>https://www.google.com/maps/search/Behala+Cricket+Academy/@22.5016275,88.3305112,5511m/data=!3m2!1e3!4b1</t>
  </si>
  <si>
    <t>Bengal Cricket Academy Ground</t>
  </si>
  <si>
    <t>https://www.google.com/maps/place/Bengal+Cricket+Academy+Ground/@22.9792647,88.4416627,686m/data=!3m2!1e3!4b1!4m5!3m4!1s0x39f895265d248159:0x729a995a44a03a21!8m2!3d22.9792598!4d88.4438514</t>
  </si>
  <si>
    <t>Kalyani, West Bengal</t>
  </si>
  <si>
    <t>084428 75653</t>
  </si>
  <si>
    <t>Bidhannogor Cricket Coaching Centre</t>
  </si>
  <si>
    <t>https://www.google.com/maps/search/Bidhannogor+Cricket+Coaching+Centre/@22.7693783,88.1091828,88002m/data=!3m2!1e3!4b1</t>
  </si>
  <si>
    <t>Raiganj, West Bengal</t>
  </si>
  <si>
    <t>Biswanath Cricket Coaching Centre</t>
  </si>
  <si>
    <t>https://www.google.com/maps/place/Biswanath+Cricket+Coaching+Centre/@22.7818583,88.3793593,687m/data=!3m2!1e3!4b1!4m5!3m4!1s0x39f89a6b26b5e1bd:0x2e5cc12fa1cdb90b!8m2!3d22.7818534!4d88.381548</t>
  </si>
  <si>
    <t>C C D Cricket Coaching Center</t>
  </si>
  <si>
    <t>https://www.google.com/maps/place/C+C+D+Cricket+Coaching+Center/@22.5083952,88.3498461,689m/data=!3m2!1e3!4b1!4m5!3m4!1s0x3a0270ce3ece15d1:0x5b995720432c3222!8m2!3d22.5083903!4d88.3520348</t>
  </si>
  <si>
    <t>C Chaterjee Cricket Coaching</t>
  </si>
  <si>
    <t>https://www.google.com/maps/place/C+Chaterjee+Cricket+Coaching/@22.6011809,88.3645847,688m/data=!3m2!1e3!4b1!4m5!3m4!1s0x3a02762dc208269d:0x8387a901bc0b6e7b!8m2!3d22.601176!4d88.3667734</t>
  </si>
  <si>
    <t>Calcutta Cricket Academy</t>
  </si>
  <si>
    <t>https://www.google.com/maps/place/Calcutta+Cricket+Academy/@22.5157747,88.3566267,689m/data=!3m2!1e3!4b1!4m5!3m4!1s0x3a0270d4b702c851:0xde96b311fdffcf34!8m2!3d22.5157698!4d88.3588154</t>
  </si>
  <si>
    <t>098310 41010</t>
  </si>
  <si>
    <t>Chandranath Memorial Cricket Coaching Centre</t>
  </si>
  <si>
    <t>https://www.google.com/maps/place/Chandranath+Memorial+Cricket+Coaching+Centre/@22.6018129,88.3650884,688m/data=!3m2!1e3!4b1!4m5!3m4!1s0x3a02762dda3952d3:0x9e20599957e4cb48!8m2!3d22.601808!4d88.3672771</t>
  </si>
  <si>
    <t>Chetla Agrani Cricket Coaching Centre</t>
  </si>
  <si>
    <t>https://www.google.com/maps/place/Chetla+Agrani+Cricket+Coaching+Centre/@22.5164374,88.3349023,689m/data=!3m2!1e3!4b1!4m5!3m4!1s0x3a02774c951259fb:0xd6874116f504dfac!8m2!3d22.5164325!4d88.337091</t>
  </si>
  <si>
    <t>Chhatra Sangha Cricket Academy</t>
  </si>
  <si>
    <t>https://www.google.com/maps/place/Chhatra+Sangha+Cricket+Academy/@22.4645574,88.368996,689m/data=!3m2!1e3!4b1!4m5!3m4!1s0x3a0271a8eb6201c5:0xb8d14429da7bdcc9!8m2!3d22.4645525!4d88.3711847</t>
  </si>
  <si>
    <t>094334 69598</t>
  </si>
  <si>
    <t>CMDA Nagar Cricket Coaching Camp</t>
  </si>
  <si>
    <t>https://www.google.com/maps/place/CMDA+Nagar+Cricket+Coaching+Camp/@22.7686986,88.3871982,688m/data=!3m2!1e3!4b1!4m5!3m4!1s0x39f89a3a58ed7153:0xd9432b30cf057a9e!8m2!3d22.7686937!4d88.3893869</t>
  </si>
  <si>
    <t>Barrackpore, West Bengal</t>
  </si>
  <si>
    <t>099036 28237</t>
  </si>
  <si>
    <t>Creative Cricket Coaching Centre</t>
  </si>
  <si>
    <t>https://www.google.com/maps/search/Creative+Cricket+Coaching+Centre/@22.4220103,87.3176712,2757m/data=!3m2!1e3!4b1</t>
  </si>
  <si>
    <t>Ashoknagar, West Bengal</t>
  </si>
  <si>
    <t>Cricket Academy Of Bankura</t>
  </si>
  <si>
    <t>https://www.google.com/maps/place/Cricket+Academy+Of+Bankura/@23.2312735,87.0761987,685m/data=!3m2!1e3!4b1!4m5!3m4!1s0x39f7a59416c55c07:0x4f195364e84d35db!8m2!3d23.2312686!4d87.0783874</t>
  </si>
  <si>
    <t>Bankura, West Bengal</t>
  </si>
  <si>
    <t>CRICKET ACADEMY OF SPECIALISATION (ক্রিকেট অ্যাকাডেমি অফ স্পেশালাইশেসান)</t>
  </si>
  <si>
    <t>https://www.google.com/maps/place/CRICKET+ACADEMY+OF+SPECIALISATION+(%E0%A6%95%E0%A7%8D%E0%A6%B0%E0%A6%BF%E0%A6%95%E0%A7%87%E0%A6%9F+%E0%A6%85%E0%A7%8D%E0%A6%AF%E0%A6%BE%E0%A6%95%E0%A6%BE%E0%A6%A1%E0%A7%87%E0%A6%AE%E0%A6%BF+%E0%A6%85%E0%A6%AB+%E0%A6%B8%E0%A7%8D%E0%A6%AA%E0%A7%87%E0%A6%B6%E0%A6%BE%E0%A6%B2%E0%A6%BE%E0%A6%87%E0%A6%B6%E0%A7%87%E0%A6%B8%E0%A6%BE%E0%A6%A8)/@22.5598555,88.3463299,689m/data=!3m2!1e3!4b1!4m5!3m4!1s0x3a027709648636f9:0x27cbf60a235a83c0!8m2!3d22.5598</t>
  </si>
  <si>
    <t>082729 76028</t>
  </si>
  <si>
    <t>CRICKET ACADEMY OF SPECIALISATION [MAIN BRANCH]</t>
  </si>
  <si>
    <t>https://www.google.com/maps/place/CRICKET+ACADEMY+OF+SPECIALISATION+%5BMAIN+BRANCH%5D/@22.5597178,88.3463607,689m/data=!3m2!1e3!4b1!4m5!3m4!1s0x3a027709668edbe3:0x11781ca623bef584!8m2!3d22.5597129!4d88.3485494</t>
  </si>
  <si>
    <t>Cricket Coaching Centre</t>
  </si>
  <si>
    <t>https://www.google.com/maps/search/Cricket+Coaching+Centre/@22.559936,88.3134989,11017m/data=!3m2!1e3!4b1</t>
  </si>
  <si>
    <t>Howrah, West Bengal</t>
  </si>
  <si>
    <t>https://www.google.com/maps/search/Cricket+Coaching+Centre/@22.5844352,88.4020678,5508m/data=!3m2!1e3!4b1</t>
  </si>
  <si>
    <t>082328 90094</t>
  </si>
  <si>
    <t>https://www.google.com/maps/search/Cricket+Coaching+Centre/@22.7701558,88.1091796,88001m/data=!3m2!1e3!4b1</t>
  </si>
  <si>
    <t>Palar, West Bengal</t>
  </si>
  <si>
    <t>Cricket Coaching Centre, Ashoknagar</t>
  </si>
  <si>
    <t>https://www.google.com/maps/search/Cricket+Coaching+Centre,+Ashoknagar/@22.4954123,88.3886236,2756m/data=!3m2!1e3!4b1</t>
  </si>
  <si>
    <t>Howrah Sammilani dumurjala cricket club</t>
  </si>
  <si>
    <t>https://www.google.com/maps/place/Howrah+Sammilani+dumurjala+cricket+club/@22.5813199,88.308366,3a,75y,90t/data=!3m8!1e2!3m6!1sAF1QipOIlhqg4G7-AyVuE3leC8XHxCE6UtAxAbLzQvR5!2e10!3e12!6shttps:%2F%2Flh5.googleusercontent.com%2Fp%2FAF1QipOIlhqg4G7-AyVuE3leC8XHxCE6UtAxAbLzQvR5%3Dw114-h86-k-no!7i4160!8i3120!4m5!3m4!1s0x3a027839373fc67b:0xa1f6c772fbf916c7!8m2!3d22.5805621!4d88.307905</t>
  </si>
  <si>
    <t>IOC Cricket Coaching Centre</t>
  </si>
  <si>
    <t>https://www.google.com/maps/search/IOC+Cricket+Coaching+Centre/@20.1891181,64.4300476,5732837m/data=!3m2!1e3!4b1</t>
  </si>
  <si>
    <t>Haldia, West Bengal</t>
  </si>
  <si>
    <t>Kalpataru Cricket Academy</t>
  </si>
  <si>
    <t>https://www.google.com/maps/place/Kalpataru+Cricket+Academy/@23.2357724,87.8446593,685m/data=!3m2!1e3!4b1!4m5!3m4!1s0x39f8362f9054eddf:0xd9342fc84680613e!8m2!3d23.2357675!4d87.846848</t>
  </si>
  <si>
    <t>099334 42218</t>
  </si>
  <si>
    <t>Kolkata Green Grass Cricket Centre</t>
  </si>
  <si>
    <t>https://www.google.com/maps/place/Kolkata+Green+Grass+Cricket+Centre/@22.4953877,88.3951897,689m/data=!3m2!1e3!4b1!4m5!3m4!1s0x3a027105e76026cd:0xf0453e18987d3b7a!8m2!3d22.4953828!4d88.3973784</t>
  </si>
  <si>
    <t>087775 49980</t>
  </si>
  <si>
    <t>Mainland Sambaran Cricket Coaching Centre</t>
  </si>
  <si>
    <t>https://www.google.com/maps/place/Mainland+Sambaran+Cricket+Coaching+Centre/@22.5152496,88.3578104,689m/data=!3m2!1e3!4b1!4m5!3m4!1s0x3a0270d4dbceb701:0x11e9b099dc41ba10!8m2!3d22.5152447!4d88.3599991</t>
  </si>
  <si>
    <t>North Calcutta Cricket Coaching Center</t>
  </si>
  <si>
    <t>https://www.google.com/maps/search/North+Calcutta+Cricket+Coaching+Center/@22.5683713,88.3191554,22033m/data=!3m2!1e3!4b1</t>
  </si>
  <si>
    <t>Pal &amp; Chatterjee Cricket Academy |Cricket Coaching Centre In South Kolkata</t>
  </si>
  <si>
    <t>https://www.google.com/maps/place/Pal+%26+Chatterjee+Cricket+Academy+%7CCricket+Coaching+Centre+In+South+Kolkata/@22.5150599,88.3564223,689m/data=!3m2!1e3!4b1!4m5!3m4!1s0x3a0270d4bca1e743:0x1db2356951483628!8m2!3d22.515055!4d88.358611</t>
  </si>
  <si>
    <t>Kolkata, West Bengal · In Vivekananda Park</t>
  </si>
  <si>
    <t>099034 90250</t>
  </si>
  <si>
    <t>Pallisree Cricket Coaching Camp</t>
  </si>
  <si>
    <t>https://www.google.com/maps/place/Pallisree+Cricket+Coaching+Camp/@22.6817501,88.4545512,688m/data=!3m2!1e3!4b1!4m5!3m4!1s0x39f89fc7f4d67f41:0xdce35935da7c6cee!8m2!3d22.6817452!4d88.4567399</t>
  </si>
  <si>
    <t>098313 30807</t>
  </si>
  <si>
    <t>Phonix Cricket Academy</t>
  </si>
  <si>
    <t>https://www.google.com/maps/place/Phoenix+Cricket+Academy/@17.5004306,78.5514022,711m/data=!3m2!1e3!4b1!4m5!3m4!1s0x3bcb9b68135a037d:0xad0ce0228e4e46e4!8m2!3d17.5004255!4d78.5535909</t>
  </si>
  <si>
    <t>Balichak, West Bengal</t>
  </si>
  <si>
    <t>PK Sanyal Memorial Cricket Coaching Camp</t>
  </si>
  <si>
    <t>https://www.google.com/maps/place/PK+Sanyal+Memorial+Cricket+Coaching+Camp/@22.4219857,87.3242373,689m/data=!3m2!1e3!4b1!4m5!3m4!1s0x3a1d5b39800fb6d3:0x47bf71b9b80b6e0a!8m2!3d22.4219808!4d87.326426</t>
  </si>
  <si>
    <t>Midnapore, West Bengal</t>
  </si>
  <si>
    <t>Purulia Cricket Academy</t>
  </si>
  <si>
    <t>https://www.google.com/maps/place/Purulia+Cricket+Academy/@23.3236536,86.3556048,685m/data=!3m2!1e3!4b1!4m5!3m4!1s0x39f67d88ad0c22f5:0xb963ca4cfd689cd8!8m2!3d23.3236487!4d86.3577935</t>
  </si>
  <si>
    <t>Purulia, West Bengal</t>
  </si>
  <si>
    <t>096357 71779</t>
  </si>
  <si>
    <t>Sagarbhanga Cricket Coaching Academy</t>
  </si>
  <si>
    <t>https://www.google.com/maps/place/Sagarbhanga+Cricket+Coaching+Academy/@23.4950476,87.3334423,684m/data=!3m2!1e3!4b1!4m5!3m4!1s0x39f771046d21a11f:0x8a928be782e02f1f!8m2!3d23.4950427!4d87.335631</t>
  </si>
  <si>
    <t>Durgapur</t>
  </si>
  <si>
    <t>School Pupils Cricket Coaching Center</t>
  </si>
  <si>
    <t>https://www.google.com/maps/search/School+Pupils+Cricket+Coaching+Center/@22.5603333,88.2407633,44068m/data=!3m2!1e3!4b1</t>
  </si>
  <si>
    <t>Shanti Devi Cricket Coaching Center</t>
  </si>
  <si>
    <t>https://www.google.com/maps/place/Shanti+Devi+Cricket+Coaching+Center/@23.6907462,86.9606837,683m/data=!3m2!1e3!4b1!4m5!3m4!1s0x39f71f0bb8a788e3:0xa7d8cecdbd850d7a!8m2!3d23.6907413!4d86.9628724</t>
  </si>
  <si>
    <t>Shilpasree Cricket Coaching</t>
  </si>
  <si>
    <t>https://www.google.com/maps/search/Shilpasree+Cricket+Coaching/@17.5004306,78.5514022,711m/data=!3m1!1e3</t>
  </si>
  <si>
    <t>Howrah, West Bengal · In Jyoti Apartment (Lichu Bagan Math)</t>
  </si>
  <si>
    <t>Siliguri Cricket Coaching Centre</t>
  </si>
  <si>
    <t>https://www.google.com/maps/place/Siliguri+Cricket+Coaching+Centre/@26.6857083,88.4221791,666m/data=!3m2!1e3!4b1!4m5!3m4!1s0x39e443dde9e3be01:0xcde49629bc2815e8!8m2!3d26.6857035!4d88.4243678</t>
  </si>
  <si>
    <t>094759 61330</t>
  </si>
  <si>
    <t>Sourav Ganguly's Cricket Academy</t>
  </si>
  <si>
    <t>https://www.google.com/maps/place/Sourav+Ganguly's+Cricket+Academy/@22.5843915,88.4173888,688m/data=!3m2!1e3!4b1!4m5!3m4!1s0x3a0275c08b33da1d:0x2e14478778e3227a!8m2!3d22.5843866!4d88.4195775</t>
  </si>
  <si>
    <t>092316 17444</t>
  </si>
  <si>
    <t>Swarupnagar Cricket Coaching Center</t>
  </si>
  <si>
    <t>https://www.google.com/maps/search/Swarupnagar+Cricket+Coaching+Center/@22.7688466,88.3193458,22001m/data=!3m2!1e3!4b1</t>
  </si>
  <si>
    <t>Swarupnagar, West Bengal</t>
  </si>
  <si>
    <t>080012 46901</t>
  </si>
  <si>
    <t>UC Cricket Academy</t>
  </si>
  <si>
    <t>https://www.google.com/maps/place/UC+Cricket+Academy/@22.6013719,88.3744753,688m/data=!3m2!1e3!4b1!4m5!3m4!1s0x3a02762497eaaaab:0xfda245598f3ceb4e!8m2!3d22.601367!4d88.376664</t>
  </si>
  <si>
    <t>VSP Cricket Accademy</t>
  </si>
  <si>
    <t>https://www.google.com/maps/place/VSP+Cricket+Accademy/@22.4423532,87.3199203,172m/data=!3m2!1e3!4b1!4m12!1m6!3m5!1s0x3a1d5b6d5c3c5e65:0xef96b990ba6c772f!2sVSP+Cricket+Accademy!8m2!3d22.442352!4d87.3204675!3m4!1s0x3a1d5b6d5c3c5e65:0xef96b990ba6c772f!8m2!3d22.442352!4d87.3204675</t>
  </si>
  <si>
    <t>Khasjangal Cantonment, West Bengal</t>
  </si>
  <si>
    <t>Young Bengal Cricket Coaching Centre</t>
  </si>
  <si>
    <t>https://www.google.com/maps/place/Young+Bengal+Cricket+Coaching+Centre/@22.4549873,88.3017063,689m/data=!3m2!1e3!4b1!4m5!3m4!1s0x3a027aed63f01cf9:0x830a1348cfd720f4!8m2!3d22.4549824!4d88.303895</t>
  </si>
  <si>
    <t>Monthly Fees</t>
  </si>
  <si>
    <t>Membership Plans{ 3 Months Fees,6 Months Fees, Yearly}</t>
  </si>
  <si>
    <t>Participants</t>
  </si>
  <si>
    <t>Duration</t>
  </si>
  <si>
    <t xml:space="preserve">Head Coach Name </t>
  </si>
  <si>
    <t>Head Coach contact</t>
  </si>
  <si>
    <t>Head Coach Experience</t>
  </si>
  <si>
    <t>Head Coach Qualification</t>
  </si>
  <si>
    <t>Age limit</t>
  </si>
  <si>
    <t>Archery</t>
  </si>
  <si>
    <t>Visakhapatnam, Andhra Pradesh 531173</t>
  </si>
  <si>
    <t>https://www.google.com/maps/place/Archery/@17.7738829,83.3377887,17z/data=!3m1!4b1!4m5!3m4!1s0x3a395b61696dddbd:0x8bc686f899738cdb!8m2!3d17.7738829!4d83.3399827</t>
  </si>
  <si>
    <t>https://www.google.com/search?client=ubuntu&amp;hs=95P&amp;channel=fs&amp;tbm=lcl&amp;ei=xl8LX92XPIeH4-EP-uKxsAY&amp;q=Archery+classes+in+andhra+pradesh&amp;oq=Archery+classes+in+andhra+pradesh&amp;gs_l=psy-ab.3..0i333k1l4.12743.12743.0.13653.1.1.0.0.0.0.292.292.2-1.1.0....0...1c.1.64.psy-ab..0.1.292....0.Umo0SwiMMVs#rlfi=hd:;si:10071886018945191131;mv:[[18.067174899999998,83.7294101],[12.592391,76.4600988]]</t>
  </si>
  <si>
    <t>Gandiva Archery Academy</t>
  </si>
  <si>
    <t>Srinivasa, Ramchandra Nagar, Tirupati, Andhra Pradesh 517501</t>
  </si>
  <si>
    <t>https://www.google.com/maps/place/Gandiva+Archery+Academy/@13.6494528,79.4221345,17z/data=!3m1!4b1!4m5!3m4!1s0x3a4d4af88ea7382b:0xd963c7e03eaf6d68!8m2!3d13.6494528!4d79.4243285</t>
  </si>
  <si>
    <t>https://www.facebook.com/pg/ghandivaarchery/about/?ref=page_internal</t>
  </si>
  <si>
    <t>https://www.google.com/search?client=ubuntu&amp;hs=95P&amp;channel=fs&amp;tbm=lcl&amp;ei=xl8LX92XPIeH4-EP-uKxsAY&amp;q=Archery+classes+in+andhra+pradesh&amp;oq=Archery+classes+in+andhra+pradesh&amp;gs_l=psy-ab.3..0i333k1l4.12743.12743.0.13653.1.1.0.0.0.0.292.292.2-1.1.0....0...1c.1.64.psy-ab..0.1.292....0.Umo0SwiMMVs#rlfi=hd:;si:15664583694863002984,l,CiFBcmNoZXJ5IGNsYXNzZXMgaW4gYW5kaHJhIHByYWRlc2haNAoPYXJjaGVyeSBjbGFzc2VzIiFhcmNoZXJ5IGNsYXNzZXMgaW4gYW5kaHJhIHByYWRlc2g;mv:[[18.067174899999998,83.7294101],[12.592391,76.4600988]]</t>
  </si>
  <si>
    <t>https://archery-training-center.business.site/</t>
  </si>
  <si>
    <t>4+</t>
  </si>
  <si>
    <t>Cherukuri Volga Archery Academy</t>
  </si>
  <si>
    <t>Vijayawada Ho, Andhra pradesh - 520001</t>
  </si>
  <si>
    <t>https://www.google.com/maps/place/Cherukuri+Volga+Archery+Academy/@20.1461112,64.4151314,4z/data=!3m1!4b1!4m5!3m4!1s0x3a35fad433b28079:0x328fb2c8aef6c16!8m2!3d21.1337907!4d82.778933</t>
  </si>
  <si>
    <t>https://www.justdial.com/Vijayawada/Cherukuri-Volga-Archery-Academy-Vijayawada-Ho/0866PX866-X866-141007102100-Y5U9_BZDET</t>
  </si>
  <si>
    <t>https://www.google.com/search?client=ubuntu&amp;hs=95P&amp;channel=fs&amp;tbm=lcl&amp;ei=xl8LX92XPIeH4-EP-uKxsAY&amp;q=Archery+classes+in+andhra+pradesh&amp;oq=Archery+classes+in+andhra+pradesh&amp;gs_l=psy-ab.3..0i333k1l4.12743.12743.0.13653.1.1.0.0.0.0.292.292.2-1.1.0....0...1c.1.64.psy-ab..0.1.292....0.Umo0SwiMMVs#rlfi=hd:;si:227707949910289430,l,CiFBcmNoZXJ5IGNsYXNzZXMgaW4gYW5kaHJhIHByYWRlc2haNAoPYXJjaGVyeSBjbGFzc2VzIiFhcmNoZXJ5IGNsYXNzZXMgaW4gYW5kaHJhIHByYWRlc2g;mv:[[18.067174899999998,83.7294101],[12.592391,76.4600988]]</t>
  </si>
  <si>
    <t>Godavari Archery Academy</t>
  </si>
  <si>
    <t>VL Puram, Venkateswara Nagar, Rajahmundry, Andhra Pradesh 533106</t>
  </si>
  <si>
    <t>https://www.google.com/maps/place/Godavari+Archery+Academy/@17.0000866,81.7957976,17z/data=!3m1!4b1!4m5!3m4!1s0x3a37a360b5492cc9:0x26c92ce48b4bb059!8m2!3d17.0000866!4d81.7979916</t>
  </si>
  <si>
    <t>sdasarchery@gmail.com</t>
  </si>
  <si>
    <t>094924 35811</t>
  </si>
  <si>
    <t>https://www.facebook.com/pg/GODAVARIARCHERY/about/?ref=page_internal</t>
  </si>
  <si>
    <t>https://www.google.com/search?client=ubuntu&amp;hs=95P&amp;channel=fs&amp;tbm=lcl&amp;ei=xl8LX92XPIeH4-EP-uKxsAY&amp;q=Archery+classes+in+andhra+pradesh&amp;oq=Archery+classes+in+andhra+pradesh&amp;gs_l=psy-ab.3..0i333k1l4.12743.12743.0.13653.1.1.0.0.0.0.292.292.2-1.1.0....0...1c.1.64.psy-ab..0.1.292....0.Umo0SwiMMVs#rlfi=hd:;si:2794814403861262425,l,CiFBcmNoZXJ5IGNsYXNzZXMgaW4gYW5kaHJhIHByYWRlc2haNAoPYXJjaGVyeSBjbGFzc2VzIiFhcmNoZXJ5IGNsYXNzZXMgaW4gYW5kaHJhIHByYWRlc2g;mv:[[18.067174899999998,83.7294101],[12.592391,76.4600988]]</t>
  </si>
  <si>
    <t>Vijaya's Archery Academy విజయాస్ విలువిద్య అకాడమీ विजयस तीरंदाजी अकादमी</t>
  </si>
  <si>
    <t>42/542.2, J.N. road, N.G.O Colony,near ravindra bharathi school, SKDR Colony, N.G.O Colony, Kadapa, Andhra Pradesh 516002</t>
  </si>
  <si>
    <t>https://www.google.com/maps/place/Vijaya's+Archery+Academy+%E0%B0%B5%E0%B0%BF%E0%B0%9C%E0%B0%AF%E0%B0%BE%E0%B0%B8%E0%B1%8D+%E0%B0%B5%E0%B0%BF%E0%B0%B2%E0%B1%81%E0%B0%B5%E0%B0%BF%E0%B0%A6%E0%B1%8D%E0%B0%AF+%E0%B0%85%E0%B0%95%E0%B0%BE%E0%B0%A1%E0%B0%AE%E0%B1%80+%E0%A4%B5%E0%A4%BF%E0%A4%9C%E0%A4%AF%E0%A4%B8+%E0%A4%A4%E0%A5%80%E0%A4%B0%E0%A4%82%E0%A4%A6%E0%A4%BE%E0%A4%9C%E0%A5%80+%E0%A4%85%E0%A4%95%E0%A4%BE%E0%A4%A6%E0%A4%AE%E0%A5%80/@14.4739493,78.8333469,17z/data=!3m1!4b1!4m5!3m4!1s0x3bb36dc29fb0e4a7:0x338b09933816bb71!8m2!3d14.4739493!4d78.8355409</t>
  </si>
  <si>
    <t xml:space="preserve">Vardi Uday kumar </t>
  </si>
  <si>
    <t xml:space="preserve">7032434385, </t>
  </si>
  <si>
    <t>vijayasarchery@gmail.com</t>
  </si>
  <si>
    <t>Level – II International Coach General Secretary – Andhra Pradesh Field Archery Association</t>
  </si>
  <si>
    <t>https://www.google.com/search?client=ubuntu&amp;hs=95P&amp;channel=fs&amp;tbm=lcl&amp;ei=xl8LX92XPIeH4-EP-uKxsAY&amp;q=Archery+classes+in+andhra+pradesh&amp;oq=Archery+classes+in+andhra+pradesh&amp;gs_l=psy-ab.3..0i333k1l4.12743.12743.0.13653.1.1.0.0.0.0.292.292.2-1.1.0....0...1c.1.64.psy-ab..0.1.292....0.Umo0SwiMMVs#rlfi=hd:;si:3714072845602962289,l,CiFBcmNoZXJ5IGNsYXNzZXMgaW4gYW5kaHJhIHByYWRlc2haNAoPYXJjaGVyeSBjbGFzc2VzIiFhcmNoZXJ5IGNsYXNzZXMgaW4gYW5kaHJhIHByYWRlc2g;mv:[[18.067174899999998,83.7294101],[12.592391,76.4600988]]</t>
  </si>
  <si>
    <t>http://www.vijayaarchery.com/</t>
  </si>
  <si>
    <t>The Indian Academy Of Shooting Sport</t>
  </si>
  <si>
    <t>Amaravathi Rd, near Ala Hospital, 2nd Line, Vishnu Nagar, Koritepadu, Guntur, Andhra Pradesh 522007</t>
  </si>
  <si>
    <t>https://www.google.com/maps/place/The+Indian+Academy+Of+Shooting+Sport/@16.313252,80.4347446,17z/data=!3m1!4b1!4m5!3m4!1s0x3a4a751532acdea1:0x8ea625c0210f9d94!8m2!3d16.313252!4d80.4369386</t>
  </si>
  <si>
    <t>https://www.justdial.com/Guntur/The-Indian-Academy-Of-Shooting-Sport-Near-rama-buildingsala-hospitals-Amaravathi-Road/9999PX863-X863-160111211642-P6D8_BZDET</t>
  </si>
  <si>
    <t>https://www.google.com/search?client=ubuntu&amp;hs=95P&amp;channel=fs&amp;tbm=lcl&amp;ei=xl8LX92XPIeH4-EP-uKxsAY&amp;q=Archery+classes+in+andhra+pradesh&amp;oq=Archery+classes+in+andhra+pradesh&amp;gs_l=psy-ab.3..0i333k1l4.12743.12743.0.13653.1.1.0.0.0.0.292.292.2-1.1.0....0...1c.1.64.psy-ab..0.1.292....0.Umo0SwiMMVs#rlfi=hd:;si:10278944706638355860,l,CiFBcmNoZXJ5IGNsYXNzZXMgaW4gYW5kaHJhIHByYWRlc2haNAoPYXJjaGVyeSBjbGFzc2VzIiFhcmNoZXJ5IGNsYXNzZXMgaW4gYW5kaHJhIHByYWRlc2g;mv:[[18.067174899999998,83.7294101],[12.592391,76.4600988]]</t>
  </si>
  <si>
    <t>8+</t>
  </si>
  <si>
    <t>Cash, Master Card, Visa Card, Debit Cards, Cheques, Credit Card.</t>
  </si>
  <si>
    <t>close proximity to near rama buildings,ala hospitals</t>
  </si>
  <si>
    <t>https://www.google.com/maps/place/District+Sports+Authority/@15.8348189,77.7592335,10z/data=!4m8!1m2!2m1!1sDistrict+Sports+Authority!3m4!1s0x3bb5e75ce228f653:0x49f3c9890891b6b9!8m2!3d15.8348189!4d78.0393849</t>
  </si>
  <si>
    <t>https://www.justdial.com/Kurnool/Sports-Authority-Of-India/9999P8518-8518-101101131508-B9L5_BZDET</t>
  </si>
  <si>
    <t>https://www.google.com/search?client=ubuntu&amp;hs=95P&amp;channel=fs&amp;tbm=lcl&amp;ei=xl8LX92XPIeH4-EP-uKxsAY&amp;q=Archery+classes+in+andhra+pradesh&amp;oq=Archery+classes+in+andhra+pradesh&amp;gs_l=psy-ab.3..0i333k1l4.12743.12743.0.13653.1.1.0.0.0.0.292.292.2-1.1.0....0...1c.1.64.psy-ab..0.1.292....0.Umo0SwiMMVs#rlfi=hd:;si:5328824374500898489,l,CiFBcmNoZXJ5IGNsYXNzZXMgaW4gYW5kaHJhIHByYWRlc2haNAoPYXJjaGVyeSBjbGFzc2VzIiFhcmNoZXJ5IGNsYXNzZXMgaW4gYW5kaHJhIHByYWRlc2g;mv:[[18.067174899999998,83.7294101],[12.592391,76.4600988]]</t>
  </si>
  <si>
    <t>https://www.facebook.com/pg/District-Sports-Authority-Kurnool-1965115470186350/about/?ref=page_internal</t>
  </si>
  <si>
    <t>Government</t>
  </si>
  <si>
    <t>close proximity to Outdoor Stadium</t>
  </si>
  <si>
    <t>6+</t>
  </si>
  <si>
    <t>https://www.google.com/maps/place/Active+Arena/@12.9429604,77.6977775,17z/data=!3m1!4b1!4m5!3m4!1s0x3bae124cb205e5f7:0x9859a81b1de633d9!8m2!3d12.9429604!4d77.6999662</t>
  </si>
  <si>
    <t>info@activearena.in</t>
  </si>
  <si>
    <t>https://www.google.com/search?biw=1366&amp;bih=657&amp;sxsrf=ALeKk01IKiQjYPAWKBXXCHcdNpcO-FnpeA:1595420396782&amp;q=archery+academy+in+karnataka&amp;npsic=0&amp;rflfq=1&amp;rlha=0&amp;rllag=12900739,77607200,5070&amp;tbm=lcl&amp;ved=2ahUKEwjE2ZGQ7ODqAhXSYysKHRvnAEUQjGp6BAgLEEE&amp;rldoc=1#rlfi=hd:;si:10977990401111503833,l,ChxhcmNoZXJ5IGFjYWRlbXkgaW4ga2FybmF0YWthSKjDq8aDq4CACFo3Cg9hcmNoZXJ5IGFjYWRlbXkQABABGAAYAyIcYXJjaGVyeSBhY2FkZW15IGluIGthcm5hdGFrYQ;mv:[[15.548530900000001,77.8882203],[12.000088499999999,74.6844673]]</t>
  </si>
  <si>
    <t>Opposite Prestige Tech Park (Behind Croma) Outer Ring Road</t>
  </si>
  <si>
    <t>Badminton, Football, Skating, VolleyBall,Shooting, Throwball, Table Tennis, Zip-line</t>
  </si>
  <si>
    <t>Vijayas Archery Academy bangalore</t>
  </si>
  <si>
    <t>Dhi sports center , the Innovation Park,Arekere Gate, Bannerghatta Main Rd, Bengaluru, Karnataka 560076</t>
  </si>
  <si>
    <t>https://www.google.com/maps/place/Vijayas+Archery+Academy+Bangalore%E0%B2%B5%E0%B2%BF%E0%B2%9C%E0%B2%AF%E0%B2%B8%E0%B3%8D+%E0%B2%AC%E0%B2%BF%E0%B2%B2%E0%B3%8D%E0%B2%B2%E0%B3%81%E0%B2%97%E0%B2%BE%E0%B2%B0%E0%B2%BF%E0%B2%95%E0%B3%86+%E0%B2%85%E0%B2%95%E0%B2%BE%E0%B2%A1%E0%B3%86%E0%B2%AE%E0%B2%BF+%E0%B2%AC%E0%B3%86%E0%B2%82%E0%B2%97%E0%B2%B3%E0%B3%82%E0%B2%B0%E0%B3%81%E0%A4%B5%E0%A4%BF%E0%A4%9C%E0%A4%AF%E0%A4%BE%E0%A4%B8+%E0%A4%A4%E0%A5%80%E0%A4%B0%E0%A4%82%E0%A4%A6%E0%A4%BE%E0%A4%9C%E0%A5%80+%E0%A4%85%E0%A4%95%E0%A4%BE%E0%A4%A6%E0%A4%AE%E0%A5%80+%E0%A4%AC%E0%A5%88%E0%A4%82%E0%A4%97%E0%A4%B2%E0%A5%8B%E0%A4%B0/@12.9251436,77.5180593,12z/data=!4m8!1m2!2m1!1svijayas+archery+academy+bangalore!3m4!1s0x3bae6be94568ef75:0x93b3369fb861ac17!8m2!3d12.885683!4d77.5970815</t>
  </si>
  <si>
    <t>097033 65050</t>
  </si>
  <si>
    <t>Vardi Uday kumar</t>
  </si>
  <si>
    <t>Open 24 hours</t>
  </si>
  <si>
    <t>Vardi Uday kumar (Chief Coach) 7032434385</t>
  </si>
  <si>
    <t>https://vijayas-archery-academy-bangalore.business.site/</t>
  </si>
  <si>
    <t>https://www.google.com/search?biw=1366&amp;bih=657&amp;sxsrf=ALeKk00PA7TiofzIkUgDdxbi8WKo0yDq0g:1595409471787&amp;q=archery+club+or+academy+in+karnataka&amp;npsic=0&amp;rflfq=1&amp;rlha=0&amp;rllag=12922841,77574778,7621&amp;tbm=lcl&amp;ved=2ahUKEwiv_di2w-DqAhXJfn0KHUtbA1kQjGp6BAgNED0&amp;rldoc=1#rlfi=hd:;si:10642910404027722775,l,CiRhcmNoZXJ5IGNsdWIgb3IgYWNhZGVteSBpbiBrYXJuYXRha2FaPwoXYXJjaGVyeSBjbHViIG9yIGFjYWRlbXkiJGFyY2hlcnkgY2x1YiBvciBhY2FkZW15IGluIGthcm5hdGFrYQ;mv:[[13.0256912,77.6272686],[12.8482943,77.5482416]]</t>
  </si>
  <si>
    <t>Archery Basic Course - Over 26days (weekdays) or 8 classes (Weekends)</t>
  </si>
  <si>
    <t>Intermediate Archery Course - 2hours</t>
  </si>
  <si>
    <t>https://www.google.com/maps/place/Karnataka+Olympic+Association/@12.9316102,77.5085056,12z/data=!4m8!1m2!2m1!1sKarnataka+Amateur+Archery+Association!3m4!1s0x3bae167654b3f1bf:0x442cee7e06a8f6a7!8m2!3d12.9696733!4d77.5934435</t>
  </si>
  <si>
    <t>Sri K. Govindraj</t>
  </si>
  <si>
    <t>http://karnatakaolympicassociation.com/Association.php</t>
  </si>
  <si>
    <t>Badminton, fencing, handball, Athletics, boxing, Judo, Netball, Basket Ball, Football, Wrestling, Hockey, Taekwando, Kabaddi, Rifle shooting, Swimming</t>
  </si>
  <si>
    <t>Falcons Archery Club - Archers Cast</t>
  </si>
  <si>
    <t>IISc Gymnasium, Malleshwaram, Bengaluru, Karnataka 560012</t>
  </si>
  <si>
    <t>https://www.google.com/maps/place/Falcons+Archery+Club+-+Archers+Cast/@13.0161878,77.55883,17z/data=!3m1!4b1!4m5!3m4!1s0x3bae3d7e09193fbf:0x432cd6d7508b4a58!8m2!3d13.0161878!4d77.5610187</t>
  </si>
  <si>
    <t>https://www.google.com/search?biw=1366&amp;bih=657&amp;sxsrf=ALeKk00PA7TiofzIkUgDdxbi8WKo0yDq0g:1595409471787&amp;q=archery+club+or+academy+in+karnataka&amp;npsic=0&amp;rflfq=1&amp;rlha=0&amp;rllag=12922841,77574778,7621&amp;tbm=lcl&amp;ved=2ahUKEwiv_di2w-DqAhXJfn0KHUtbA1kQjGp6BAgNED0&amp;rldoc=1#rlfi=hd:;si:4840479919774059096;mv:[[13.0256912,77.6272686],[12.8482943,77.5482416]]</t>
  </si>
  <si>
    <t>https://www.facebook.com/groups/IIScFalcons/</t>
  </si>
  <si>
    <t>https://www.google.com/maps/place/Gopalan+Sports+Center/@12.9846924,77.714402,17z/data=!3m1!4b1!4m5!3m4!1s0x3bae1192035c4467:0xe7216bb6431afec!8m2!3d12.9846924!4d77.7165907</t>
  </si>
  <si>
    <t>sports@gopalanschool.com, gmsports@gopalanschool.com</t>
  </si>
  <si>
    <t>0804114 2384</t>
  </si>
  <si>
    <t>95146 66368/8128978746 / 6364268266 / 6364267181</t>
  </si>
  <si>
    <t>https://www.google.com/search?biw=1366&amp;bih=657&amp;sxsrf=ALeKk01IKiQjYPAWKBXXCHcdNpcO-FnpeA:1595420396782&amp;q=archery+academy+in+karnataka&amp;npsic=0&amp;rflfq=1&amp;rlha=0&amp;rllag=12900739,77607200,5070&amp;tbm=lcl&amp;ved=2ahUKEwjE2ZGQ7ODqAhXSYysKHRvnAEUQjGp6BAgLEEE&amp;rldoc=1#rlfi=hd:;si:1040919457971679212,l,ChxhcmNoZXJ5IGFjYWRlbXkgaW4ga2FybmF0YWthSNmX442TgoCACFo1Cg9hcmNoZXJ5IGFjYWRlbXkQABABGAMiHGFyY2hlcnkgYWNhZGVteSBpbiBrYXJuYXRha2E;mv:[[15.548530900000001,77.8882203],[12.000088499999999,74.6844673]]</t>
  </si>
  <si>
    <t>Cricket, Badminton, Swimming, Soccer, Lawn Tennis, Table Tennis, Skating, BasketBall, Gymnastics</t>
  </si>
  <si>
    <t>Vision Sports Club</t>
  </si>
  <si>
    <t>https://www.google.com/maps/place/Vision+Sports+Club/@12.87491,77.5492253,17z/data=!3m1!4b1!4m5!3m4!1s0x3bae41221909d453:0xd930d72e688b3668!8m2!3d12.87491!4d77.551414</t>
  </si>
  <si>
    <t>Monday to Sunday - 5:30AM to 11:30PM</t>
  </si>
  <si>
    <t>https://www.google.com/search?biw=1366&amp;bih=657&amp;sxsrf=ALeKk01IKiQjYPAWKBXXCHcdNpcO-FnpeA:1595420396782&amp;q=archery+academy+in+karnataka&amp;npsic=0&amp;rflfq=1&amp;rlha=0&amp;rllag=12900739,77607200,5070&amp;tbm=lcl&amp;ved=2ahUKEwjE2ZGQ7ODqAhXSYysKHRvnAEUQjGp6BAgLEEE&amp;rldoc=1#rlfi=hd:;si:15650245299434894952,l,ChxhcmNoZXJ5IGFjYWRlbXkgaW4ga2FybmF0YWthSL_1iO-erYCACFo5Cg9hcmNoZXJ5IGFjYWRlbXkQABABGAAYARgDIhxhcmNoZXJ5IGFjYWRlbXkgaW4ga2FybmF0YWth;mv:[[15.548530900000001,77.8882203],[12.000088499999999,74.6844673]]</t>
  </si>
  <si>
    <t>Cash, Master Card, Visa Card, Debit Cards, Cheques and Credit Card</t>
  </si>
  <si>
    <t>Behind Rahul Dravid Cricket stadium &amp; Near KSIT College</t>
  </si>
  <si>
    <t>Cricket, ThrowBall, VolleyBall, Table Tennis</t>
  </si>
  <si>
    <t>Red Riders Go Karting</t>
  </si>
  <si>
    <t>Huskur Dommasandra Rd, Kodathi, Bengaluru, Karnataka 560099</t>
  </si>
  <si>
    <t>https://www.google.com/maps/place/Gokarting+In+Bangalore+%7C+Red+Riders+Gokarting/@12.8772378,77.7242703,17z/data=!3m1!4b1!4m5!3m4!1s0x3bae12ad90ff9ce1:0x933d33738d6f75bc!8m2!3d12.8772378!4d77.726459</t>
  </si>
  <si>
    <t>Monday to Sunday - 10AM to 7PM</t>
  </si>
  <si>
    <t>https://www.justdial.com/Bangalore/Red-Riders-Go-Karting-Near-Delhi-Public-School-East-Sarjapura/080PXX80-XX80-150627113707-A4J9_BZDET</t>
  </si>
  <si>
    <t>http://ww7.redriderssports.com/</t>
  </si>
  <si>
    <t>Cash, Visa Card, Debit Card, Credit Card, Dinner Club Card, Master Card.</t>
  </si>
  <si>
    <t>Near Delhi Public School East</t>
  </si>
  <si>
    <t>Bunjee Jumping, PaintBall, ZipLine, Rifle Shoting</t>
  </si>
  <si>
    <t>Pace Career Academy</t>
  </si>
  <si>
    <t>No.18/1, Cambridge Road, Ulsoor, Bangalore - 560008, Above Canara Bank</t>
  </si>
  <si>
    <t>https://www.justdial.com/Bangalore/Pace-Academy-Above-Canara-Bank-Ulsoor/080PXX80-XX80-110328144946-T7Z7_BZDET?xid=QmFuZ2Fsb3JlIEFyY2hlcnkgQ2xhc3Nlcw==</t>
  </si>
  <si>
    <t>X Arena</t>
  </si>
  <si>
    <t>Manpho Convention Centre, 94/1, Manyata Tech Park Rd, DadaMastan Layout, Nagavara, Bengaluru, Karnataka 560024</t>
  </si>
  <si>
    <t>https://www.google.com/maps/place/X+Arena/@13.0417033,77.6143799,17z/data=!3m1!4b1!4m5!3m4!1s0x3bae17719977cc09:0x23b01b63d90c4af7!8m2!3d13.0417033!4d77.6165686</t>
  </si>
  <si>
    <t>https://www.justdial.com/Bangalore/Sports-X-Next-to-Manyata-Tech-Park-and-Above-Ola-Office-Veerannapalya/080PXX80-XX80-171005113508-X4V9_BZDET?xid=QmFuZ2Fsb3JlIEFyY2hlcnkgQ2xhc3Nlcw==</t>
  </si>
  <si>
    <t>Cash, Master Card, Visa Card, Debit Cards, Cheques, Credit Card</t>
  </si>
  <si>
    <t>Next to Manyata Tech Park and Above Ola Office</t>
  </si>
  <si>
    <t>Football, Cricket, Table tennis, Zipline</t>
  </si>
  <si>
    <t>Swatantraveer Savarkar Archery Academy</t>
  </si>
  <si>
    <t>Veer Savarakar Rashtriya Smarak, 252, SVS Rd, Dadar West, Shivaji Park, Mumbai, Maharashtra 400028</t>
  </si>
  <si>
    <t>https://www.google.com/maps/place/Arjuna+Sports+-+Archery+Pro+Shop/@19.0383983,72.8399622,15z/data=!4m8!1m2!2m1!1sArjun+archery+academy+mumbai!3m4!1s0x0:0x5c81b3509383fd9a!8m2!3d19.0280727!4d72.8371292</t>
  </si>
  <si>
    <t>097734 97039</t>
  </si>
  <si>
    <t>Swapnil D Parab.</t>
  </si>
  <si>
    <t>swapnil.dparab@yahoo.com</t>
  </si>
  <si>
    <t>Weekdays and Weekends</t>
  </si>
  <si>
    <t>Monday - Friday: 9:00 AM to 5:00 PM Saturday - Sunday: 3:00 PM to 8:00 PM</t>
  </si>
  <si>
    <t>http://www.arjunasports.in/index.html</t>
  </si>
  <si>
    <t>https://www.google.com/search?sa=X&amp;biw=1366&amp;bih=657&amp;sxsrf=ALeKk00EsuJJgW3tkptXILmT_YJIn01D1g:1595327252981&amp;q=Archery+club+or+academy+in+Maharashtra&amp;npsic=0&amp;rflfq=1&amp;rlha=0&amp;rllag=18759144,73393078,65810&amp;tbm=lcl&amp;ved=2ahUKEwjbkNuRkd7qAhVj7XMBHf5qB-cQjGp6BAgMED8&amp;rldoc=1#rlfi=hd:;si:4286883242644387151,l,CiZBcmNoZXJ5IGNsdWIgb3IgYWNhZGVteSBpbiBNYWhhcmFzaHRyYVpBChdhcmNoZXJ5IGNsdWIgb3IgYWNhZGVteSImYXJjaGVyeSBjbHViIG9yIGFjYWRlbXkgaW4gbWFoYXJhc2h0cmE;mv:[[21.412135499999998,79.5008991],[16.389449499999998,72.45887549999999]]</t>
  </si>
  <si>
    <t>Archers Academy Pune</t>
  </si>
  <si>
    <t>next to Anantrao pawar college architecture, Parvati Hills, Parvati Paytha, Pune, Maharashtra 411009</t>
  </si>
  <si>
    <t>https://www.google.com/maps/place/Archers+Academy+Pune/@18.4896865,73.8403408,17z/data=!3m1!4b1!4m5!3m4!1s0x3bc2956405d87871:0x45098fd841222287!8m2!3d18.4896814!4d73.8425295</t>
  </si>
  <si>
    <t>archersacademypune@gmail.com</t>
  </si>
  <si>
    <t>095112 63524</t>
  </si>
  <si>
    <t>https://m.facebook.com/archersacademypune/</t>
  </si>
  <si>
    <t>https://www.google.com/search?sa=X&amp;biw=1366&amp;bih=657&amp;sxsrf=ALeKk00EsuJJgW3tkptXILmT_YJIn01D1g:1595327252981&amp;q=Archery+club+or+academy+in+Maharashtra&amp;npsic=0&amp;rflfq=1&amp;rlha=0&amp;rllag=18759144,73393078,65810&amp;tbm=lcl&amp;ved=2ahUKEwjbkNuRkd7qAhVj7XMBHf5qB-cQjGp6BAgMED8&amp;rldoc=1#rlfi=hd:;si:4974665422375887495,l,CiZBcmNoZXJ5IGNsdWIgb3IgYWNhZGVteSBpbiBNYWhhcmFzaHRyYVpBChdhcmNoZXJ5IGNsdWIgb3IgYWNhZGVteSImYXJjaGVyeSBjbHViIG9yIGFjYWRlbXkgaW4gbWFoYXJhc2h0cmE;mv:[[21.412135499999998,79.5008991],[16.389449499999998,72.45887549999999]]</t>
  </si>
  <si>
    <t>Anantrao pawar college architecture</t>
  </si>
  <si>
    <t>Dhanurved Archery Academy</t>
  </si>
  <si>
    <t>Survey No. 86, Lohegaon-Wagholi Road, Lohegaon, Pune, Maharashtra 411047</t>
  </si>
  <si>
    <t>https://www.google.com/maps/place/Dhanurved+Archery+Academy/@18.5915964,73.9478414,17z/data=!3m1!4b1!4m5!3m4!1s0x3bc2c40f1af9ba1b:0xfb807127d7d5290b!8m2!3d18.5915913!4d73.9500301</t>
  </si>
  <si>
    <t>099602 91205</t>
  </si>
  <si>
    <t>https://www.justdial.com/Pune/Dhanurved-Archery-Academy-Closed-Down-Lohegaon/020PXX20-XX20-160812094508-B1X7_BZDET</t>
  </si>
  <si>
    <t>https://www.google.com/search?sa=X&amp;biw=1366&amp;bih=657&amp;sxsrf=ALeKk00EsuJJgW3tkptXILmT_YJIn01D1g:1595327252981&amp;q=Archery+club+or+academy+in+Maharashtra&amp;npsic=0&amp;rflfq=1&amp;rlha=0&amp;rllag=18759144,73393078,65810&amp;tbm=lcl&amp;ved=2ahUKEwjbkNuRkd7qAhVj7XMBHf5qB-cQjGp6BAgMED8&amp;rldoc=1#rlfi=hd:;si:18122609316477610251;mv:[[21.412135499999998,79.5008991],[16.389449499999998,72.45887549999999]]</t>
  </si>
  <si>
    <t>A-ZEE ARCHERY CLUB</t>
  </si>
  <si>
    <t>Bada Tajbag Rd, Solanki Patil Wadi, Nagpur, Maharashtra 440024</t>
  </si>
  <si>
    <t>https://www.google.com/maps/place/A-ZEE+ARCHERY+CLUB/@21.1187973,79.1214591,17z/data=!3m1!4b1!4m5!3m4!1s0x3bd4b8a662e34ee9:0x91083fd92e09c944!8m2!3d21.1187923!4d79.1236478</t>
  </si>
  <si>
    <t>086689 06287</t>
  </si>
  <si>
    <t>https://a-zee-archery-club.business.site/</t>
  </si>
  <si>
    <t>Nagpur Archery Blessing Academy</t>
  </si>
  <si>
    <t>Borkute layout, Narendra Nagar, Nagpur, Maharashtra 440015</t>
  </si>
  <si>
    <t>https://www.google.com/maps/place/Nagpur+Archery+Blessing+Academy/@21.1041408,79.0750862,17z/data=!3m1!4b1!4m5!3m4!1s0x3bd4bf731b508c81:0x67fbcc49166723ed!8m2!3d21.1041408!4d79.0772749</t>
  </si>
  <si>
    <t>pralishapatil@gmail.com</t>
  </si>
  <si>
    <t>073505 10396</t>
  </si>
  <si>
    <t>Mon: 4:00 - 6.30PM Tue: 4:00 – 6:30 PM Wed: 4:00 – 6:30 PM Thu: 4:00 – 6:30 PM
Fri: 4:00 – 6:30 PM
Sat: 3:00 – 6:00 PM
Sun: 2:00 – 6:00 PM</t>
  </si>
  <si>
    <t>https://www.facebook.com/pralishap/about/?ref=page_internal</t>
  </si>
  <si>
    <t>https://www.google.com/search?sa=X&amp;biw=1366&amp;bih=657&amp;sxsrf=ALeKk00EsuJJgW3tkptXILmT_YJIn01D1g:1595327252981&amp;q=Archery+club+or+academy+in+Maharashtra&amp;npsic=0&amp;rflfq=1&amp;rlha=0&amp;rllag=18759144,73393078,65810&amp;tbm=lcl&amp;ved=2ahUKEwjbkNuRkd7qAhVj7XMBHf5qB-cQjGp6BAgMED8&amp;rldoc=1#rldoc=1&amp;rlfi=hd:;si:7492807019341489133,l,CiZBcmNoZXJ5IGNsdWIgb3IgYWNhZGVteSBpbiBNYWhhcmFzaHRyYVpBChdhcmNoZXJ5IGNsdWIgb3IgYWNhZGVteSImYXJjaGVyeSBjbHViIG9yIGFjYWRlbXkgaW4gbWFoYXJhc2h0cmE;mv:[[21.412135499999998,79.5008991],[16.389449499999998,72.45887549999999]]</t>
  </si>
  <si>
    <t>https://nagpur-archery-blessing-academy.business.site/</t>
  </si>
  <si>
    <t>Phoenix archery academy</t>
  </si>
  <si>
    <t>New Link Rd, Pramila Nagar, Anand Park, Dahisar West, Mumbai, Maharashtra 400068</t>
  </si>
  <si>
    <t>https://www.google.com/maps/place/phoenix+archery+academy/@19.2591956,72.851326,17z/data=!3m1!4b1!4m5!3m4!1s0x3be7b0fdb97d4401:0x5a6e34be45ab46e8!8m2!3d19.2591956!4d72.8535147</t>
  </si>
  <si>
    <t>072086 12304</t>
  </si>
  <si>
    <t>Friday, Saturday and Sunday</t>
  </si>
  <si>
    <t>Fri:Open 24 hours Sat:Open 24 hours Sun:9:00 AM – 12:00 PM</t>
  </si>
  <si>
    <t>https://business.google.com/website/phoenix-archery-academy</t>
  </si>
  <si>
    <t>https://www.google.com/search?sa=X&amp;biw=1366&amp;bih=657&amp;sxsrf=ALeKk00EsuJJgW3tkptXILmT_YJIn01D1g:1595327252981&amp;q=Archery+club+or+academy+in+Maharashtra&amp;npsic=0&amp;rflfq=1&amp;rlha=0&amp;rllag=18759144,73393078,65810&amp;tbm=lcl&amp;ved=2ahUKEwjbkNuRkd7qAhVj7XMBHf5qB-cQjGp6BAgMED8&amp;rldoc=1#rldoc=1&amp;rlfi=hd:;si:6516203702668969704,l,CiZBcmNoZXJ5IGNsdWIgb3IgYWNhZGVteSBpbiBNYWhhcmFzaHRyYVpBChdhcmNoZXJ5IGNsdWIgb3IgYWNhZGVteSImYXJjaGVyeSBjbHViIG9yIGFjYWRlbXkgaW4gbWFoYXJhc2h0cmE;mv:[[21.412135499999998,79.5008991],[16.389449499999998,72.45887549999999]]</t>
  </si>
  <si>
    <t>DX Archery Classes</t>
  </si>
  <si>
    <t>Trimurthi Chowk, Bavdhan, near HP Petrol Pump, Maharashtra 411004</t>
  </si>
  <si>
    <t>https://www.google.com/maps/place/DX+Archery+Classes/@18.5099982,73.8321135,17z/data=!3m1!4b1!4m5!3m4!1s0x3bc2bf89723100a3:0x26554cf2890318fe!8m2!3d18.5099982!4d73.8343022</t>
  </si>
  <si>
    <t>094214 54316</t>
  </si>
  <si>
    <t>Monday - 9:00 am - 9:00 pm Tuesday - 9:00 am - 9:00 pm
Wednesday - 9:00 am - 9:00 pm
Thursday - 9:00 am - 9:00 pm
Friday - 9:00 am - 9:00 pm
Saturday - 9:00 am - 9:00 pm</t>
  </si>
  <si>
    <t>https://www.justdial.com/Pune/Dx-Archery-Club-Karve-Road-Deccan/020PXX20-XX20-170313162002-R4G4_BZDET</t>
  </si>
  <si>
    <t>https://www.google.com/search?sa=X&amp;biw=1366&amp;bih=657&amp;sxsrf=ALeKk00EsuJJgW3tkptXILmT_YJIn01D1g:1595327252981&amp;q=Archery+club+or+academy+in+Maharashtra&amp;npsic=0&amp;rflfq=1&amp;rlha=0&amp;rllag=18759144,73393078,65810&amp;tbm=lcl&amp;ved=2ahUKEwjbkNuRkd7qAhVj7XMBHf5qB-cQjGp6BAgMED8&amp;rldoc=1#rlfi=hd:;si:2762198551026145534,l,CiZBcmNoZXJ5IGNsdWIgb3IgYWNhZGVteSBpbiBNYWhhcmFzaHRyYVpBChdhcmNoZXJ5IGNsdWIgb3IgYWNhZGVteSImYXJjaGVyeSBjbHViIG9yIGFjYWRlbXkgaW4gbWFoYXJhc2h0cmE;mv:[[21.412135499999998,79.5008991],[16.389449499999998,72.45887549999999]]</t>
  </si>
  <si>
    <t>Cash and Visa card</t>
  </si>
  <si>
    <t>Drona Archery Academy</t>
  </si>
  <si>
    <t>Karnala Sports Academy Plot No.7, behind HOC C, Sector 16, Panvel, Maharashtra 410206</t>
  </si>
  <si>
    <t>https://www.google.com/maps/place/Drona+Archery+Academy/@18.9976302,73.1018748,17z/data=!3m1!4b1!4m5!3m4!1s0x3be7e8669cbce041:0x45cd643add1c141b!8m2!3d18.9976302!4d73.1040635</t>
  </si>
  <si>
    <t>dronaarcherypanvel@gmail.com</t>
  </si>
  <si>
    <t>096994 14848</t>
  </si>
  <si>
    <t>Mon to Sat (Morning) - 8AM - 12PM (Evening) - 4PM - 6PM Sunday (Morning) - 8PM - 12PM</t>
  </si>
  <si>
    <t>https://www.justdial.com/Mumbai/Drona-Archery-Academy-Garden-Hotel-New-Panvel/022PXX22-XX22-161219111224-L8L8_BZDET</t>
  </si>
  <si>
    <t>https://www.google.com/search?sa=X&amp;biw=1366&amp;bih=657&amp;sxsrf=ALeKk00EsuJJgW3tkptXILmT_YJIn01D1g:1595327252981&amp;q=Archery+club+or+academy+in+Maharashtra&amp;npsic=0&amp;rflfq=1&amp;rlha=0&amp;rllag=18759144,73393078,65810&amp;tbm=lcl&amp;ved=2ahUKEwjbkNuRkd7qAhVj7XMBHf5qB-cQjGp6BAgMED8&amp;rldoc=1#rlfi=hd:;si:5029786562823197723,l,CiZBcmNoZXJ5IGNsdWIgb3IgYWNhZGVteSBpbiBNYWhhcmFzaHRyYVpBChdhcmNoZXJ5IGNsdWIgb3IgYWNhZGVteSImYXJjaGVyeSBjbHViIG9yIGFjYWRlbXkgaW4gbWFoYXJhc2h0cmE;mv:[[21.412135499999998,79.5008991],[16.389449499999998,72.45887549999999]]</t>
  </si>
  <si>
    <t>https://www.dronaarcheryacad.com/</t>
  </si>
  <si>
    <t xml:space="preserve">Cash </t>
  </si>
  <si>
    <t>Trinetra Archery Academy</t>
  </si>
  <si>
    <t>Silver fitness club Near silver city, Jadhav Wadi, Chikhali, Pune, Maharashtra 411062</t>
  </si>
  <si>
    <t>https://www.google.com/maps/place/Trinetra+Archery+Academy/@18.6775556,73.8213019,17z/data=!3m1!4b1!4m5!3m4!1s0x3bc2b75d405e148b:0x2024b83be6f398c1!8m2!3d18.6775556!4d73.8234906</t>
  </si>
  <si>
    <t>088302 47551</t>
  </si>
  <si>
    <t>Ashu Bondarkar</t>
  </si>
  <si>
    <t>Mon: 9:00 AM – 7:30 PM Tue: 9:00 AM – 7:30 PM
Wed: 9:00 AM – 7:30 PM
Thu: 9:00 AM – 7:30 PM
Fri: 9:00 AM – 7:30 PM
Sat: 9:00 AM – 7:30 PM</t>
  </si>
  <si>
    <t>9:00 AM – 7:30 PM</t>
  </si>
  <si>
    <t>https://website-3190539931367056458111-sportsclub.business.site/?utm_source=gmb&amp;utm_medium=referral</t>
  </si>
  <si>
    <t>https://www.google.com/search?sa=X&amp;biw=1366&amp;bih=657&amp;sxsrf=ALeKk00EsuJJgW3tkptXILmT_YJIn01D1g:1595327252981&amp;q=Archery+club+or+academy+in+Maharashtra&amp;npsic=0&amp;rflfq=1&amp;rlha=0&amp;rllag=18759144,73393078,65810&amp;tbm=lcl&amp;ved=2ahUKEwjbkNuRkd7qAhVj7XMBHf5qB-cQjGp6BAgMED8&amp;rldoc=1#rlfi=hd:;si:2316178675792582849,l,CiZBcmNoZXJ5IGNsdWIgb3IgYWNhZGVteSBpbiBNYWhhcmFzaHRyYVpBChdhcmNoZXJ5IGNsdWIgb3IgYWNhZGVteSImYXJjaGVyeSBjbHViIG9yIGFjYWRlbXkgaW4gbWFoYXJhc2h0cmE;mv:[[21.412135499999998,79.5008991],[16.389449499999998,72.45887549999999]]</t>
  </si>
  <si>
    <t>Archer's Academy Latur</t>
  </si>
  <si>
    <t>Rajasthan school ground, Narayan Nagar, Latur, Maharashtra 413512</t>
  </si>
  <si>
    <t>https://www.google.com/maps/place/Archer's+Academy+Latur/@18.3949149,76.5720945,17z/data=!3m1!4b1!4m5!3m4!1s0x3bcf837983b163c3:0x8c83102ae0ad5e2b!8m2!3d18.3949149!4d76.5742832</t>
  </si>
  <si>
    <t>latur.archery@gmail.com</t>
  </si>
  <si>
    <t>Ashok Jangame</t>
  </si>
  <si>
    <t>Monday:- 3:00 Am - 7:15 Pm Tuesday:- 3:00 Am - 7:15 Pm
Wednesday:- 3:00 Am - 7:15 Pm
Thursday:- 3:00 Am - 7:15 Pm
Friday:- 3:00 Am - 7:15 Pm
Saturday:- 3:00 Am - 7:15 Pm
Sunday:- 8:30 Am - 10:30 Am | 3:00 Pm - 7:15 Pm</t>
  </si>
  <si>
    <t>Sagar Mohite</t>
  </si>
  <si>
    <t>https://www.justdial.com/Latur/Archers-Academy/9999P2382-2382-181229204511-J2R4_BZDET</t>
  </si>
  <si>
    <t>https://www.google.com/search?sa=X&amp;biw=1366&amp;bih=657&amp;sxsrf=ALeKk00EsuJJgW3tkptXILmT_YJIn01D1g:1595327252981&amp;q=Archery+club+or+academy+in+Maharashtra&amp;npsic=0&amp;rflfq=1&amp;rlha=0&amp;rllag=18759144,73393078,65810&amp;tbm=lcl&amp;ved=2ahUKEwjbkNuRkd7qAhVj7XMBHf5qB-cQjGp6BAgMED8&amp;rldoc=1#rlfi=hd:;si:10124954163603136043,l,CiZBcmNoZXJ5IGNsdWIgb3IgYWNhZGVteSBpbiBNYWhhcmFzaHRyYVpBChdhcmNoZXJ5IGNsdWIgb3IgYWNhZGVteSImYXJjaGVyeSBjbHViIG9yIGFjYWRlbXkgaW4gbWFoYXJhc2h0cmE;mv:[[21.412135499999998,79.5008991],[16.389449499999998,72.45887549999999]]</t>
  </si>
  <si>
    <t>http://www.laturarchery.com/</t>
  </si>
  <si>
    <t>4hours/day</t>
  </si>
  <si>
    <t>Cash on Delivery, Cash and BHIM</t>
  </si>
  <si>
    <t>Umrekar archery Academy</t>
  </si>
  <si>
    <t>Science College, Vivek Nagar, Nanded, Maharashtra 431602</t>
  </si>
  <si>
    <t>https://www.google.com/maps/place/Umrekar+archery+Academy/@19.1768586,77.2981313,17z/data=!3m1!4b1!4m5!3m4!1s0x3bd1d73f250ab779:0xb224d94de59a6423!8m2!3d19.1768586!4d77.30032</t>
  </si>
  <si>
    <t>Nanded</t>
  </si>
  <si>
    <t>Monday:- Open 24 Hrs Tuesday:- 9:00 Am - 5:00 Pm
Wednesday:- 9:00 Am - 5:00 Pm
Thursday:- Closed
Friday:- 9:00 Am - 5:00 Pm
Saturday:- 9:00 Am - 5:00 Pm</t>
  </si>
  <si>
    <t>https://www.justdial.com/Nanded/Umrekar-Archery-Academy-Vivek-Nagar/9999P2462-2462-191113211258-A8K6_BZDET</t>
  </si>
  <si>
    <t>https://www.google.com/search?sa=X&amp;biw=1366&amp;bih=657&amp;sxsrf=ALeKk00EsuJJgW3tkptXILmT_YJIn01D1g:1595327252981&amp;q=Archery+club+or+academy+in+Maharashtra&amp;npsic=0&amp;rflfq=1&amp;rlha=0&amp;rllag=18759144,73393078,65810&amp;tbm=lcl&amp;ved=2ahUKEwjbkNuRkd7qAhVj7XMBHf5qB-cQjGp6BAgMED8&amp;rldoc=1#rlfi=hd:;si:12836623766500566051,l,CiZBcmNoZXJ5IGNsdWIgb3IgYWNhZGVteSBpbiBNYWhhcmFzaHRyYVpBChdhcmNoZXJ5IGNsdWIgb3IgYWNhZGVteSImYXJjaGVyeSBjbHViIG9yIGFjYWRlbXkgaW4gbWFoYXJhc2h0cmE;mv:[[21.412135499999998,79.5008991],[16.389449499999998,72.45887549999999]]</t>
  </si>
  <si>
    <t>https://www.google.com/maps/place/D+SPORTS+STAR/@19.0281427,73.016867,17z/data=!3m1!4b1!4m5!3m4!1s0x3be7c3c1a5655555:0x2c708be84b696f64!8m2!3d19.0281427!4d73.0190557</t>
  </si>
  <si>
    <t>081086 97025</t>
  </si>
  <si>
    <t>Sat - 3PM to 4:30PM Sun - 3PM to 5PM</t>
  </si>
  <si>
    <t>https://www.justdial.com/Mumbai/D-Sports-Star-Opposite-Seawoods-Railway-Station-Nerul/022PXX22-XX22-171110184528-Q3S3_BZDET</t>
  </si>
  <si>
    <t>https://www.google.com/search?sa=X&amp;biw=1366&amp;bih=657&amp;sxsrf=ALeKk01rJfXX3fXAU-VC3DC1OzTOryiCcg:1595364001041&amp;q=Archery+club+or+academy+in+Maharashtra&amp;npsic=0&amp;rflfq=1&amp;rlha=0&amp;rllag=18759144,73393078,65810&amp;tbm=lcl&amp;ved=2ahUKEwii58aEmt_qAhVQU30KHX4pAZoQjGp6BAgMED8&amp;rldoc=1#rlfi=hd:;si:3202213164874297188,l,CiZBcmNoZXJ5IGNsdWIgb3IgYWNhZGVteSBpbiBNYWhhcmFzaHRyYVpBChdhcmNoZXJ5IGNsdWIgb3IgYWNhZGVteSImYXJjaGVyeSBjbHViIG9yIGFjYWRlbXkgaW4gbWFoYXJhc2h0cmE;mv:[[21.351649899999998,79.4219517],[16.7966311,72.4631363]];start:20</t>
  </si>
  <si>
    <t>http://dsportstar.in/</t>
  </si>
  <si>
    <t>3-6yrs to Adults</t>
  </si>
  <si>
    <t>Opposite Seawoods Railway Station</t>
  </si>
  <si>
    <t>Skating, Long Board, Baseball, Football, Cricket, Handball, Parkour, Horse Riding, Rifle Shooting, Swimming, Badminton, Bunjee Jumping</t>
  </si>
  <si>
    <t>Focus Archery Academy</t>
  </si>
  <si>
    <t>Gandhi Bhavan Rd, Chaitanya Nagar, Kothrud, Pune, Maharashtra 411038</t>
  </si>
  <si>
    <t>https://www.google.com/maps/place/Focus+Archery+Academy/@18.4954404,73.8018034,17z/data=!4m8!1m2!2m1!1sfocus+archery+academy+pune+maharashtra!3m4!1s0x3bc2bfe57e8544bb:0xa69a0ab0ec058ba3!8m2!3d18.4958916!4d73.8039932</t>
  </si>
  <si>
    <t>focusarcheryacademy@gmail.com</t>
  </si>
  <si>
    <t>997 584 8700</t>
  </si>
  <si>
    <t>Ajay Sonavane</t>
  </si>
  <si>
    <t xml:space="preserve">Beginner - Rs.2000/month, Regular - 2000/Month, 5700/Quarter, 10200/Half year, Only Practice - 1500 / Month
</t>
  </si>
  <si>
    <t>Beginner - Saturday 4 PM to 6 PM Sunday 8 AM to 10 AM, Regular - Weekdays 4 PM - 6 PM Sunday 8 AM -10 AM, Only Practice - Saturday and Sunday 2 hours</t>
  </si>
  <si>
    <t>https://www.justdial.com/Pune/Focus-Archery-Academy-Near-Kalidas-Hotel-Near-Dhanukar-Colony-Kothrud/020PXX20-XX20-150417143033-H4J4_BZDET</t>
  </si>
  <si>
    <t>https://www.google.com/search?sa=X&amp;biw=1366&amp;bih=657&amp;sxsrf=ALeKk01rJfXX3fXAU-VC3DC1OzTOryiCcg:1595364001041&amp;q=Archery+club+or+academy+in+Maharashtra&amp;npsic=0&amp;rflfq=1&amp;rlha=0&amp;rllag=18759144,73393078,65810&amp;tbm=lcl&amp;ved=2ahUKEwii58aEmt_qAhVQU30KHX4pAZoQjGp6BAgMED8&amp;rldoc=1#rlfi=hd:;si:12004919511699786659,l,CiZBcmNoZXJ5IGNsdWIgb3IgYWNhZGVteSBpbiBNYWhhcmFzaHRyYVpBChdhcmNoZXJ5IGNsdWIgb3IgYWNhZGVteSImYXJjaGVyeSBjbHViIG9yIGFjYWRlbXkgaW4gbWFoYXJhc2h0cmE;mv:[[21.351649899999998,79.4219517],[16.7966311,72.4631363]];start:20</t>
  </si>
  <si>
    <t>http://focusarcheryacademy.in/</t>
  </si>
  <si>
    <t>Above 6yrs</t>
  </si>
  <si>
    <t>Near Kalidas Hotel or Dhanukar Colony</t>
  </si>
  <si>
    <t>Eklavya Archery Academy</t>
  </si>
  <si>
    <t>Nandgaon Khandeshwar, Maharashtra 444708</t>
  </si>
  <si>
    <t>https://www.google.com/maps/place/Eklavya+Archery+Academy/@20.6793915,77.8326017,17z/data=!3m1!4b1!4m5!3m4!1s0x3bd6aca0dd0aa903:0x8ed18c8dc9886599!8m2!3d20.6793915!4d77.8347904</t>
  </si>
  <si>
    <t>Nandgaon Khandeshwar</t>
  </si>
  <si>
    <t>pwnjadhao@gmail.com</t>
  </si>
  <si>
    <t>096358 97910</t>
  </si>
  <si>
    <t>https://www.facebook.com/eklavyaarchery/about/?ref=page_internal&amp;path=%2Feklavyaarchery%2Fabout%2F</t>
  </si>
  <si>
    <t>https://www.google.com/search?sa=X&amp;biw=1366&amp;bih=657&amp;sxsrf=ALeKk01rJfXX3fXAU-VC3DC1OzTOryiCcg:1595364001041&amp;q=Archery+club+or+academy+in+Maharashtra&amp;npsic=0&amp;rflfq=1&amp;rlha=0&amp;rllag=18759144,73393078,65810&amp;tbm=lcl&amp;ved=2ahUKEwii58aEmt_qAhVQU30KHX4pAZoQjGp6BAgMED8&amp;rldoc=1#rldoc=1&amp;rlfi=hd:;si:10291161164117730713,l,CiZBcmNoZXJ5IGNsdWIgb3IgYWNhZGVteSBpbiBNYWhhcmFzaHRyYVpBChdhcmNoZXJ5IGNsdWIgb3IgYWNhZGVteSImYXJjaGVyeSBjbHViIG9yIGFjYWRlbXkgaW4gbWFoYXJhc2h0cmE;mv:[[21.351649899999998,79.4219517],[16.7966311,72.4631363]];start:20</t>
  </si>
  <si>
    <t>Star Archers Academy.</t>
  </si>
  <si>
    <t>Elpro International School, Chinchwad Gaon, Chinchwad, Pimpri-Chinchwad, Maharashtra 411033</t>
  </si>
  <si>
    <t>https://www.google.com/maps/place/Star+Archers+Academy./@18.6315233,73.7844262,17z/data=!3m1!4b1!4m5!3m4!1s0x3bc2b9b119ad0135:0x5f1e2172e31d31a!8m2!3d18.6315233!4d73.7866149</t>
  </si>
  <si>
    <t>sonal.bundele3927@gmail.com</t>
  </si>
  <si>
    <t>089564 88721</t>
  </si>
  <si>
    <t>Monday to Sunday - Open 24hrs</t>
  </si>
  <si>
    <t>https://www.justdial.com/Pune/Star-Archers-Acdemy-Nr-Darshan-Hallram-Krushn-More-Hall-Chinchwad/020PXX20-XX20-170720180532-U3K4_BZDET , https://www.facebook.com/Star-Archers-Academy-1944729375846202/</t>
  </si>
  <si>
    <t>https://www.google.com/search?sa=X&amp;biw=1366&amp;bih=657&amp;sxsrf=ALeKk01rJfXX3fXAU-VC3DC1OzTOryiCcg:1595364001041&amp;q=Archery+club+or+academy+in+Maharashtra&amp;npsic=0&amp;rflfq=1&amp;rlha=0&amp;rllag=18759144,73393078,65810&amp;tbm=lcl&amp;ved=2ahUKEwii58aEmt_qAhVQU30KHX4pAZoQjGp6BAgMED8&amp;rldoc=1#rldoc=1&amp;rlfi=hd:;si:428372028764050202,l,CiZBcmNoZXJ5IGNsdWIgb3IgYWNhZGVteSBpbiBNYWhhcmFzaHRyYVpBChdhcmNoZXJ5IGNsdWIgb3IgYWNhZGVteSImYXJjaGVyeSBjbHViIG9yIGFjYWRlbXkgaW4gbWFoYXJhc2h0cmE;mv:[[21.351649899999998,79.4219517],[16.7966311,72.4631363]];start:20</t>
  </si>
  <si>
    <t>Near Nr Darshan Mall</t>
  </si>
  <si>
    <t>Field Archery Association of India</t>
  </si>
  <si>
    <t>C/2, Ashok Watika, Sahar Pipeline Road, Andheri East, Mumbai, Maharashtra 400099</t>
  </si>
  <si>
    <t>https://www.google.com/maps/place/Field+Archery+Association+of+India/@19.1054766,72.8649826,17z/data=!3m1!4b1!4m5!3m4!1s0x3be7c84712f6aaad:0x2cb39fefc66fbf72!8m2!3d19.1054766!4d72.8671713</t>
  </si>
  <si>
    <t>indianfieldarchery@gmail.com</t>
  </si>
  <si>
    <t>098673 74372</t>
  </si>
  <si>
    <t>Trinadh Sarikonda</t>
  </si>
  <si>
    <t>https://www.facebook.com/fieldarcheryassoindia/</t>
  </si>
  <si>
    <t>https://www.google.com/search?sa=X&amp;biw=1366&amp;bih=657&amp;sxsrf=ALeKk01rJfXX3fXAU-VC3DC1OzTOryiCcg:1595364001041&amp;q=Archery+club+or+academy+in+Maharashtra&amp;npsic=0&amp;rflfq=1&amp;rlha=0&amp;rllag=18759144,73393078,65810&amp;tbm=lcl&amp;ved=2ahUKEwii58aEmt_qAhVQU30KHX4pAZoQjGp6BAgMED8&amp;rldoc=1#rldoc=1&amp;rlfi=hd:;si:3221094010675249010;mv:[[21.351649899999998,79.4219517],[16.7966311,72.4631363]];start:20</t>
  </si>
  <si>
    <t>http://faaindia.org/?fbclid=IwAR0o2eV6-meCoVS1TtMRqo_da4u0s8CFFTO99bkFBLPsVhCMxwTCXC6EamM</t>
  </si>
  <si>
    <t>Prabodhan Archery Center</t>
  </si>
  <si>
    <t>Ozone Swimming pool, Siddharth Nagar Rd, Siddharth Nagar 4, Shri Nagar, Mumbai, Maharashtr</t>
  </si>
  <si>
    <t>https://www.google.com/maps/place/Prabodhan+Archery+Center/@19.1586161,72.8404374,17z/data=!3m1!4b1!4m5!3m4!1s0x3be7b64e78086f31:0x46af1543d9796adc!8m2!3d19.1586161!4d72.8426261</t>
  </si>
  <si>
    <t>Monday to Saturday - 9AM to 8PM</t>
  </si>
  <si>
    <t>https://www.justdial.com/Mumbai/Prabhodan-Archery-Centre-Bhd-Ozone-Swimming-Pool-Goregaon-West/022PXX22-XX22-090602201634-S8F5_BZDET</t>
  </si>
  <si>
    <t>https://www.google.com/search?sa=X&amp;biw=1366&amp;bih=657&amp;sxsrf=ALeKk01rJfXX3fXAU-VC3DC1OzTOryiCcg:1595364001041&amp;q=Archery+club+or+academy+in+Maharashtra&amp;npsic=0&amp;rflfq=1&amp;rlha=0&amp;rllag=18759144,73393078,65810&amp;tbm=lcl&amp;ved=2ahUKEwii58aEmt_qAhVQU30KHX4pAZoQjGp6BAgMED8&amp;rldoc=1#rldoc=1&amp;rlfi=hd:;si:5093313084734925532,l,CiZBcmNoZXJ5IGNsdWIgb3IgYWNhZGVteSBpbiBNYWhhcmFzaHRyYVpBChdhcmNoZXJ5IGNsdWIgb3IgYWNhZGVteSImYXJjaGVyeSBjbHViIG9yIGFjYWRlbXkgaW4gbWFoYXJhc2h0cmE;mv:[[21.351649899999998,79.4219517],[16.7966311,72.4631363]];start:20</t>
  </si>
  <si>
    <t>Behind Ozone Swimming Pool</t>
  </si>
  <si>
    <t>Karveer Taluka Archery Academy (Association)</t>
  </si>
  <si>
    <t>R.S.No. 232/1 Plot No. F10, Puikhadi Road Harlalka Plot Opp., Kolhapur, Maharashtra 41621</t>
  </si>
  <si>
    <t>https://www.google.com/maps/place/Karveer+Taluka+Archery+Academy+(Association)/@16.658522,74.1987153,17z/data=!3m1!4b1!4m5!3m4!1s0x3bc05544230cc245:0xec142dfb9f034cda!8m2!3d16.658522!4d74.200904</t>
  </si>
  <si>
    <t>Kolhapur</t>
  </si>
  <si>
    <t>099603 68059</t>
  </si>
  <si>
    <t>Anil Powar</t>
  </si>
  <si>
    <t>https://www.indiamart.com/company/5134609/</t>
  </si>
  <si>
    <t>https://www.google.com/search?sa=X&amp;biw=1366&amp;bih=657&amp;sxsrf=ALeKk01rJfXX3fXAU-VC3DC1OzTOryiCcg:1595364001041&amp;q=Archery+club+or+academy+in+Maharashtra&amp;npsic=0&amp;rflfq=1&amp;rlha=0&amp;rllag=18759144,73393078,65810&amp;tbm=lcl&amp;ved=2ahUKEwii58aEmt_qAhVQU30KHX4pAZoQjGp6BAgMED8&amp;rldoc=1#rldoc=1&amp;rlfi=hd:;si:17011272251213040858;mv:[[21.412135499999998,79.5008991],[16.389449499999998,72.45887549999999]]</t>
  </si>
  <si>
    <t>Badminton, Cycling, GoalBall</t>
  </si>
  <si>
    <t>Akola Archery Academy</t>
  </si>
  <si>
    <t>near Vasnat Desai Stadium, Mominpura, Akola, Maharashtra 444001</t>
  </si>
  <si>
    <t>https://www.google.com/maps/place/Akola+Archery+Academy/@20.7153106,77.0001056,17z/data=!3m1!4b1!4m5!3m4!1s0x3bd7315a44983655:0x2a5b49bb47f36995!8m2!3d20.7153106!4d77.0022943</t>
  </si>
  <si>
    <t>Akola</t>
  </si>
  <si>
    <t>https://www.justdial.com/Akola/Akola-Archery-Academy-Near-Vasnat-Desai-Stadium/9999PX724-X724-200108193035-M3Y8_BZDET?xid=QWtvbGEgQXJjaGVyeSBDbGFzc2VzIEFrb2xhIENpdHk=&amp;tab=gallery</t>
  </si>
  <si>
    <t>https://www.google.com/search?sa=X&amp;biw=1366&amp;bih=657&amp;sxsrf=ALeKk01rJfXX3fXAU-VC3DC1OzTOryiCcg:1595364001041&amp;q=Archery+club+or+academy+in+Maharashtra&amp;npsic=0&amp;rflfq=1&amp;rlha=0&amp;rllag=18759144,73393078,65810&amp;tbm=lcl&amp;ved=2ahUKEwii58aEmt_qAhVQU30KHX4pAZoQjGp6BAgMED8&amp;rldoc=1#rldoc=1&amp;rlfi=hd:;si:3052114241188489621,l,CiZBcmNoZXJ5IGNsdWIgb3IgYWNhZGVteSBpbiBNYWhhcmFzaHRyYVpBChdhcmNoZXJ5IGNsdWIgb3IgYWNhZGVteSImYXJjaGVyeSBjbHViIG9yIGFjYWRlbXkgaW4gbWFoYXJhc2h0cmE;mv:[[21.412135499999998,79.5008991],[16.389449499999998,72.45887549999999]]</t>
  </si>
  <si>
    <t>Near Vasant Desai Stadium</t>
  </si>
  <si>
    <t>AVR Archery Academy</t>
  </si>
  <si>
    <t>Deshaipet, Warangal, Telangana 506006</t>
  </si>
  <si>
    <t>https://www.google.com/maps/place/AVR+Archery+Academy/@18.0008325,79.6081801,17z/data=!3m1!4b1!4m5!3m4!1s0x3a3344febbd8ee79:0x44d23ed161336d2c!8m2!3d18.0008325!4d79.6103688</t>
  </si>
  <si>
    <t>Warangal</t>
  </si>
  <si>
    <t>094903 94902</t>
  </si>
  <si>
    <t>Monday to Sunday - 5:30AM to 10AM</t>
  </si>
  <si>
    <t>Akula Raju</t>
  </si>
  <si>
    <t>https://www.facebook.com/avrarcherytelangana/ , https://www.justdial.com/Warangal/Avr-Archery-Academy-Hanamkonda/9999PX870-X870-180118171419-P2U9_BZDET</t>
  </si>
  <si>
    <t>https://www.google.com/search?biw=1366&amp;bih=657&amp;sxsrf=ALeKk01tFEWNJZuSwIBfh1Sgij57KnAfOA:1595404192053&amp;q=Archery+club+or+academy+in+Telangana&amp;npsic=0&amp;rflfq=1&amp;rlha=0&amp;rllag=17705272,79049646,67839&amp;tbm=lcl&amp;ved=2ahUKEwj6u4_hr-DqAhVEeysKHfJsBFQQjGp6BAgNEEM&amp;rldoc=1#rlfi=hd:;si:4959095208688184620,l,CiRBcmNoZXJ5IGNsdWIgb3IgYWNhZGVteSBpbiBUZWxhbmdhbmFaPwoXYXJjaGVyeSBjbHViIG9yIGFjYWRlbXkiJGFyY2hlcnkgY2x1YiBvciBhY2FkZW15IGluIHRlbGFuZ2FuYQ;mv:[[18.0670121,82.010136],[16.9396946,78.0501065]]</t>
  </si>
  <si>
    <t>Behind CKM College</t>
  </si>
  <si>
    <t>Hyderabad Archery Shooting Stars</t>
  </si>
  <si>
    <t>Opp Cine Planet Multiplex, Ruby Block, Brundavan Colony, Kompally, Hyderabad, Telangana 500014</t>
  </si>
  <si>
    <t>https://www.google.com/maps/place/Hyderabad+Archery+Shooting+Stars/@17.5298213,78.4867359,17z/data=!3m1!4b1!4m5!3m4!1s0x3bcb854eee16dbc1:0xe037da1cd7fa2610!8m2!3d17.5298213!4d78.4889246</t>
  </si>
  <si>
    <t>https://www.google.com/search?biw=1366&amp;bih=657&amp;sxsrf=ALeKk01tFEWNJZuSwIBfh1Sgij57KnAfOA:1595404192053&amp;q=Archery+club+or+academy+in+Telangana&amp;npsic=0&amp;rflfq=1&amp;rlha=0&amp;rllag=17705272,79049646,67839&amp;tbm=lcl&amp;ved=2ahUKEwj6u4_hr-DqAhVEeysKHfJsBFQQjGp6BAgNEEM&amp;rldoc=1#rlfi=hd:;si:16156622005632378384;mv:[[18.0670121,82.010136],[16.9396946,78.0501065]]</t>
  </si>
  <si>
    <t>https://www.facebook.com/archersofhyderabad/about</t>
  </si>
  <si>
    <t>Opp Cine Planet Multiplex</t>
  </si>
  <si>
    <t>Wings Archery</t>
  </si>
  <si>
    <t>House Number :6-27, Road Nu:7 Uppal Depot, Buddha Nagar, Hyderabad, Telangana 500092</t>
  </si>
  <si>
    <t>https://www.google.com/maps?sxsrf=ALeKk01oO3nI-FmyABhkIobIhOHodzJCHg:1595406287410&amp;q=wings+archery+hyderabad+telangana&amp;gs_lcp=CgZwc3ktYWIQAxgAMgsILhDHARCvARCTAjIGCAAQFhAeMgYIABAWEB4yCAgAEBYQChAeMgYIABAWEB4yBggAEBYQHjIGCAAQFhAeMgYIABAWEB4yBggAEBYQHjIGCAAQFhAeOgQIIxAnOgUIABCRAjoFCAAQsQM6AggAOggIABCxAxCDAToICC4QxwEQowI6CAgAELEDEJECOgsILhDHARCvARCRAjoECAAQQzoKCC4QxwEQowIQQzoFCC4QsQM6BAguEEM6CwguELEDEIMBEJECOgcILhCxAxBDOgoILhDHARCvARBDOg4ILhCxAxDHARCvARCDAToOCC4QsQMQgwEQkQIQkwI6EAguELEDEMcBEKMCEIMBEEM6CwguELEDEJECEJMCOg0ILhDHARCvARBDEJMCOgcIABAUEIcCOggILhCxAxCDAToICC4QxwEQrwE6AgguOg0ILhDHARCvARAUEIcCUMTOB1iI7gdg2fQHaAFwAHgAgAHJBYgBriWSAQsyLTcuMi4wLjMuMZgBAKABAaoBB2d3cy13aXo&amp;um=1&amp;ie=UTF-8&amp;sa=X&amp;ved=2ahUKEwj9mMSHuODqAhXPdn0KHRTYAMEQ_AUoAXoECBgQAw</t>
  </si>
  <si>
    <t>Monday to Sunday - 6AM to 9AM</t>
  </si>
  <si>
    <t>Ram Manohar</t>
  </si>
  <si>
    <t>https://wingsarchery.business.site/</t>
  </si>
  <si>
    <t>https://www.google.com/search?biw=1366&amp;bih=657&amp;sxsrf=ALeKk01tFEWNJZuSwIBfh1Sgij57KnAfOA:1595404192053&amp;q=Archery+club+or+academy+in+Telangana&amp;npsic=0&amp;rflfq=1&amp;rlha=0&amp;rllag=17705272,79049646,67839&amp;tbm=lcl&amp;ved=2ahUKEwj6u4_hr-DqAhVEeysKHfJsBFQQjGp6BAgNEEM&amp;rldoc=1#rlfi=hd:;si:15138433430722497940,l,CiRBcmNoZXJ5IGNsdWIgb3IgYWNhZGVteSBpbiBUZWxhbmdhbmFaPwoXYXJjaGVyeSBjbHViIG9yIGFjYWRlbXkiJGFyY2hlcnkgY2x1YiBvciBhY2FkZW15IGluIHRlbGFuZ2FuYQ;mv:[[18.0670121,82.010136],[16.9396946,78.0501065]]</t>
  </si>
  <si>
    <t>Indian Eagle Archery &amp;Sports Academy</t>
  </si>
  <si>
    <t>beside hasten go-karting, Sri Laxmi Nagar, Rajyalaxmi Nagar-2, Gurram Guda, Hyderabad, Telangana 501510</t>
  </si>
  <si>
    <t>https://www.google.com/maps/place/Indian+Eagle+Archery+%26+Sports+Academy/@17.2989967,78.5665936,17z/data=!3m1!4b1!4m5!3m4!1s0x3bcba124b57db9cd:0x5ddf1b642c7a31ef!8m2!3d17.2989967!4d78.5687823</t>
  </si>
  <si>
    <t>09409179324, 09618333980</t>
  </si>
  <si>
    <t>Monday and Sunday (Morning)</t>
  </si>
  <si>
    <t>Monday and Sunday (Morning) - 6AM to 8AM</t>
  </si>
  <si>
    <t>https://indian-eagle-sports-academy.business.site/?utm_source=gmb&amp;utm_medium=referral</t>
  </si>
  <si>
    <t>https://www.google.com/search?biw=1366&amp;bih=657&amp;sxsrf=ALeKk01tFEWNJZuSwIBfh1Sgij57KnAfOA:1595404192053&amp;q=Archery+club+or+academy+in+Telangana&amp;npsic=0&amp;rflfq=1&amp;rlha=0&amp;rllag=17705272,79049646,67839&amp;tbm=lcl&amp;ved=2ahUKEwj6u4_hr-DqAhVEeysKHfJsBFQQjGp6BAgNEEM&amp;rldoc=1#rlfi=hd:;si:6764155282390659567,l,CiRBcmNoZXJ5IGNsdWIgb3IgYWNhZGVteSBpbiBUZWxhbmdhbmFaPwoXYXJjaGVyeSBjbHViIG9yIGFjYWRlbXkiJGFyY2hlcnkgY2x1YiBvciBhY2FkZW15IGluIHRlbGFuZ2FuYQ;mv:[[18.0670121,82.010136],[16.9396946,78.0501065]]</t>
  </si>
  <si>
    <t>Beside hasten go karting</t>
  </si>
  <si>
    <t>Arun's Archery Academy</t>
  </si>
  <si>
    <t>St. John Freemasonary Hall</t>
  </si>
  <si>
    <t>https://www.google.com/maps/place/Arun's+Archery+Academy/@17.4446147,78.4978581,17z/data=!3m1!4b1!4m5!3m4!1s0x3bcb9a3db9d65ca3:0xb1065787b440b3f!8m2!3d17.4446147!4d78.5000468</t>
  </si>
  <si>
    <t>Tuesday to Sunday</t>
  </si>
  <si>
    <t>Tue, Fri and Sat - 4:30PM to 6PM Wed, Thurs and Sun - 4:30PM to 6PM</t>
  </si>
  <si>
    <t>https://business.google.com/website/aruns-archery-academy</t>
  </si>
  <si>
    <t>https://www.google.com/search?biw=1366&amp;bih=657&amp;sxsrf=ALeKk01tFEWNJZuSwIBfh1Sgij57KnAfOA:1595404192053&amp;q=Archery+club+or+academy+in+Telangana&amp;npsic=0&amp;rflfq=1&amp;rlha=0&amp;rllag=17705272,79049646,67839&amp;tbm=lcl&amp;ved=2ahUKEwj6u4_hr-DqAhVEeysKHfJsBFQQjGp6BAgNEEM&amp;rldoc=1#rlfi=hd:;si:797248702183115583,l,CiRBcmNoZXJ5IGNsdWIgb3IgYWNhZGVteSBpbiBUZWxhbmdhbmFaPwoXYXJjaGVyeSBjbHViIG9yIGFjYWRlbXkiJGFyY2hlcnkgY2x1YiBvciBhY2FkZW15IGluIHRlbGFuZ2FuYQ;mv:[[18.0670121,82.010136],[16.9396946,78.0501065]]</t>
  </si>
  <si>
    <t>Vijayawada Ho, Vijayawada - 520001</t>
  </si>
  <si>
    <t>https://www.google.com/maps?biw=1366&amp;bih=657&amp;sxsrf=ALeKk01BEI0gmqmPw1cLmriLwT8EwRfhfA:1595407840844&amp;q=Cherukuri+Volga+archery+academy+telangana&amp;gs_lcp=CgZwc3ktYWIQAzoECAAQRzoHCCMQsAIQJ1DpKVjoQGCZQmgAcAF4AIAB9AKIAe8XkgEHMC41LjcuMZgBAKABAaoBB2d3cy13aXrAAQE&amp;uact=5&amp;um=1&amp;ie=UTF-8&amp;sa=X&amp;ved=2ahUKEwjQxeOxveDqAhXaTX0KHY8UBu0Q_AUoAXoECBYQAw</t>
  </si>
  <si>
    <t>https://www.google.com/search?biw=1366&amp;bih=657&amp;sxsrf=ALeKk01tFEWNJZuSwIBfh1Sgij57KnAfOA:1595404192053&amp;q=Archery+club+or+academy+in+Telangana&amp;npsic=0&amp;rflfq=1&amp;rlha=0&amp;rllag=17705272,79049646,67839&amp;tbm=lcl&amp;ved=2ahUKEwj6u4_hr-DqAhVEeysKHfJsBFQQjGp6BAgNEEM&amp;rldoc=1#rlfi=hd:;si:227707949910289430,l,CiRBcmNoZXJ5IGNsdWIgb3IgYWNhZGVteSBpbiBUZWxhbmdhbmFaPwoXYXJjaGVyeSBjbHViIG9yIGFjYWRlbXkiJGFyY2hlcnkgY2x1YiBvciBhY2FkZW15IGluIHRlbGFuZ2FuYQ;mv:[[18.0670121,82.010136],[16.9396946,78.0501065]]</t>
  </si>
  <si>
    <t>Gladiator Sports Zone</t>
  </si>
  <si>
    <t>Plot No 76, D Block, P&amp;T Colony, Sun City, Bandlaguda Jagir, Hyderabad, Telangana 500086</t>
  </si>
  <si>
    <t>https://www.google.com/maps/place/Gladiator+Sports+Zone/@17.3617236,78.3977434,17z/data=!3m1!4b1!4m5!3m4!1s0x3bcb97c8027f6d69:0x9e0a395cb825738d!8m2!3d17.3617236!4d78.3999321</t>
  </si>
  <si>
    <t>080966 85568</t>
  </si>
  <si>
    <t>Monday to Saturday - 6AM to 10PM</t>
  </si>
  <si>
    <t>https://gladiatorfootballclub.business.site/</t>
  </si>
  <si>
    <t>https://www.google.com/search?biw=1366&amp;bih=657&amp;sxsrf=ALeKk01tFEWNJZuSwIBfh1Sgij57KnAfOA:1595404192053&amp;q=Archery+club+or+academy+in+Telangana&amp;npsic=0&amp;rflfq=1&amp;rlha=0&amp;rllag=17705272,79049646,67839&amp;tbm=lcl&amp;ved=2ahUKEwj6u4_hr-DqAhVEeysKHfJsBFQQjGp6BAgNEEM&amp;rldoc=1#rlfi=hd:;si:11387977678148957069,l,CiRBcmNoZXJ5IGNsdWIgb3IgYWNhZGVteSBpbiBUZWxhbmdhbmFaPwoXYXJjaGVyeSBjbHViIG9yIGFjYWRlbXkiJGFyY2hlcnkgY2x1YiBvciBhY2FkZW15IGluIHRlbGFuZ2FuYQ;mv:[[18.0670121,82.010136],[16.9396946,78.0501065]]</t>
  </si>
  <si>
    <t>Football and Cricket</t>
  </si>
  <si>
    <t>Bhanu Archery Academy</t>
  </si>
  <si>
    <t>Main Road, ECIL, Hyderabad - 500062, Near Radhika Mall</t>
  </si>
  <si>
    <t>https://www.justdial.com/Hyderabad/Bhanu-Archery-Academy-Near-Radhika-Mall-ECIL/040PXX40-XX40-170625184245-K1S1_BZDET?xid=SHlkZXJhYmFkIEFyY2hlcnkgQ2xhc3Nlcw==</t>
  </si>
  <si>
    <t>Monday to Sunday - 9AM to 9PM</t>
  </si>
  <si>
    <t xml:space="preserve"> Near Radhika Mall</t>
  </si>
  <si>
    <t>Arjuna Archery Academy</t>
  </si>
  <si>
    <t>Plot No 39, Uppal, Hyderabad - 500039, Near Uppal Bus Depot, Bandi Sathaiah Colony</t>
  </si>
  <si>
    <t>091774 66789</t>
  </si>
  <si>
    <t>Monday to Sunday - 6AM to 6PM</t>
  </si>
  <si>
    <t>https://www.justdial.com/Hyderabad/Arjuna-Archery-Academy-Near-Uppal-Bus-Depot-Bandi-Sathaiah-Colony-Uppal/040PXX40-XX40-181214204535-Y7E8_BZDET?xid=SHlkZXJhYmFkIEFyY2hlcnkgQ2xhc3Nlcw==</t>
  </si>
  <si>
    <t xml:space="preserve"> Near Uppal Bus Depot</t>
  </si>
  <si>
    <t>Dr. Rawee School of Archery</t>
  </si>
  <si>
    <t>Near Snehapuri Colony, Habsiguda, Hyderabad - 500007, OPP. ST PIOUS DEGREE COLLAG</t>
  </si>
  <si>
    <t>https://www.justdial.com/Hyderabad/Dr-Rawee-School-Of-Archery-OPP-ST-PIOUS-DEGREE-COLLAGE-Habsiguda/040PXX40-XX40-151022172320-G9L3_BZDET?xid=SHlkZXJhYmFkIEFyY2hlcnkgQ2xhc3Nlcw==</t>
  </si>
  <si>
    <t>Near Snehapuri Colony</t>
  </si>
  <si>
    <t>Club Fax number</t>
  </si>
  <si>
    <t>Year Established</t>
  </si>
  <si>
    <t>Monthly fees</t>
  </si>
  <si>
    <t>Membership Plans{ Monthly, 3 Months Fees,6 Months Fees, Yearly }</t>
  </si>
  <si>
    <t>COURSE DAYS</t>
  </si>
  <si>
    <t>MINIMUM COURSE DURATION</t>
  </si>
  <si>
    <t xml:space="preserve">AGE Limit </t>
  </si>
  <si>
    <t>Head coach Photo</t>
  </si>
  <si>
    <t xml:space="preserve">nearest landmark </t>
  </si>
  <si>
    <t>Government/Private</t>
  </si>
  <si>
    <t>Also Listes in</t>
  </si>
  <si>
    <t>Mallakhamb Sports Training Academy</t>
  </si>
  <si>
    <t>Pasaydan Bunglow, Main, Airport Rd, Kasturba Housing Society, Visharant Wadi, Pune, Maharashtra 411015</t>
  </si>
  <si>
    <t>https://www.google.com/maps/place/Mallakhamb+Sports+Training+Academy/@18.5731164,73.8813831,17z/data=!3m1!4b1!4m5!3m4!1s0x3bc2c0d407e49617:0x769526e9f20f4137!8m2!3d18.5731164!4d73.8835771</t>
  </si>
  <si>
    <t>chinmay.patil_tech@hotmail.com</t>
  </si>
  <si>
    <t>4yrs to 16yrs</t>
  </si>
  <si>
    <t>https://www.google.com/search?client=ubuntu&amp;hs=KNz&amp;channel=fs&amp;q=Mallakhamb+classes+in+india&amp;npsic=0&amp;rflfq=1&amp;rlha=0&amp;rllag=18888674,73779890,105217&amp;tbm=lcl&amp;ved=2ahUKEwiFsISmjsPqAhUPOisKHVzIASMQjGp6BAgKEEI&amp;rldoc=1#rlfi=hd:;si:8544778654235705655,l,ChtNYWxsYWtoYW1iIGNsYXNzZXMgaW4gaW5kaWFaMQoSbWFsbGFraGFtYiBjbGFzc2VzIhttYWxsYWtoYW1iIGNsYXNzZXMgaW4gaW5kaWE;mv:[[19.3246108,74.8370063],[17.587327,72.7166901]]</t>
  </si>
  <si>
    <t>https://www.facebook.com/pg/mallakhambsportstrainingacademy/about/?ref=page_internal</t>
  </si>
  <si>
    <t>Yoga</t>
  </si>
  <si>
    <t>Uday Deshpande</t>
  </si>
  <si>
    <t>Shree Samartha Vyayam Mandir, Keluskar Rd S, Dadar West, Shivaji Park, Mumbai, Maharashtra 400028</t>
  </si>
  <si>
    <t>https://www.google.com/maps/place/Uday+Deshpande/@19.0262266,72.8344353,17z/data=!3m1!4b1!4m5!3m4!1s0x3be7ced364b24ef1:0xee36d816a457eeff!8m2!3d19.0262266!4d72.8366293</t>
  </si>
  <si>
    <t>98691 19916.</t>
  </si>
  <si>
    <t>https://www.google.com/search?client=ubuntu&amp;hs=KNz&amp;channel=fs&amp;q=Mallakhamb+classes+in+india&amp;npsic=0&amp;rflfq=1&amp;rlha=0&amp;rllag=18888674,73779890,105217&amp;tbm=lcl&amp;ved=2ahUKEwiFsISmjsPqAhUPOisKHVzIASMQjGp6BAgKEEI&amp;rldoc=1#rlfi=hd:;si:17165144621527330559,l,ChtNYWxsYWtoYW1iIGNsYXNzZXMgaW4gaW5kaWFaMQoSbWFsbGFraGFtYiBjbGFzc2VzIhttYWxsYWtoYW1iIGNsYXNzZXMgaW4gaW5kaWE;mv:[[19.3246108,74.8370063],[17.587327,72.7166901]]</t>
  </si>
  <si>
    <t>http://deshpandeuday.com/contacts.html</t>
  </si>
  <si>
    <t>Shree Samarth Vyayam Mandir</t>
  </si>
  <si>
    <t>78, Dr Madhukar B Raut Marg, Dadar West, Shivaji Park, Mumbai, Maharashtra 400028</t>
  </si>
  <si>
    <t>https://www.google.com/maps/place/Shree+Samarth+Vyayam+Mandir/@19.0257584,72.834601,17z/data=!3m1!4b1!4m5!3m4!1s0x3be7cecf03df179f:0x4d137562660ede8f!8m2!3d19.0257584!4d72.836795</t>
  </si>
  <si>
    <t>udaydeshpandessvm@gmail.com</t>
  </si>
  <si>
    <t>https://www.justdial.com/Mumbai/Shree-Samartha-Vyayam-Mandir-Shivaji-Park-dadar-West/022P8015356_BZDET</t>
  </si>
  <si>
    <t>https://www.google.com/search?client=ubuntu&amp;hs=KNz&amp;channel=fs&amp;q=Mallakhamb+classes+in+india&amp;npsic=0&amp;rflfq=1&amp;rlha=0&amp;rllag=18888674,73779890,105217&amp;tbm=lcl&amp;ved=2ahUKEwiFsISmjsPqAhUPOisKHVzIASMQjGp6BAgKEEI&amp;rldoc=1#rlfi=hd:;si:5553911830957448847,l,ChtNYWxsYWtoYW1iIGNsYXNzZXMgaW4gaW5kaWFaMQoSbWFsbGFraGFtYiBjbGFzc2VzIhttYWxsYWtoYW1iIGNsYXNzZXMgaW4gaW5kaWE;mv:[[19.3246108,74.8370063],[17.587327,72.7166901]]</t>
  </si>
  <si>
    <t>https://www.facebook.com/pg/ssvmofficial/about/?ref=page_internal</t>
  </si>
  <si>
    <t>Jodo,Gymnastic,athelatic</t>
  </si>
  <si>
    <t>Mallakhambindia</t>
  </si>
  <si>
    <t>Sane Guruji School,Plot no.5 T.P.S 6, SV Rd, Near Rizvi Park, Santacruz West, Mumbai, Maharashtra 400054</t>
  </si>
  <si>
    <t>https://www.google.com/maps/place/Mallakhambindia/@19.0903343,72.8380114,17z/data=!4m8!1m2!2m1!1sMallakhambindia!3m4!1s0x3be7c9fdd3aa378d:0xcfae223cbe767c6e!8m2!3d19.0902105!4d72.8378477</t>
  </si>
  <si>
    <t>mallakhambindia@gmail.com</t>
  </si>
  <si>
    <t>098206 88420</t>
  </si>
  <si>
    <t>https://www.google.com/search?client=ubuntu&amp;hs=KNz&amp;channel=fs&amp;q=Mallakhamb+classes+in+india&amp;npsic=0&amp;rflfq=1&amp;rlha=0&amp;rllag=18888674,73779890,105217&amp;tbm=lcl&amp;ved=2ahUKEwiFsISmjsPqAhUPOisKHVzIASMQjGp6BAgKEEI&amp;rldoc=1#rlfi=hd:;si:14964936256087555182,l,ChtNYWxsYWtoYW1iIGNsYXNzZXMgaW4gaW5kaWFaMQoSbWFsbGFraGFtYiBjbGFzc2VzIhttYWxsYWtoYW1iIGNsYXNzZXMgaW4gaW5kaWE;mv:[[19.3246108,74.8370063],[17.587327,72.7166901]]</t>
  </si>
  <si>
    <t>https://www.facebook.com/pg/mallakhambindiateam/about/?ref=page_internal</t>
  </si>
  <si>
    <t>Mallakhamb Artist India</t>
  </si>
  <si>
    <t>L7/B wing, 603 ,Nandanvan Society,Tandel Kanhoji Angre Maidan, Pratikhsha Nagar, Sion Koliwada, Mumbai, Maharashtra 400022</t>
  </si>
  <si>
    <t>https://www.google.com/maps/place/Mallakhamb+Artist+India/@19.04148,72.8688069,17z/data=!3m1!4b1!4m5!3m4!1s0x3be7c8cba0f4fdab:0xcfa990862106680c!8m2!3d19.04148!4d72.8710009</t>
  </si>
  <si>
    <t>mallakhambartistindia@gmail.com</t>
  </si>
  <si>
    <t>https://www.facebook.com/pg/MallakhambArtistIndiaTeam/about/?ref=page_internal</t>
  </si>
  <si>
    <t>https://www.google.com/search?client=ubuntu&amp;hs=KNz&amp;channel=fs&amp;q=Mallakhamb+classes+in+india&amp;npsic=0&amp;rflfq=1&amp;rlha=0&amp;rllag=18888674,73779890,105217&amp;tbm=lcl&amp;ved=2ahUKEwiFsISmjsPqAhUPOisKHVzIASMQjGp6BAgKEEI&amp;rldoc=1#rlfi=hd:;si:14963650142669269004,l,ChtNYWxsYWtoYW1iIGNsYXNzZXMgaW4gaW5kaWFaMQoSbWFsbGFraGFtYiBjbGFzc2VzIhttYWxsYWtoYW1iIGNsYXNzZXMgaW4gaW5kaWE;mv:[[19.3246108,74.8370063],[17.587327,72.7166901]]</t>
  </si>
  <si>
    <t>http://mallakhambartistindia.com/aboutus.html</t>
  </si>
  <si>
    <t>Men</t>
  </si>
  <si>
    <t>Incredible Mallakhamb - Oshiwara, Andheri</t>
  </si>
  <si>
    <t>JBCN International School, Near Tarapur Tower Opposite Oshiwara Police station, Andheri Link Rd, Adarsh Nagar, Mumbai, Maharashtra 400047</t>
  </si>
  <si>
    <t>https://www.google.com/maps/place/Incredible+Mallakhamb+-+Oshiwara,+Andheri/@19.1471055,72.8280845,17z/data=!3m1!4b1!4m5!3m4!1s0x3be7b7aa96cbe7c9:0xf455a7fc3cceba49!8m2!3d19.1471055!4d72.8302785</t>
  </si>
  <si>
    <t>thakuranup2020@gmail.com</t>
  </si>
  <si>
    <t>Anup Thakur</t>
  </si>
  <si>
    <t>4500( 3 Months)</t>
  </si>
  <si>
    <t>2.5+ years</t>
  </si>
  <si>
    <t>https://www.google.com/search?client=ubuntu&amp;hs=KNz&amp;channel=fs&amp;q=Mallakhamb+classes+in+india&amp;npsic=0&amp;rflfq=1&amp;rlha=0&amp;rllag=18888674,73779890,105217&amp;tbm=lcl&amp;ved=2ahUKEwiFsISmjsPqAhUPOisKHVzIASMQjGp6BAgKEEI&amp;rldoc=1#rlfi=hd:;si:17606163020068600393,l,ChtNYWxsYWtoYW1iIGNsYXNzZXMgaW4gaW5kaWFaMQoSbWFsbGFraGFtYiBjbGFzc2VzIhttYWxsYWtoYW1iIGNsYXNzZXMgaW4gaW5kaWE;mv:[[19.3246108,74.8370063],[17.587327,72.7166901]]</t>
  </si>
  <si>
    <t>http://incrediblemallakhamb.com/index.aspx</t>
  </si>
  <si>
    <t>Gymnastic Classes, Yoga Classes At Home, Dance Classes For Rope Mallakhamb, Mallakhamb Training, Dance Classes For Aerial, Aerial Yoga Classes, Gymnastics Training At Home, Fitness Training At Home.</t>
  </si>
  <si>
    <t>Incredible Mallakhamb artists Office</t>
  </si>
  <si>
    <t>10-B, MHB Colony, Mhada Colony, Borivali West, Mumbai, Maharashtra 400091</t>
  </si>
  <si>
    <t>https://www.google.com/maps/place/Incredible+Mallakhamb+artists+Office/@19.231542,72.8366707,17z/data=!3m1!4b1!4m5!3m4!1s0x3be7b13aa532fbf1:0x37440e3f80cde8da!8m2!3d19.231542!4d72.8388647</t>
  </si>
  <si>
    <t>https://www.google.com/search?client=ubuntu&amp;hs=KNz&amp;channel=fs&amp;q=Mallakhamb+classes+in+india&amp;npsic=0&amp;rflfq=1&amp;rlha=0&amp;rllag=18888674,73779890,105217&amp;tbm=lcl&amp;ved=2ahUKEwiFsISmjsPqAhUPOisKHVzIASMQjGp6BAgKEEI&amp;rldoc=1#rlfi=hd:;si:3982323636409067738,l,ChtNYWxsYWtoYW1iIGNsYXNzZXMgaW4gaW5kaWFaMQoSbWFsbGFraGFtYiBjbGFzc2VzIhttYWxsYWtoYW1iIGNsYXNzZXMgaW4gaW5kaWE;mv:[[19.3246108,74.8370063],[17.587327,72.7166901]]</t>
  </si>
  <si>
    <t>Incredible Mallakhamb - Kandivali centre</t>
  </si>
  <si>
    <t>Thakur International School(CIE, Mathuradas Road, Kandivali West, Mumbai, Maharashtra 400067</t>
  </si>
  <si>
    <t>https://www.google.com/maps/place/Incredible+Mallakhamb+-+Kandivali+centre/@19.204232,72.8341681,17z/data=!3m1!4b1!4m5!3m4!1s0x3be7b6c4513aa759:0x286cf1fd5a458a00!8m2!3d19.204232!4d72.8363621</t>
  </si>
  <si>
    <t>https://www.justdial.com/Mumbai/Incredible-Mallakhamb-Kandivali-Centre-Thakur-International-School-Kandivali-West/022PXX22-XX22-170906225035-X7U4_BZDET</t>
  </si>
  <si>
    <t>https://www.google.com/search?client=ubuntu&amp;hs=KNz&amp;channel=fs&amp;q=Mallakhamb+classes+in+india&amp;npsic=0&amp;rflfq=1&amp;rlha=0&amp;rllag=18888674,73779890,105217&amp;tbm=lcl&amp;ved=2ahUKEwiFsISmjsPqAhUPOisKHVzIASMQjGp6BAgKEEI&amp;rldoc=1#rlfi=hd:;si:2912969129445394944,l,ChtNYWxsYWtoYW1iIGNsYXNzZXMgaW4gaW5kaWFaMQoSbWFsbGFraGFtYiBjbGFzc2VzIhttYWxsYWtoYW1iIGNsYXNzZXMgaW4gaW5kaWE;mv:[[19.3246108,74.8370063],[17.587327,72.7166901]]</t>
  </si>
  <si>
    <t>close proximity to Thakur International School</t>
  </si>
  <si>
    <t>Mallakhamb Training Centre</t>
  </si>
  <si>
    <t>Railway, Station Rd, Agarkar Mala, Ahmednagar, Maharashtra 414005</t>
  </si>
  <si>
    <t>https://www.google.com/maps/place/Mallakhamb+Training+Centre/@19.0805332,74.6533801,12z/data=!4m8!1m2!2m1!1sMallakhamb+Training+Centre!3m4!1s0x3bdcb0f0355a8e77:0x684325b668c1fb74!8m2!3d19.0805332!4d74.7234179</t>
  </si>
  <si>
    <t>https://www.google.com/search?client=ubuntu&amp;hs=KNz&amp;channel=fs&amp;q=Mallakhamb+classes+in+india&amp;npsic=0&amp;rflfq=1&amp;rlha=0&amp;rllag=18888674,73779890,105217&amp;tbm=lcl&amp;ved=2ahUKEwiFsISmjsPqAhUPOisKHVzIASMQjGp6BAgKEEI&amp;rldoc=1#rlfi=hd:;si:7512890068755938164,l,ChtNYWxsYWtoYW1iIGNsYXNzZXMgaW4gaW5kaWFaMQoSbWFsbGFraGFtYiBjbGFzc2VzIhttYWxsYWtoYW1iIGNsYXNzZXMgaW4gaW5kaWE;mv:[[19.3246108,74.8370063],[17.587327,72.7166901]]</t>
  </si>
  <si>
    <t>Mallakhamb Federation of India</t>
  </si>
  <si>
    <t>Shaniwar Peth, Near New English School, Sonya Maruti Chowk, Satara, Maharashtra 415002</t>
  </si>
  <si>
    <t>https://www.google.com/maps/place/Mallakhamb+Federation+of+India/@17.6803958,73.9898247,17z/data=!3m1!4b1!4m5!3m4!1s0x3bc2399ae326221b:0xc1763d2745caa1ca!8m2!3d17.6803958!4d73.9920187</t>
  </si>
  <si>
    <t>https://www.justdial.com/Satara/Mallakhamb-Federation-Of-India-Shaniwar-Peth/9999P2162-2162-181010222703-W4I9_BZDET</t>
  </si>
  <si>
    <t>https://www.google.com/search?client=ubuntu&amp;hs=KNz&amp;channel=fs&amp;q=Mallakhamb+classes+in+india&amp;npsic=0&amp;rflfq=1&amp;rlha=0&amp;rllag=18888674,73779890,105217&amp;tbm=lcl&amp;ved=2ahUKEwiFsISmjsPqAhUPOisKHVzIASMQjGp6BAgKEEI&amp;rldoc=1#rlfi=hd:;si:13940396935455875530;mv:[[19.3246108,74.8370063],[17.587327,72.7166901]]</t>
  </si>
  <si>
    <t>http://www.mallakhambfederationofindiaregd.com</t>
  </si>
  <si>
    <t>close proximity to Near New English Scool,Soniya Maruti Chowk</t>
  </si>
  <si>
    <t>099498 19912</t>
  </si>
  <si>
    <t>Kishore, srinivasan</t>
  </si>
  <si>
    <t>https://l.facebook.com/l.php?u=http%3A%2F%2Fwww.justdial.com%2FVijayawada%2Fschool-of-dynamic-karate%3Ffbclid%3DIwAR29WM6iweTmv1_Um6TDAfVKD3ZsbqBsMkdWOPU9z0HGT53t_U2pi3N2meQ&amp;h=AT385EjcUSaHTfhmXV2mW4tFyjjUEHjUsvcwWC0SpB6JO0bNqQXXqxNJ-F_ICQLnoq3zCGcS7ZYsbnQAOQPWY2OQMq89X8PtrRF8yUIsPNIPr1C3WE0YGY7IH6QqxLtSSHY</t>
  </si>
  <si>
    <t>https://www.google.com/search?sxsrf=ALeKk02Orh7OT33rwVmpuumNeRgGgTyZsg:1591181401603&amp;q=gymnastics+classes+in+vijayawada&amp;npsic=0&amp;rflfq=1&amp;rlha=0&amp;rllag=16512721,80647875,2169&amp;tbm=lcl&amp;ved=2ahUKEwjVudzRvOXpAhVZzTgGHYcJBHIQjGp6BAgLEEg&amp;tbs=lrf:!1m4!1u3!2m2!3m1!1e1!1m4!1u2!2m2!2m1!1e1!1m4!1u16!2m2!16m1!1e1!1m4!1u16!2m2!16m1!1e2!2m1!1e2!2m1!1e16!2m1!1e3!3sIAE,lf:1,lf_ui:2&amp;rldoc=1#rlfi=hd:;si:16885869994284595559,l,CiBneW1uYXN0aWNzIGNsYXNzZXMgaW4gdmlqYXlhd2FkYVo2ChJneW1uYXN0aWNzIGNsYXNzZXMiIGd5bW5hc3RpY3MgY2xhc3NlcyBpbiB2aWpheWF3YWRh;mv:[[16.52447914707599,80.63438051722716],[16.513946285775965,80.61343782923888],null,[16.519212788208616,80.62390917323302],16]</t>
  </si>
  <si>
    <t>Golds Gym</t>
  </si>
  <si>
    <t>520002, 29-37-39, Eluru Rd, Vijayatakies Centre, Eluru Rd, Vijayatakies Centre, Governor Peta, Vijayawada, Andhra Pradesh 520002</t>
  </si>
  <si>
    <t>https://www.google.com/maps/dir//golds+gym+vijayawada/data=!4m6!4m5!1m1!4e2!1m2!1m1!1s0x3a35faba9260cceb:0xd5840ed93a895900?sa=X&amp;ved=2ahUKEwj17bPbz_DpAhVwzzgGHXAQAg8Q9RcwIXoECBEQDg</t>
  </si>
  <si>
    <t>8976834832. 8976834831</t>
  </si>
  <si>
    <t>JAGDISH K. VALECHA</t>
  </si>
  <si>
    <t>https://www.google.com/search?q=golds+gym+vijayawada&amp;oq=golds+gym+vi&amp;aqs=chrome.1.69i57j0l5j69i60l2.4872j0j7&amp;sourceid=chrome&amp;ie=UTF-8</t>
  </si>
  <si>
    <t>https://goldsgym.in/</t>
  </si>
  <si>
    <t>CBR Sports School &amp; Defence Academy</t>
  </si>
  <si>
    <t>2(B), Netaji Road, Ketanakonda, Vijayawada - 521456, CBR Academy Of Sports &amp; Education</t>
  </si>
  <si>
    <t>CBR Prasad</t>
  </si>
  <si>
    <t>https://www.justdial.com/Vijayawada/CBR-Sports-School-Defence-Academy-CBR-Academy-Of-Sports-Education-Ketanakonda/0866PX866-X866-181218120242-S8X2_BZDET</t>
  </si>
  <si>
    <t>Brahmakumaris Meditation Centre</t>
  </si>
  <si>
    <t>Nuzividu, Andhra Pradesh</t>
  </si>
  <si>
    <t>nuzividu</t>
  </si>
  <si>
    <t>086562 35452</t>
  </si>
  <si>
    <t>https://www.google.com/search?biw=1396&amp;bih=613&amp;tbm=lcl&amp;sxsrf=ALeKk00-iCgXug2Uy3Y5rS5ny5oC1ps6pw%3A1591443450907&amp;ei=-n_bXvX9NrDD3LUPmP6wwAI&amp;q=gymnastic+classes+in+andhra+pradesh&amp;oq=gymnastic+classes+in+andhra+pradesh&amp;gs_l=psy-ab.3...0.0.0.19095.0.0.0.0.0.0.0.0..0.0....0...1c..64.psy-ab..0.0.0....0.Wi8cIUI5Gjg#</t>
  </si>
  <si>
    <t>http://brahmakumaris.com/</t>
  </si>
  <si>
    <t>VSPN SPORTS SCHOOL</t>
  </si>
  <si>
    <t>Kadapa, Andhra Pradesh</t>
  </si>
  <si>
    <t>kapada</t>
  </si>
  <si>
    <t>073822 26661</t>
  </si>
  <si>
    <t>https://www.vspnsportsschool.com/</t>
  </si>
  <si>
    <t>Sahaja Yoga Dyaana Kendramu</t>
  </si>
  <si>
    <t>Guntur, Andhra Pradesh</t>
  </si>
  <si>
    <t>guntur</t>
  </si>
  <si>
    <t>094402 01525</t>
  </si>
  <si>
    <t>Tapaswi Yoga Therapy &amp; Wellness Center</t>
  </si>
  <si>
    <t>Kakinada, Andhra Pradesh</t>
  </si>
  <si>
    <t>kakinada</t>
  </si>
  <si>
    <t>094931 60984</t>
  </si>
  <si>
    <t>https://tapaswi-yoga-therapy-wellness-center.business.site/</t>
  </si>
  <si>
    <t>Beats Fitness Studio</t>
  </si>
  <si>
    <t>Kurnool, Andhra Pradesh · In TJ Shopping Mall</t>
  </si>
  <si>
    <t>kurnool</t>
  </si>
  <si>
    <t>093939 31171</t>
  </si>
  <si>
    <t>https://www.beatsfitness.in/</t>
  </si>
  <si>
    <t>St. Joseph's Nature Cure &amp; Yoga Centre</t>
  </si>
  <si>
    <t>094410 81058</t>
  </si>
  <si>
    <t>http://www.stjosephsnaturecurecentre.com/</t>
  </si>
  <si>
    <t>BODYLINE FITNESS CENTRE</t>
  </si>
  <si>
    <t>Visakhapatnam, Andhra Pradesh</t>
  </si>
  <si>
    <t>visakhapatnam</t>
  </si>
  <si>
    <t>https://bodylinefitnesscentre.business.site/</t>
  </si>
  <si>
    <t>R Wellness World Nutrition &amp; Fitness Studio || Zumba &amp; Aerobics</t>
  </si>
  <si>
    <t>Vijayawada, Andhra Pradesh</t>
  </si>
  <si>
    <t>088865 50999</t>
  </si>
  <si>
    <t>http://www.rwellnessworld.com/</t>
  </si>
  <si>
    <t>Samagra Yoga Studio</t>
  </si>
  <si>
    <t>096757 52939</t>
  </si>
  <si>
    <t>http://www.samagrafit.com/</t>
  </si>
  <si>
    <t>PRANAVA INSTITUTE OF YOGA &amp; WELLNESS-NELLORE</t>
  </si>
  <si>
    <t>Nellore, Andhra Pradesh</t>
  </si>
  <si>
    <t>nellore</t>
  </si>
  <si>
    <t>SMART LIFE Womens Gym In Guntur | Cardio, Strength, Steam-Massage, Crossfit, Aerobics and more</t>
  </si>
  <si>
    <t>097055 13333</t>
  </si>
  <si>
    <t>http://www.smartlifegym.in/</t>
  </si>
  <si>
    <t>Brahmakumari’s Rajayoga Sikshana Kendram</t>
  </si>
  <si>
    <t>081212 25627</t>
  </si>
  <si>
    <t>4</t>
  </si>
  <si>
    <t>Om Sai Beauty &amp; Yoga Clinic</t>
  </si>
  <si>
    <t>Pyramid Meditation Centre</t>
  </si>
  <si>
    <t>Rajahmundry, Andhra Pradesh</t>
  </si>
  <si>
    <t>080197 27020</t>
  </si>
  <si>
    <t>Muscle&amp;Fitness</t>
  </si>
  <si>
    <t>97005 74080</t>
  </si>
  <si>
    <t>https://www.google.com/search?tbm=lcl&amp;sxsrf=ALeKk02oBi35wZfGf3JxcPOQwnV-ocFdKw%3A1591561767030&amp;ei=J07dXte9Afif4-EPgYKx4A0&amp;q=gymnastic+clubs+in+andhra+pradesh&amp;oq=gymnastic+clubs+in+andhra+pradesh&amp;gs_l=psy-ab.3..0i333k1.33408.36288.0.37104.8.8.0.0.0.0.269.1016.0j5j1.6.0....0...1c.1.64.psy-ab..2.3.578...35i304i39k1.0.kDYi3Y8V4ss#</t>
  </si>
  <si>
    <t>New Life Style Gym &amp; Fitness</t>
  </si>
  <si>
    <t>99129 56788</t>
  </si>
  <si>
    <t>body max gym centre</t>
  </si>
  <si>
    <t>Vijayawada, Andhra Pradesh, India</t>
  </si>
  <si>
    <t>098481 25832</t>
  </si>
  <si>
    <t>https://www.google.com/search?tbm=lcl&amp;sxsrf=ALeKk020s-preeVxeJhio4hD8E8ITd4_9g%3A1591563204816&amp;ei=xFPdXuC4MaDH4-EPoMKpyAU&amp;q=gymnastic+classes+in+vijayawada&amp;oq=gymnastic+classes+in+vijayawada&amp;gs_l=psy-ab.3..0i333k1l3.378020.378590.0.379275.2.2.0.0.0.0.179.325.0j2.2.0....0...1c.1.64.psy-ab..0.2.324....0.Wyf5q755qRU#</t>
  </si>
  <si>
    <t>http://business.google.com/website/body-max-gym-centre</t>
  </si>
  <si>
    <t>Contours Women's Fitness Studio Vijayawada</t>
  </si>
  <si>
    <t>5th Floor, NH 16 Service Rd, Near kJ Systems, Guru Nanak Colony, Vijayawada, Andhra Pradesh 520008</t>
  </si>
  <si>
    <t>095538 48484</t>
  </si>
  <si>
    <t>https://www.google.com/search?tbm=lcl&amp;sxsrf=ALeKk022H3rRpnSvxhTIiRcPD7beiXinHg%3A1591563163144&amp;ei=m1PdXuKzCJ-f4-EPlJif8A0&amp;q=gymnastic+classes+in+andhra+pradesh+vijayawada+&amp;oq=gymnastic+classes+in+andhra+pradesh+vijayawada+&amp;gs_l=psy-ab.3..35i39k1.40333.40333.0.40650.1.1.0.0.0.0.167.167.0j1.1.0....0...1c.1.64.psy-ab..0.1.167....0.8iStARC2pK8#rlfi=hd:;si:15292019919370116040;mv:[[16.5477947,80.68064849999999],[16.486344199999998,80.5963439]];start:20</t>
  </si>
  <si>
    <t>https://www.contours.in/</t>
  </si>
  <si>
    <t>Sri Vasavi Pyramid Center</t>
  </si>
  <si>
    <t>866 242 2894</t>
  </si>
  <si>
    <t>Leaf Yoga Academy</t>
  </si>
  <si>
    <t>095506 02045</t>
  </si>
  <si>
    <t>http://leafyogavillage.com/yoga-teacher-training-course-in-vijayawada/</t>
  </si>
  <si>
    <t>Al-u Vish Fitness Studio</t>
  </si>
  <si>
    <t>0866 249 7979</t>
  </si>
  <si>
    <t>Yoga Centre</t>
  </si>
  <si>
    <t>094408 64195</t>
  </si>
  <si>
    <t>YOGA CLASSES @ HOME</t>
  </si>
  <si>
    <t>Auto Nagar, Vijayawada, Andhra Pradesh 520007</t>
  </si>
  <si>
    <t>83746-46836</t>
  </si>
  <si>
    <t>https://www.google.com/search?tbm=lcl&amp;sxsrf=ALeKk022H3rRpnSvxhTIiRcPD7beiXinHg%3A1591563163144&amp;ei=m1PdXuKzCJ-f4-EPlJif8A0&amp;q=gymnastic%20classes%20in%20andhra%20pradesh%20vijayawada&amp;oq=gymnastic+classes+in+andhra+pradesh+vijayawada+&amp;gs_l=psy-ab.3..35i39k1.40333.40333.0.40650.1.1.0.0.0.0.167.167.0j1.1.0....0...1c.1.64.psy-ab..0.1.167....0.8iStARC2pK8&amp;tbs=lrf:!1m4!1u3!2m2!3m1!1e1!1m4!1u2!2m2!2m1!1e1!1m4!1u16!2m2!16m1!1e1!1m4!1u16!2m2!16m1!1e2!2m1!1e2!2m1!1e16!2m1!1e3!3sIAE,lf:1,lf_ui:2&amp;rlst=f#rlfi=hd:;si:16575710876612514532,l,Ci5neW1uYXN0aWMgY2xhc3NlcyBpbiBhbmRocmEgcHJhZGVzaCB2aWpheWF3YWRhWkMKEWd5bW5hc3RpYyBjbGFzc2VzIi5neW1uYXN0aWMgY2xhc3NlcyBpbiBhbmRocmEgcHJhZGVzaCB2aWpheWF3YWRh;mv:[[16.542407900000004,80.7208327],[16.4710155,80.6032895]]</t>
  </si>
  <si>
    <t>https://yogaclasshome.business.site/?utm_source=gmb&amp;utm_medium=referral</t>
  </si>
  <si>
    <t>MASTER CVV YOGA CENTRE</t>
  </si>
  <si>
    <t>95A, Nalluri Saraswathamma Rd, RTC Colony, Benz Circle RTC Colony, Benz Circle Vijayawada, Andhra Pradesh 520010</t>
  </si>
  <si>
    <t>https://www.google.com/search?tbm=lcl&amp;sxsrf=ALeKk020s-preeVxeJhio4hD8E8ITd4_9g%3A1591563204816&amp;ei=xFPdXuC4MaDH4-EPoMKpyAU&amp;q=gymnastic+classes+in+vijayawada&amp;oq=gymnastic+classes+in+vijayawada&amp;gs_l=psy-ab.3..0i333k1l3.378020.378590.0.379275.2.2.0.0.0.0.179.325.0j2.2.0....0...1c.1.64.psy-ab..0.2.324....0.Wyf5q755qRU#rlfi=hd:;si:6405582289296170757;mv:[[16.542407900000004,80.7208327],[16.4710155,80.6032895]]</t>
  </si>
  <si>
    <t>http://mastercvv.net/default.htm</t>
  </si>
  <si>
    <t>Ganga Bhavani Nilayam</t>
  </si>
  <si>
    <t>090144 07888</t>
  </si>
  <si>
    <t>Sri Venkateshwara Yoga Center</t>
  </si>
  <si>
    <t>98851 68864</t>
  </si>
  <si>
    <t>LAST RESORT - INDIA</t>
  </si>
  <si>
    <t>0866 258 2387</t>
  </si>
  <si>
    <t>KAMAL Gym</t>
  </si>
  <si>
    <t>Spartanss Fitness Center</t>
  </si>
  <si>
    <t>096667 38748</t>
  </si>
  <si>
    <t>http://www.spartansfitness.co.in/</t>
  </si>
  <si>
    <t>Teja Fitness Studio</t>
  </si>
  <si>
    <t>Visakhapatnam, Andhra Pradesh · In S MATRIX BEAUTY AND SALON</t>
  </si>
  <si>
    <t>081219 19926</t>
  </si>
  <si>
    <t>MONSTER FITNESS CLUB</t>
  </si>
  <si>
    <t>Hindupuram, Andhra Pradesh</t>
  </si>
  <si>
    <t>Hindupuram</t>
  </si>
  <si>
    <t>099020 92469</t>
  </si>
  <si>
    <t>http://business.google.com/website/monster-fitness-club</t>
  </si>
  <si>
    <t>Shankar's Gym</t>
  </si>
  <si>
    <t>Tirupati, Andhra Pradesh</t>
  </si>
  <si>
    <t>Tripati</t>
  </si>
  <si>
    <t>098663 61277</t>
  </si>
  <si>
    <t>https://shankarsgym.business.site/</t>
  </si>
  <si>
    <t>Keerthi's ladies gym | ladies gym | Vizianagaram</t>
  </si>
  <si>
    <t>Vizianagaram, Andhra Pradesh</t>
  </si>
  <si>
    <t>Vizianagaram</t>
  </si>
  <si>
    <t>091604 45855</t>
  </si>
  <si>
    <t>https://keerthis-ladies-gym-ladies-gym-vizianagaram.business.site/?utm_source=gmb&amp;utm_medium=referral</t>
  </si>
  <si>
    <t>RnR Fit</t>
  </si>
  <si>
    <t>37, 81, Varthur Rd, Kumarapalli, Thubarahalli, Whitefield</t>
  </si>
  <si>
    <t>https://www.google.com/maps/dir/28.6425004,77.2979777/Gymnastics+classes+in+Karnataka/@20.5636362,69.3793872,5z/data=!3m1!4b1!4m9!4m8!1m1!4e1!1m5!1m1!1s0x3bae1215dd39b5a9:0x74c674e72fa22e9!2m2!1d77.7238645!2d12.9554168</t>
  </si>
  <si>
    <t>info@rnrfit.com</t>
  </si>
  <si>
    <t>080 4302 7373</t>
  </si>
  <si>
    <t>Monthly 2250 Quarterly-6250 Half Yearly-11550</t>
  </si>
  <si>
    <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rlfi=hd:;si:525908843129610985,l,Ch9HeW1uYXN0aWNzIGNsYXNzZXMgaW4gS2FybmF0YWthGVhw5ApUCyWqWjUKEmd5bW5hc3RpY3MgY2xhc3NlcyIfZ3ltbmFzdGljcyBjbGFzc2VzIGluIGthcm5hdGFrYQ;mv:[[15.5149575,77.87789579999999],[12.7367153,75.0026455]];tbs:lrf:!1m4!1u3!2m2!3m1!1e1!1m4!1u2!2m2!2m1!1e1!1m4!1u16!2m2!16m1!1e1!1m4!1u16!2m2!16m1!1e2!2m1!1e2!2m1!1e16!2m1!1e3!3sIAE,lf:1,lf_ui:2</t>
  </si>
  <si>
    <t xml:space="preserve">
http://rnrfit.com/</t>
  </si>
  <si>
    <t>Shaping Kids</t>
  </si>
  <si>
    <t xml:space="preserve">
Gaurav Nagar, Phase 7, J. P. Nagar, Bengaluru, Karnataka 560078</t>
  </si>
  <si>
    <t>https://www.google.com/maps/dir/28.6425004,77.2979777/Gymnastics+classes+in+Karnataka/@20.5306312,69.3793342,5z/data=!3m1!4b1!4m9!4m8!1m1!4e1!1m5!1m1!1s0x3bae1545f08973cb:0x5c25e2b1046e1f95!2m2!1d77.5783568!2d12.8878492</t>
  </si>
  <si>
    <t>contact@shapingkids.com</t>
  </si>
  <si>
    <t>089712 13900</t>
  </si>
  <si>
    <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rlfi=hd:;si:6639962475539079061,l,Ch9HeW1uYXN0aWNzIGNsYXNzZXMgaW4gS2FybmF0YWthWjUKEmd5bW5hc3RpY3MgY2xhc3NlcyIfZ3ltbmFzdGljcyBjbGFzc2VzIGluIGthcm5hdGFrYQ;mv:[[15.5149575,77.87789579999999],[12.7367153,75.0026455]];tbs:lrf:!1m4!1u3!2m2!3m1!1e1!1m4!1u2!2m2!2m1!1e1!1m4!1u16!2m2!16m1!1e1!1m4!1u16!2m2!16m1!1e2!2m1!1e2!2m1!1e16!2m1!1e3!3sIAE,lf:1,lf_ui:2</t>
  </si>
  <si>
    <t>http://www.shapingkids.com/</t>
  </si>
  <si>
    <t xml:space="preserve">
Harish's personal dance and gymnastics classes
</t>
  </si>
  <si>
    <t xml:space="preserve">
Vidya Nagar, T. Dasarahalli, Bengaluru, Karnataka 560057</t>
  </si>
  <si>
    <t>https://www.google.com/maps/dir/28.6425004,77.2979777/Gymnastics+classes+in+Karnataka/@20.5753446,69.379406,5z/data=!3m1!4b1!4m9!4m8!1m1!4e1!1m5!1m1!1s0x3bae3d62e38bac6f:0x67dae2092cd0dd60!2m2!1d77.5124097!2d13.0417772</t>
  </si>
  <si>
    <t>074113 46962</t>
  </si>
  <si>
    <t>099451 38752</t>
  </si>
  <si>
    <t>Harish</t>
  </si>
  <si>
    <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rlfi=hd:;si:7483542259863969120,l,Ch9HeW1uYXN0aWNzIGNsYXNzZXMgaW4gS2FybmF0YWthWjUKEmd5bW5hc3RpY3MgY2xhc3NlcyIfZ3ltbmFzdGljcyBjbGFzc2VzIGluIGthcm5hdGFrYQ;mv:[[15.5149575,77.87789579999999],[12.7367153,75.0026455]];tbs:lrf:!1m4!1u3!2m2!3m1!1e1!1m4!1u2!2m2!2m1!1e1!1m4!1u16!2m2!16m1!1e1!1m4!1u16!2m2!16m1!1e2!2m1!1e2!2m1!1e16!2m1!1e3!3sIAE,lf:1,lf_ui:2</t>
  </si>
  <si>
    <t>https://harishs-dance-and-gymnastics-classes.business.site/</t>
  </si>
  <si>
    <t xml:space="preserve">
Gymnastics Training school</t>
  </si>
  <si>
    <t xml:space="preserve">
Shankarnag circle, 80 Feet Rd, next to Kabaddi field, Srinivasnagar, Banashankari, Bengaluru, Karnataka 560050</t>
  </si>
  <si>
    <t>https://www.google.com/maps/dir/28.6425004,77.2979777/Gymnastics+classes+in+Karnataka/@20.5546185,69.3793727,5z/data=!3m1!4b1!4m9!4m8!1m1!4e1!1m5!1m1!1s0x3bae3e26d4b14b89:0xe2ced2713f8ce4b!2m2!1d77.558784!2d12.937195</t>
  </si>
  <si>
    <t xml:space="preserve">
 097316 24597</t>
  </si>
  <si>
    <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rlfi=hd:;si:1021451967600840267,l,Ch9HeW1uYXN0aWNzIGNsYXNzZXMgaW4gS2FybmF0YWthGSIzcBl2OazwWjUKEmd5bW5hc3RpY3MgY2xhc3NlcyIfZ3ltbmFzdGljcyBjbGFzc2VzIGluIGthcm5hdGFrYQ;mv:[[15.5149575,77.87789579999999],[12.7367153,75.0026455]];tbs:lrf:!1m4!1u3!2m2!3m1!1e1!1m4!1u2!2m2!2m1!1e1!1m4!1u16!2m2!16m1!1e1!1m4!1u16!2m2!16m1!1e2!2m1!1e2!2m1!1e16!2m1!1e3!3sIAE,lf:1,lf_ui:2</t>
  </si>
  <si>
    <t>https://gymnastics-training-school.business.site/</t>
  </si>
  <si>
    <t xml:space="preserve">
Aerial Zone - Temple of Gymnastics</t>
  </si>
  <si>
    <t xml:space="preserve">
 BNR COMPLEX, 2nd floor, Above SBI Bank, Next to, Elita Promenade, JP Nagar 7th Phase, J. P. Nagar, Bengaluru, Karnataka 560078</t>
  </si>
  <si>
    <t>https://www.google.com/maps/dir/28.6425004,77.2979777/Gymnastics+classes+in+Karnataka/@20.5327459,69.3793376,5z/data=!3m1!4b1!4m9!4m8!1m1!4e1!1m5!1m1!1s0x3bae1546db3e5ba3:0xba9cdc790e22b82c!2m2!1d77.5813645!2d12.8921881</t>
  </si>
  <si>
    <t xml:space="preserve">
 090082 33777</t>
  </si>
  <si>
    <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rlfi=hd:;si:13446864999907768364,l,Ch9HeW1uYXN0aWNzIGNsYXNzZXMgaW4gS2FybmF0YWthWjUKEmd5bW5hc3RpY3MgY2xhc3NlcyIfZ3ltbmFzdGljcyBjbGFzc2VzIGluIGthcm5hdGFrYQ;mv:[[15.5149575,77.87789579999999],[12.7367153,75.0026455]];tbs:lrf:!1m4!1u3!2m2!3m1!1e1!1m4!1u2!2m2!2m1!1e1!1m4!1u16!2m2!16m1!1e1!1m4!1u16!2m2!16m1!1e2!2m1!1e2!2m1!1e16!2m1!1e3!3sIAE,lf:1,lf_ui:2</t>
  </si>
  <si>
    <t xml:space="preserve">
ELITE FITNESS</t>
  </si>
  <si>
    <t xml:space="preserve">
148, 6th Main Rd, Nanda Kumar Layout, Ramanjaneyanagar, Chikkalasandra, Bengaluru, Karnataka 560061</t>
  </si>
  <si>
    <t>https://www.google.com/maps/dir/28.6425004,77.2979777/Gymnastics+classes+in+Karnataka/@20.5426296,69.3793535,5z/data=!3m1!4b1!4m9!4m8!1m1!4e1!1m5!1m1!1s0x3bae3fc93dff0fb1:0xb254306a335028fd!2m2!1d77.5433255!2d12.9121661</t>
  </si>
  <si>
    <t xml:space="preserve">
098868 81087</t>
  </si>
  <si>
    <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rlfi=hd:;si:12849948869480425725,l,Ch9HeW1uYXN0aWNzIGNsYXNzZXMgaW4gS2FybmF0YWthWjUKEmd5bW5hc3RpY3MgY2xhc3NlcyIfZ3ltbmFzdGljcyBjbGFzc2VzIGluIGthcm5hdGFrYQ;mv:[[15.5149575,77.87789579999999],[12.7367153,75.0026455]];tbs:lrf:!1m4!1u3!2m2!3m1!1e1!1m4!1u2!2m2!2m1!1e1!1m4!1u16!2m2!16m1!1e1!1m4!1u16!2m2!16m1!1e2!2m1!1e2!2m1!1e16!2m1!1e3!3sIAE,lf:1,lf_ui:2</t>
  </si>
  <si>
    <t xml:space="preserve">
Shaolin Kung Fu Gymnastics Training, Of Bangalore</t>
  </si>
  <si>
    <t xml:space="preserve">
297, 8th A Main Rd, Koramangala 4th Block, Koramangala, Bengaluru, Karnataka 560095</t>
  </si>
  <si>
    <t>https://www.google.com/maps/dir/28.6425004,77.2979777/Gymnastics+classes+in+Karnataka/@20.5498033,69.379365,5z/data=!3m1!4b1!4m9!4m8!1m1!4e1!1m5!1m1!1s0x3bae14675e3a93bf:0x60cc15608eeb4643!2m2!1d77.6310791!2d12.9309801</t>
  </si>
  <si>
    <t xml:space="preserve">
 097401 18649</t>
  </si>
  <si>
    <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rlfi=hd:;si:6974973427348883011;mv:[[15.5149575,77.87789579999999],[12.7367153,75.0026455]];tbs:lrf:!1m4!1u3!2m2!3m1!1e1!1m4!1u2!2m2!2m1!1e1!1m4!1u16!2m2!16m1!1e1!1m4!1u16!2m2!16m1!1e2!2m1!1e2!2m1!1e16!2m1!1e3!3sIAE,lf:1,lf_ui:2</t>
  </si>
  <si>
    <t xml:space="preserve">
Ayurveda Surya Yoga Centre</t>
  </si>
  <si>
    <t xml:space="preserve">
4, 1st Main, KRS Rd, Brindavan Badavane, Brindavan Extension 1st Stage, Brindavan Extension, Mysuru, Karnataka 570016</t>
  </si>
  <si>
    <t>https://www.google.com/maps/dir//Gymnastics+classes+in+Karnataka/data=!4m6!4m5!1m1!4e2!1m2!1m1!1s0x3baf7a7adcd28f55:0x1105021acb36c664?sa=X&amp;ved=2ahUKEwjElqDf1IHqAhXA4HMBHWQwDg0Q9RcwAXoECAQQEA</t>
  </si>
  <si>
    <t xml:space="preserve">
 099863 97939</t>
  </si>
  <si>
    <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rlfi=hd:;si:1226388787630098020,l,Ch9HeW1uYXN0aWNzIGNsYXNzZXMgaW4gS2FybmF0YWthWjUKEmd5bW5hc3RpY3MgY2xhc3NlcyIfZ3ltbmFzdGljcyBjbGFzc2VzIGluIGthcm5hdGFrYQ;mv:[[16.072426999999998,77.94390220000001],[12.0473257,74.3171745]];start:20;tbs:lrf:!1m4!1u3!2m2!3m1!1e1!1m4!1u2!2m2!2m1!1e1!1m4!1u16!2m2!16m1!1e1!1m4!1u16!2m2!16m1!1e2!2m1!1e2!2m1!1e16!2m1!1e3!3sIAE,lf:1,lf_ui:2</t>
  </si>
  <si>
    <t xml:space="preserve">
Nirvana Fitness and Dance Centre</t>
  </si>
  <si>
    <t xml:space="preserve">
82, Wheeler Rd, Sarvagnya Nagar, Cox Town, Bengaluru, Karnataka 560005</t>
  </si>
  <si>
    <t>https://www.google.com/maps/dir/28.6425004,77.2979777/Gymnastics+classes+in+Karnataka/@20.5742909,69.3794043,5z/data=!3m1!4b1!4m9!4m8!1m1!4e1!1m5!1m1!1s0x3bae16f3b1363649:0x7ef2de1e1accb20e!2m2!1d77.621726!2d12.998042</t>
  </si>
  <si>
    <t xml:space="preserve">
 096325 59876</t>
  </si>
  <si>
    <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rlfi=hd:;si:9147618014022906382,l,Ch9HeW1uYXN0aWNzIGNsYXNzZXMgaW4gS2FybmF0YWthWjUKEmd5bW5hc3RpY3MgY2xhc3NlcyIfZ3ltbmFzdGljcyBjbGFzc2VzIGluIGthcm5hdGFrYQ;mv:[[16.072426999999998,77.94390220000001],[12.0473257,74.3171745]];start:20;tbs:lrf:!1m4!1u3!2m2!3m1!1e1!1m4!1u2!2m2!2m1!1e1!1m4!1u16!2m2!16m1!1e1!1m4!1u16!2m2!16m1!1e2!2m1!1e2!2m1!1e16!2m1!1e3!3sIAE,lf:1,lf_ui:2</t>
  </si>
  <si>
    <t xml:space="preserve">
Fitness Home Gym</t>
  </si>
  <si>
    <t xml:space="preserve">
royal cafe, Venkama complex Doddaballapur main Rd, Rajanukunte, near Bengaluru, Karnataka 560064</t>
  </si>
  <si>
    <t>https://www.google.com/maps/dir/28.6425004,77.2979777/Gymnastics+classes+in+Karnataka/@20.5753446,69.379406,5z/data=!3m1!4b1!4m9!4m8!1m1!4e1!1m5!1m1!1s0x3bae1f5ecbe34863:0x71704172c47946b9!2m2!1d77.5642537!2d13.1699972</t>
  </si>
  <si>
    <t xml:space="preserve">
096116 14164</t>
  </si>
  <si>
    <t>https://www.google.com/search?client=firefox-b-d&amp;tbm=lcl&amp;sxsrf=ALeKk00YnNHeJHj9Fy0s56XqIhP0nnvSKw%3A1592150596904&amp;ei=RErmXvfqNuWdmgfl8oSQAw&amp;q=Gymnastics+classes+in+Karnataka&amp;oq=Gymnastics+classes+in+Karnataka&amp;gs_l=psy-ab.12...0.0.0.68991.0.0.0.0.0.0.0.0..0.0....0...1c..64.psy-ab..0.0.0....0.-5TIfgplxwA#rlfi=hd:;si:8174105284855809721,l,Ch9HeW1uYXN0aWNzIGNsYXNzZXMgaW4gS2FybmF0YWthSJaM_cyqr4CACFo9ChJneW1uYXN0aWNzIGNsYXNzZXMQABABGAAYAyIfZ3ltbmFzdGljcyBjbGFzc2VzIGluIGthcm5hdGFrYQ;mv:[[17.73707039350949,91.63436244687499],[6.827059862619297,70.84822963437499],null,[12.338819720392806,81.24129604062499],6];start:20</t>
  </si>
  <si>
    <t xml:space="preserve">
Nuclear Fitness</t>
  </si>
  <si>
    <t xml:space="preserve">
1108, Udayaravi Rd, Block K, Kuvempu Nagar 2nd Stage, Kuvempu Nagara, Mysuru, Karnataka 570023</t>
  </si>
  <si>
    <t>https://www.google.com/maps/dir/28.6425004,77.2979777/Gymnastics+classes+in+Karnataka/@20.2322531,69.0873164,5z/data=!3m1!4b1!4m9!4m8!1m1!4e1!1m5!1m1!1s0x3baf65526b286aa3:0xbf2de73e55cf9186!2m2!1d76.6309765!2d12.28596</t>
  </si>
  <si>
    <t xml:space="preserve">
0821 256 5786</t>
  </si>
  <si>
    <t xml:space="preserve">
095351 96107</t>
  </si>
  <si>
    <t>Annual Membership 9000</t>
  </si>
  <si>
    <t>https://www.google.com/search?client=firefox-b-d&amp;tbm=lcl&amp;sxsrf=ALeKk00YnNHeJHj9Fy0s56XqIhP0nnvSKw%3A1592150596904&amp;ei=RErmXvfqNuWdmgfl8oSQAw&amp;q=Gymnastics+classes+in+Karnataka&amp;oq=Gymnastics+classes+in+Karnataka&amp;gs_l=psy-ab.12...0.0.0.68991.0.0.0.0.0.0.0.0..0.0....0...1c..64.psy-ab..0.0.0....0.-5TIfgplxwA#rlfi=hd:;si:13775921090109870470,l,Ch9HeW1uYXN0aWNzIGNsYXNzZXMgaW4gS2FybmF0YWthSKuvqrLuqoCACFo7ChJneW1uYXN0aWNzIGNsYXNzZXMQABABGAMiH2d5bW5hc3RpY3MgY2xhc3NlcyBpbiBrYXJuYXRha2E;mv:[[17.793824985837905,91.63436244687499],[6.88381445494771,70.84822963437499]];start:20</t>
  </si>
  <si>
    <t>https://www.google.com/search?client=firefox-b-d&amp;tbm=lcl&amp;sxsrf=ALeKk03LadfL1-7VSpJuCA1hqP-9wKJp7A%3A1592151279555&amp;ei=70zmXsK_If6O4-EP3am9uAU&amp;q=Gymnastics+classes+in+Karnataka&amp;oq=Gymnastics+classes+in+Karnataka&amp;gs_l=psy-ab.12...0.0.0.4116.0.0.0.0.0.0.0.0..0.0....0...1c..64.psy-ab..0.0.0....0.Fele7ZTqGKc#rlfi=hd:;si:13775921090109870470,l,Ch9HeW1uYXN0aWNzIGNsYXNzZXMgaW4gS2FybmF0YWthSKuvqrLuqoCACFo7ChJneW1uYXN0aWNzIGNsYXNzZXMQABABGAMiH2d5bW5hc3RpY3MgY2xhc3NlcyBpbiBrYXJuYXRha2E;mv:[[16.071046799999998,77.94390220000001],[12.071709799999999,74.3171745]];start:20</t>
  </si>
  <si>
    <t xml:space="preserve">
FLIP Gymnastics</t>
  </si>
  <si>
    <t xml:space="preserve">
Tharalabalu Badavane, Davanagere, Karnataka 577004</t>
  </si>
  <si>
    <t>https://www.google.com/maps/dir/28.6425004,77.2979777/Gymnastics+classes+in+Karnataka/@20.5749455,67.1876805,5z/data=!3m1!4b1!4m9!4m8!1m1!4e1!1m5!1m1!1s0x3bba256bbf8eeaeb:0x28da95b5ead599c9!2m2!1d75.9085607!2d14.4551863</t>
  </si>
  <si>
    <t xml:space="preserve">
 090363 84297</t>
  </si>
  <si>
    <t>https://www.google.com/search?client=firefox-b-d&amp;tbm=lcl&amp;sxsrf=ALeKk03LadfL1-7VSpJuCA1hqP-9wKJp7A%3A1592151279555&amp;ei=70zmXsK_If6O4-EP3am9uAU&amp;q=Gymnastics+classes+in+Karnataka&amp;oq=Gymnastics+classes+in+Karnataka&amp;gs_l=psy-ab.12...0.0.0.4116.0.0.0.0.0.0.0.0..0.0....0...1c..64.psy-ab..0.0.0....0.Fele7ZTqGKc#rlfi=hd:;si:2943829915001526729,l,Ch9HeW1uYXN0aWNzIGNsYXNzZXMgaW4gS2FybmF0YWthWjUKEmd5bW5hc3RpY3MgY2xhc3NlcyIfZ3ltbmFzdGljcyBjbGFzc2VzIGluIGthcm5hdGFrYQ;mv:[[16.071046799999998,77.94390220000001],[12.071709799999999,74.3171745]];start:20</t>
  </si>
  <si>
    <t xml:space="preserve">
STUDIO ARIEL</t>
  </si>
  <si>
    <t xml:space="preserve">
RBI Layout, RBI East Layout, Phase 7, J. P. Nagar, Bengaluru, Karnataka 560078</t>
  </si>
  <si>
    <t>https://www.google.com/maps/dir/28.6425004,77.2979777/Gymnastics+classes+in+Karnataka/@20.532744,69.3793376,5z/data=!3m1!4b1!4m9!4m8!1m1!4e1!1m5!1m1!1s0x3bae1546c501247d:0xb2f79bf26ef2ec66!2m2!1d77.581119!2d12.8922476</t>
  </si>
  <si>
    <t xml:space="preserve">
098450 46172</t>
  </si>
  <si>
    <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rlfi=hd:;si:12895947523544509542,l,Ch9HeW1uYXN0aWNzIGNsYXNzZXMgaW4gS2FybmF0YWthWjUKEmd5bW5hc3RpY3MgY2xhc3NlcyIfZ3ltbmFzdGljcyBjbGFzc2VzIGluIGthcm5hdGFrYQ;mv:[[16.072426999999998,77.94390220000001],[12.0473257,74.3171745]];start:20;tbs:lrf:!1m4!1u3!2m2!3m1!1e1!1m4!1u2!2m2!2m1!1e1!1m4!1u16!2m2!16m1!1e1!1m4!1u16!2m2!16m1!1e2!2m1!1e2!2m1!1e16!2m1!1e3!3sIAE,lf:1,lf_ui:2</t>
  </si>
  <si>
    <t xml:space="preserve">
The Little Gym Of Jayanagar</t>
  </si>
  <si>
    <t xml:space="preserve">
 332, S End Rd, above Josco Jewellers, 2nd Block, Jayanagar, Bengaluru, Karnataka 560011</t>
  </si>
  <si>
    <t>https://www.google.com/maps/dir/28.6425004,77.2979777/Gymnastics+classes+in+Karnataka/@20.5548577,69.3793731,5z/data=!3m1!4b1!4m9!4m8!1m1!4e1!1m5!1m1!1s0x3bae15db94f0e191:0x743a0b6a393e5cec!2m2!1d77.5820804!2d12.9369157</t>
  </si>
  <si>
    <t xml:space="preserve">
 078299 66799</t>
  </si>
  <si>
    <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rlfi=hd:;si:8375019007903685868,l,Ch9HeW1uYXN0aWNzIGNsYXNzZXMgaW4gS2FybmF0YWthGZdLnAyvnL9IWjUKEmd5bW5hc3RpY3MgY2xhc3NlcyIfZ3ltbmFzdGljcyBjbGFzc2VzIGluIGthcm5hdGFrYQ;mv:[[16.072426999999998,77.94390220000001],[12.0473257,74.3171745]];start:20;tbs:lrf:!1m4!1u3!2m2!3m1!1e1!1m4!1u2!2m2!2m1!1e1!1m4!1u16!2m2!16m1!1e1!1m4!1u16!2m2!16m1!1e2!2m1!1e2!2m1!1e16!2m1!1e3!3sIAE,lf:1,lf_ui:2</t>
  </si>
  <si>
    <t>http://thelittlegym.in/</t>
  </si>
  <si>
    <t xml:space="preserve">
Rashtrothana Fitness Centre</t>
  </si>
  <si>
    <t xml:space="preserve">
Sunkenahalli, Gavipuram Extn, Gavipuram Extention, Kempegowda Nagar, Bengaluru, Karnataka 560019</t>
  </si>
  <si>
    <t>https://www.google.com/maps/dir/28.6425004,77.2979777/Gymnastics+classes+in+Karnataka/@20.5581323,69.3793784,5z/data=!3m1!4b1!4m9!4m8!1m1!4e1!1m5!1m1!1s0x3bae15f4a8316a31:0xddfb936872f435a0!2m2!1d77.567637!2d12.9438224</t>
  </si>
  <si>
    <t xml:space="preserve">
094831 39964</t>
  </si>
  <si>
    <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rlfi=hd:;si:15995540578350937504,l,Ch9HeW1uYXN0aWNzIGNsYXNzZXMgaW4gS2FybmF0YWthWjUKEmd5bW5hc3RpY3MgY2xhc3NlcyIfZ3ltbmFzdGljcyBjbGFzc2VzIGluIGthcm5hdGFrYQ;mv:[[16.072426999999998,77.94390220000001],[12.0473257,74.3171745]];start:20;tbs:lrf:!1m4!1u3!2m2!3m1!1e1!1m4!1u2!2m2!2m1!1e1!1m4!1u16!2m2!16m1!1e1!1m4!1u16!2m2!16m1!1e2!2m1!1e2!2m1!1e16!2m1!1e3!3sIAE,lf:1,lf_ui:2</t>
  </si>
  <si>
    <t xml:space="preserve">
The Little Gym of Sahakarnagar</t>
  </si>
  <si>
    <t xml:space="preserve">
40/1 1st Floor Century Corbel Commercial, Sahakarnagar Main Road, Bengaluru, Karnataka 560092</t>
  </si>
  <si>
    <t>https://www.google.com/maps/dir/28.6425004,77.2979777/Gymnastics+classes+in+Karnataka/@20.5753446,69.379406,5z/data=!3m1!4b1!4m9!4m8!1m1!4e1!1m5!1m1!1s0x3bae182404e59881:0x21711b2ed82a5259!2m2!1d77.5913028!2d13.0636616</t>
  </si>
  <si>
    <t xml:space="preserve">
089715 58691</t>
  </si>
  <si>
    <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rlfi=hd:;si:2409737163629023833,l,Ch9HeW1uYXN0aWNzIGNsYXNzZXMgaW4gS2FybmF0YWthGfT8S1OCfGtYWjUKEmd5bW5hc3RpY3MgY2xhc3NlcyIfZ3ltbmFzdGljcyBjbGFzc2VzIGluIGthcm5hdGFrYQ;mv:[[16.072426999999998,77.94390220000001],[12.0473257,74.3171745]];start:20;tbs:lrf:!1m4!1u3!2m2!3m1!1e1!1m4!1u2!2m2!2m1!1e1!1m4!1u16!2m2!16m1!1e1!1m4!1u16!2m2!16m1!1e2!2m1!1e2!2m1!1e16!2m1!1e3!3sIAE,lf:1,lf_ui:2</t>
  </si>
  <si>
    <t>http://thelittlegym.in/sahakarnagar/</t>
  </si>
  <si>
    <t xml:space="preserve">
Institute Of Martial Arts Mysore</t>
  </si>
  <si>
    <t xml:space="preserve">
Block Number 23, BEML Nagar, Mysuru, Karnataka 570008</t>
  </si>
  <si>
    <t>https://www.google.com/maps/dir/28.6425004,77.2979777/Gymnastics+classes+in+Karnataka/@20.2156055,69.0817816,5z/data=!3m1!4b1!4m9!4m8!1m1!4e1!1m5!1m1!1s0x3baf656b74dea1a5:0x22707b335c6da3ef!2m2!1d76.6208518!2d12.2629561</t>
  </si>
  <si>
    <t xml:space="preserve">
088926 66451</t>
  </si>
  <si>
    <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rlfi=hd:;si:2481618855205381103,l,Ch9HeW1uYXN0aWNzIGNsYXNzZXMgaW4gS2FybmF0YWthWjUKEmd5bW5hc3RpY3MgY2xhc3NlcyIfZ3ltbmFzdGljcyBjbGFzc2VzIGluIGthcm5hdGFrYQ;mv:[[16.072426999999998,77.94390220000001],[12.0473257,74.3171745]];start:20;tbs:lrf:!1m4!1u3!2m2!3m1!1e1!1m4!1u2!2m2!2m1!1e1!1m4!1u16!2m2!16m1!1e1!1m4!1u16!2m2!16m1!1e2!2m1!1e2!2m1!1e16!2m1!1e3!3sIAE,lf:1,lf_ui:2</t>
  </si>
  <si>
    <t xml:space="preserve">
Indian Combat Sports Academy</t>
  </si>
  <si>
    <t xml:space="preserve">
 4th Floor, Srinidhi Building, Neeladri Road, Above Bata Showroom Doddathuguru, Karuna Nagar, Electronics City Phase 1, Electronic City, Bengaluru, Karnataka 560100</t>
  </si>
  <si>
    <t>https://www.google.com/maps/dir/28.6425004,77.2979777/Gymnastics+classes+in+Karnataka/@20.5064099,69.3792954,5z/data=!3m1!4b1!4m9!4m8!1m1!4e1!1m5!1m1!1s0x3bae6b7bbb1b8ddb:0xf627e9fa6678ec84!2m2!1d77.6460446!2d12.8417751</t>
  </si>
  <si>
    <t xml:space="preserve">
086870 08888</t>
  </si>
  <si>
    <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rlfi=hd:;si:17737402919092284548,l,Ch9HeW1uYXN0aWNzIGNsYXNzZXMgaW4gS2FybmF0YWthSLT8l6KDq4CACFo7ChJneW1uYXN0aWNzIGNsYXNzZXMQABABGAMiH2d5bW5hc3RpY3MgY2xhc3NlcyBpbiBrYXJuYXRha2E;mv:[[16.072426999999998,77.94390220000001],[12.0473257,74.3171745]];start:20;tbs:lrf:!1m4!1u3!2m2!3m1!1e1!1m4!1u2!2m2!2m1!1e1!1m4!1u16!2m2!16m1!1e1!1m4!1u16!2m2!16m1!1e2!2m1!1e2!2m1!1e16!2m1!1e3!3sIAE,lf:1,lf_ui:2</t>
  </si>
  <si>
    <t>https://www.indiancombatsportsacademy.com/</t>
  </si>
  <si>
    <t xml:space="preserve">
Rock Solid Studio</t>
  </si>
  <si>
    <t xml:space="preserve">
3rd Floor, No. 38 (old no: 289-E 10th Main Road, next to Kamakshi Silks, 5th Block, Jayanagar, Karnataka 560041</t>
  </si>
  <si>
    <t>https://www.google.com/maps/dir/28.6425004,77.2979777/Gymnastics+classes+in+Karnataka/@20.5451168,69.3793575,5z/data=!3m1!4b1!4m9!4m8!1m1!4e1!1m5!1m1!1s0x3bae15a02b73981b:0x3292299db14c640!2m2!1d77.5844772!2d12.9171917</t>
  </si>
  <si>
    <t xml:space="preserve">
 088845 55113</t>
  </si>
  <si>
    <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rlfi=hd:;si:227751300359833152,l,Ch9HeW1uYXN0aWNzIGNsYXNzZXMgaW4gS2FybmF0YWthWjUKEmd5bW5hc3RpY3MgY2xhc3NlcyIfZ3ltbmFzdGljcyBjbGFzc2VzIGluIGthcm5hdGFrYQ;mv:[[15.646268099999999,77.8807942],[12.1491708,74.81856189999999]];start:40;tbs:lrf:!1m4!1u3!2m2!3m1!1e1!1m4!1u2!2m2!2m1!1e1!1m4!1u16!2m2!16m1!1e1!1m4!1u16!2m2!16m1!1e2!2m1!1e2!2m1!1e16!2m1!1e3!3sIAE,lf:1,lf_ui:2</t>
  </si>
  <si>
    <t xml:space="preserve">
Chaitanya Yoga Kendra</t>
  </si>
  <si>
    <t xml:space="preserve">
 CA1 Krishna Mandira, Alwar Kalabhavan,, Gokulam 3rd Stage,, Mysuru, Karnataka 570002</t>
  </si>
  <si>
    <t>https://www.google.com/maps/dir/28.6425004,77.2979777/Gymnastics+classes+in+Karnataka/@20.2460449,69.0864348,5z/data=!3m1!4b1!4m9!4m8!1m1!4e1!1m5!1m1!1s0x3baf7a8fda8c40f9:0x4a8c2f2b2f1bf5f9!2m2!1d76.6306081!2d12.3365153</t>
  </si>
  <si>
    <t xml:space="preserve">
094498 86387</t>
  </si>
  <si>
    <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rldoc=1&amp;rlfi=hd:;si:5371720318066619897,l,Ch9HeW1uYXN0aWNzIGNsYXNzZXMgaW4gS2FybmF0YWthWjUKEmd5bW5hc3RpY3MgY2xhc3NlcyIfZ3ltbmFzdGljcyBjbGFzc2VzIGluIGthcm5hdGFrYQ;mv:[[15.646268099999999,77.8807942],[12.1491708,74.81856189999999]];start:40;tbs:lrf:!1m4!1u3!2m2!3m1!1e1!1m4!1u2!2m2!2m1!1e1!1m4!1u16!2m2!16m1!1e1!1m4!1u16!2m2!16m1!1e2!2m1!1e2!2m1!1e16!2m1!1e3!3sIAE,lf:1,lf_ui:2</t>
  </si>
  <si>
    <t>http://www.cykmysoreashtangayoga.in/</t>
  </si>
  <si>
    <t xml:space="preserve">
Fit Smart Gym</t>
  </si>
  <si>
    <t xml:space="preserve">
HRBR Layout 3rd Block, HRBR Layout, Kalyan Nagar, Bengaluru, Karnataka 560043</t>
  </si>
  <si>
    <t>https://www.google.com/maps/dir/28.6425004,77.2979777/Gymnastics+classes+in+Karnataka/@20.5741382,69.3794041,5z/data=!3m1!4b1!4m9!4m8!1m1!4e1!1m5!1m1!1s0x3bae1724a29839ef:0x1fd4212f621aabf2!2m2!1d77.6370358!2d13.0233805</t>
  </si>
  <si>
    <t xml:space="preserve">
080 2544 0999</t>
  </si>
  <si>
    <t>https://www.google.com/search?client=firefox-b-d&amp;tbm=lcl&amp;sxsrf=ALeKk00_pHAoWBX6mMbZQkMf2ur4UPRJ1w%3A1592154086602&amp;ei=5lfmXpKoJJrD3LUP4t-0qAk&amp;q=Gymnastics+classes+in+Karnataka&amp;oq=Gymnastics+classes+in+Karnataka&amp;gs_l=psy-ab.12...0.0.0.6556.0.0.0.0.0.0.0.0..0.0....0...1c..64.psy-ab..0.0.0....0.e4DKI1U2A10#rlfi=hd:;si:2293494597631519730,l,Ch9HeW1uYXN0aWNzIGNsYXNzZXMgaW4gS2FybmF0YWthWjUKEmd5bW5hc3RpY3MgY2xhc3NlcyIfZ3ltbmFzdGljcyBjbGFzc2VzIGluIGthcm5hdGFrYQ;mv:[[15.650681599999999,77.8983488],[12.071197999999999,74.8175683]];start:40</t>
  </si>
  <si>
    <t xml:space="preserve">
Tots N Teens Gym</t>
  </si>
  <si>
    <t xml:space="preserve">
 Reliable Tranquil Layout, Bengaluru, Karnataka 560068</t>
  </si>
  <si>
    <t>https://www.google.com/maps/dir/28.6425004,77.2979777/Gymnastics+classes+in+Karnataka/@20.5310737,69.3793349,5z/data=!3m1!4b1!4m9!4m8!1m1!4e1!1m5!1m1!1s0x3bae13cfe32226cb:0x4a0cd3f4d32ae70b!2m2!1d77.6557221!2d12.8940546</t>
  </si>
  <si>
    <t xml:space="preserve">
073381 44447</t>
  </si>
  <si>
    <t>https://www.google.com/search?client=firefox-b-d&amp;tbm=lcl&amp;sxsrf=ALeKk00_pHAoWBX6mMbZQkMf2ur4UPRJ1w%3A1592154086602&amp;ei=5lfmXpKoJJrD3LUP4t-0qAk&amp;q=Gymnastics+classes+in+Karnataka&amp;oq=Gymnastics+classes+in+Karnataka&amp;gs_l=psy-ab.12...0.0.0.6556.0.0.0.0.0.0.0.0..0.0....0...1c..64.psy-ab..0.0.0....0.e4DKI1U2A10#rlfi=hd:;si:5335872706995480331,l,Ch9HeW1uYXN0aWNzIGNsYXNzZXMgaW4gS2FybmF0YWthWjUKEmd5bW5hc3RpY3MgY2xhc3NlcyIfZ3ltbmFzdGljcyBjbGFzc2VzIGluIGthcm5hdGFrYQ;mv:[[15.650681599999999,77.8983488],[12.071197999999999,74.8175683]];start:40</t>
  </si>
  <si>
    <t>https://www.totsnteensgym.com/</t>
  </si>
  <si>
    <t xml:space="preserve">
Manthan Dance Class</t>
  </si>
  <si>
    <t xml:space="preserve">
 221, Kaplieshwar Rd, Raviwar Peth, Belgaum, Karnataka 590001</t>
  </si>
  <si>
    <t>https://www.google.com/maps/dir/28.6425004,77.2979777/Gymnastics+classes+in+Karnataka/@22.1841198,71.6602649,6z/data=!3m1!4b1!4m9!4m8!1m1!4e1!1m5!1m1!1s0x3bbf66bdad3f22b7:0xb69e1438eb941d32!2m2!1d74.5138733!2d15.8543378</t>
  </si>
  <si>
    <t xml:space="preserve">
089042 58364</t>
  </si>
  <si>
    <t>https://www.google.com/search?client=firefox-b-d&amp;tbm=lcl&amp;sxsrf=ALeKk00_pHAoWBX6mMbZQkMf2ur4UPRJ1w%3A1592154086602&amp;ei=5lfmXpKoJJrD3LUP4t-0qAk&amp;q=Gymnastics+classes+in+Karnataka&amp;oq=Gymnastics+classes+in+Karnataka&amp;gs_l=psy-ab.12...0.0.0.6556.0.0.0.0.0.0.0.0..0.0....0...1c..64.psy-ab..0.0.0....0.e4DKI1U2A10#rlfi=hd:;si:13158977395926244658,l,Ch9HeW1uYXN0aWNzIGNsYXNzZXMgaW4gS2FybmF0YWthWjUKEmd5bW5hc3RpY3MgY2xhc3NlcyIfZ3ltbmFzdGljcyBjbGFzc2VzIGluIGthcm5hdGFrYQ;mv:[[17.6068013,77.8407265],[11.993632000000002,74.3124276]];start:60</t>
  </si>
  <si>
    <t xml:space="preserve">
Academy Of Martial Science</t>
  </si>
  <si>
    <t xml:space="preserve">
 Main branch:, 3rd Cross Rd, Jayanagar, Krishnamurthy Puram, Mysuru, Karnataka 570009</t>
  </si>
  <si>
    <t>https://www.google.com/maps/dir/28.6425004,77.2979777/Gymnastics+classes+in+Karnataka/@20.2366069,69.0910584,5z/data=!3m1!4b1!4m9!4m8!1m1!4e1!1m5!1m1!1s0x3baf7aaa4cb1127f:0x1c81739e1cd7d795!2m2!1d76.6384625!2d12.2943375</t>
  </si>
  <si>
    <t xml:space="preserve">
 094484 13214</t>
  </si>
  <si>
    <t>https://www.google.com/search?client=firefox-b-d&amp;tbm=lcl&amp;sxsrf=ALeKk00_pHAoWBX6mMbZQkMf2ur4UPRJ1w%3A1592154086602&amp;ei=5lfmXpKoJJrD3LUP4t-0qAk&amp;q=Gymnastics+classes+in+Karnataka&amp;oq=Gymnastics+classes+in+Karnataka&amp;gs_l=psy-ab.12...0.0.0.6556.0.0.0.0.0.0.0.0..0.0....0...1c..64.psy-ab..0.0.0....0.e4DKI1U2A10#rlfi=hd:;si:2054050027983591317,l,Ch9HeW1uYXN0aWNzIGNsYXNzZXMgaW4gS2FybmF0YWthSNf9voWaroCACFo7ChJneW1uYXN0aWNzIGNsYXNzZXMQABABGAMiH2d5bW5hc3RpY3MgY2xhc3NlcyBpbiBrYXJuYXRha2E;mv:[[17.6068013,77.8407265],[11.993632000000002,74.3124276]];start:60</t>
  </si>
  <si>
    <t>http://academyofmartialscience.com/</t>
  </si>
  <si>
    <t xml:space="preserve">
Kia Kaha MMA Koramangala</t>
  </si>
  <si>
    <t xml:space="preserve">
No-474, second floor, 1st Cross Rd, KHB Colony, 5th Block, Koramangala, Bengaluru, Karnataka 560095</t>
  </si>
  <si>
    <t>https://www.google.com/maps/dir//Gymnastics+classes+in+Karnataka/data=!4m6!4m5!1m1!4e2!1m2!1m1!1s0x3bae144545fac74b:0x11876d95df575c1a?sa=X&amp;ved=2ahUKEwitxZD164HqAhX48XMBHX1mB_MQ9RcwAXoECAQQEg</t>
  </si>
  <si>
    <t xml:space="preserve">
074068 99355</t>
  </si>
  <si>
    <t>https://www.google.com/search?client=firefox-b-d&amp;tbm=lcl&amp;sxsrf=ALeKk00_pHAoWBX6mMbZQkMf2ur4UPRJ1w%3A1592154086602&amp;ei=5lfmXpKoJJrD3LUP4t-0qAk&amp;q=Gymnastics+classes+in+Karnataka&amp;oq=Gymnastics+classes+in+Karnataka&amp;gs_l=psy-ab.12...0.0.0.6556.0.0.0.0.0.0.0.0..0.0....0...1c..64.psy-ab..0.0.0....0.e4DKI1U2A10#rlfi=hd:;si:1263098710965312538,l,Ch9HeW1uYXN0aWNzIGNsYXNzZXMgaW4gS2FybmF0YWthWjUKEmd5bW5hc3RpY3MgY2xhc3NlcyIfZ3ltbmFzdGljcyBjbGFzc2VzIGluIGthcm5hdGFrYQ;mv:[[17.6068013,77.8407265],[11.993632000000002,74.3124276]];start:60</t>
  </si>
  <si>
    <t>https://kiakaha.in/</t>
  </si>
  <si>
    <t xml:space="preserve">
FUSION STUDIO</t>
  </si>
  <si>
    <t xml:space="preserve">
197, New Bel Road, Devasandra, above Apple solutions, opposite Canara Bank, KGE Layout, R.M.V. 2nd Stage, Bengaluru, Karnataka 560094</t>
  </si>
  <si>
    <t>https://www.google.com/maps/dir/28.6425004,77.2979777/Gymnastics+classes+in+Karnataka/@20.5753446,69.379406,5z/data=!3m1!4b1!4m9!4m8!1m1!4e1!1m5!1m1!1s0x3bae17dcf5bc9c69:0x83963476a24e1c91!2m2!1d77.571027!2d13.029975</t>
  </si>
  <si>
    <t xml:space="preserve">
098860 52426</t>
  </si>
  <si>
    <t>https://www.google.com/search?client=firefox-b-d&amp;tbm=lcl&amp;sxsrf=ALeKk039P5YSnVP-7WYmRXLe0H1xeq8AOA%3A1592154647125&amp;ei=F1rmXruQB9H69QOx473wCg&amp;q=Gymnastics+classes+in+Karnataka&amp;oq=Gymnastics+classes+in+Karnataka&amp;gs_l=psy-ab.12...0.0.0.1685507.0.0.0.0.0.0.0.0..0.0....0...1c..64.psy-ab..0.0.0....0.TwErOWSRgpw#rlfi=hd:;si:9481823749608971409,l,Ch9HeW1uYXN0aWNzIGNsYXNzZXMgaW4gS2FybmF0YWthSLi1qcfmgICACFo9ChJneW1uYXN0aWNzIGNsYXNzZXMQABABGAEYAyIfZ3ltbmFzdGljcyBjbGFzc2VzIGluIGthcm5hdGFrYQ;mv:[[16.627932,77.9281403],[12.0482426,74.81429829999999]];start:80</t>
  </si>
  <si>
    <t>https://www.fusionstudio.com/</t>
  </si>
  <si>
    <t xml:space="preserve">
Royal Fitness World</t>
  </si>
  <si>
    <t xml:space="preserve">
15,jayaram building, kanada T.dasrahalli, Kasthuri Nivas Rd, Bengaluru, Karnataka 560057</t>
  </si>
  <si>
    <t>https://www.google.com/maps/dir/28.6425004,77.2979777/Gymnastics+classes+in+Karnataka/@20.5753446,69.379406,5z/data=!3m1!4b1!4m9!4m8!1m1!4e1!1m5!1m1!1s0x3bae3cd7cc7cc205:0x14f1e9ad09d585b0!2m2!1d77.5141772!2d13.0465916</t>
  </si>
  <si>
    <t xml:space="preserve">
 081472 04413</t>
  </si>
  <si>
    <t>https://www.google.com/search?client=firefox-b-d&amp;tbm=lcl&amp;sxsrf=ALeKk039P5YSnVP-7WYmRXLe0H1xeq8AOA%3A1592154647125&amp;ei=F1rmXruQB9H69QOx473wCg&amp;q=Gymnastics+classes+in+Karnataka&amp;oq=Gymnastics+classes+in+Karnataka&amp;gs_l=psy-ab.12...0.0.0.1685507.0.0.0.0.0.0.0.0..0.0....0...1c..64.psy-ab..0.0.0....0.TwErOWSRgpw#rlfi=hd:;si:1509244279549429168,l,Ch9HeW1uYXN0aWNzIGNsYXNzZXMgaW4gS2FybmF0YWthWjUKEmd5bW5hc3RpY3MgY2xhc3NlcyIfZ3ltbmFzdGljcyBjbGFzc2VzIGluIGthcm5hdGFrYQ;mv:[[16.627932,77.9281403],[12.0482426,74.81429829999999]];start:80</t>
  </si>
  <si>
    <t xml:space="preserve">
Guardians of Paradise</t>
  </si>
  <si>
    <t xml:space="preserve">
Yemalur, Bellandur, Bengaluru, Karnataka 560037</t>
  </si>
  <si>
    <t>https://www.google.com/maps/dir/28.6425004,77.2979777/Gymnastics+classes+in+Karnataka/@20.5591024,69.3793799,5z/data=!3m1!4b1!4m9!4m8!1m1!4e1!1m5!1m1!1s0x3bae130ac9fc99f1:0x9e4763316319446c!2m2!1d77.6812117!2d12.9453174</t>
  </si>
  <si>
    <t xml:space="preserve">
gangadhar196027@gmail.com</t>
  </si>
  <si>
    <t xml:space="preserve">
99728 30891 </t>
  </si>
  <si>
    <t>https://www.google.com/search?client=firefox-b-d&amp;tbm=lcl&amp;sxsrf=ALeKk039P5YSnVP-7WYmRXLe0H1xeq8AOA%3A1592154647125&amp;ei=F1rmXruQB9H69QOx473wCg&amp;q=Gymnastics+classes+in+Karnataka&amp;oq=Gymnastics+classes+in+Karnataka&amp;gs_l=psy-ab.12...0.0.0.1685507.0.0.0.0.0.0.0.0..0.0....0...1c..64.psy-ab..0.0.0....0.TwErOWSRgpw#rlfi=hd:;si:11405193645106218092,l,Ch9HeW1uYXN0aWNzIGNsYXNzZXMgaW4gS2FybmF0YWthWjUKEmd5bW5hc3RpY3MgY2xhc3NlcyIfZ3ltbmFzdGljcyBjbGFzc2VzIGluIGthcm5hdGFrYQ;mv:[[16.627932,77.9281403],[12.0482426,74.81429829999999]];start:80</t>
  </si>
  <si>
    <t>http://www.gopschool.com/</t>
  </si>
  <si>
    <t xml:space="preserve">
Gold's Gym Jayalakshmipuram</t>
  </si>
  <si>
    <t xml:space="preserve">
No. 1, 1st and 2nd Floor, Gokulam Road, Jayalakshmipuram, Mysore – 570012</t>
  </si>
  <si>
    <t>https://www.google.com/maps/dir/28.6425004,77.2979777/Gymnastics+classes+in+Karnataka/@20.2460449,69.0821235,5z/data=!3m1!4b1!4m9!4m8!1m1!4e1!1m5!1m1!1s0x3baf7a925563ac3f:0xff246cb5f8d3efaf!2m2!1d76.6210498!2d12.3205432</t>
  </si>
  <si>
    <t>jayalakshmipuram.mysore@goldsgym.in</t>
  </si>
  <si>
    <t>https://www.google.com/search?client=firefox-b-d&amp;tbm=lcl&amp;sxsrf=ALeKk039P5YSnVP-7WYmRXLe0H1xeq8AOA%3A1592154647125&amp;ei=F1rmXruQB9H69QOx473wCg&amp;q=Gymnastics+classes+in+Karnataka&amp;oq=Gymnastics+classes+in+Karnataka&amp;gs_l=psy-ab.12...0.0.0.1685507.0.0.0.0.0.0.0.0..0.0....0...1c..64.psy-ab..0.0.0....0.TwErOWSRgpw#rlfi=hd:;si:18384939107652726703,l,Ch9HeW1uYXN0aWNzIGNsYXNzZXMgaW4gS2FybmF0YWthSIn7uvmzj4CACFo7ChJneW1uYXN0aWNzIGNsYXNzZXMQABABGAMiH2d5bW5hc3RpY3MgY2xhc3NlcyBpbiBrYXJuYXRha2E;mv:[[16.627932,77.9281403],[12.0482426,74.81429829999999]];start:80</t>
  </si>
  <si>
    <t>https://goldsgym.in/our-gyms/mysore-jayalaxmipuram/</t>
  </si>
  <si>
    <t xml:space="preserve">
Iconic Fitness BTM</t>
  </si>
  <si>
    <t xml:space="preserve">
To More Super Market, No 4/19,1st Floor, Maruti Nagar, BTM Layout 1, Bengaluru, Karnataka 560029</t>
  </si>
  <si>
    <t>https://www.google.com/maps/dir/28.6425004,77.2979777/Gymnastics+classes+in+Karnataka/@20.3421088,69.8965765,5z/data=!3m1!4b1!4m9!4m8!1m1!4e1!1m5!1m1!1s0x3bae14f8b6e45307:0x2251b302b27857c2!2m2!1d77.6138197!2d12.9215483</t>
  </si>
  <si>
    <t>support@iconicfitnessindia.com</t>
  </si>
  <si>
    <t xml:space="preserve">
070262 76888</t>
  </si>
  <si>
    <t>https://www.google.com/search?client=firefox-b-d&amp;tbm=lcl&amp;sxsrf=ALeKk039P5YSnVP-7WYmRXLe0H1xeq8AOA%3A1592154647125&amp;ei=F1rmXruQB9H69QOx473wCg&amp;q=Gymnastics+classes+in+Karnataka&amp;oq=Gymnastics+classes+in+Karnataka&amp;gs_l=psy-ab.12...0.0.0.1685507.0.0.0.0.0.0.0.0..0.0....0...1c..64.psy-ab..0.0.0....0.TwErOWSRgpw#rlfi=hd:;si:2472954494568650690,l,Ch9HeW1uYXN0aWNzIGNsYXNzZXMgaW4gS2FybmF0YWthSN-Wjsa6roCACFo9ChJneW1uYXN0aWNzIGNsYXNzZXMQABABGAAYAyIfZ3ltbmFzdGljcyBjbGFzc2VzIGluIGthcm5hdGFrYQ;mv:[[16.627932,77.9281403],[12.0482426,74.81429829999999]];start:80</t>
  </si>
  <si>
    <t>https://iconicfitnessindia.com/</t>
  </si>
  <si>
    <t xml:space="preserve">
CULT</t>
  </si>
  <si>
    <t xml:space="preserve">
3rd Floor, No. 198, 199, Whitefield - Hoskote Rd, above MK Retail, Ardendale, Bengaluru, Karnataka 560067</t>
  </si>
  <si>
    <t>https://www.google.com/maps/dir/28.6425004,77.2979777/Gymnastics+classes+in+Karnataka/@20.5688225,69.3793955,5z/data=!3m1!4b1!4m9!4m8!1m1!4e1!1m5!1m1!1s0x3bae0f78f0c095e3:0xcb44ba6327d36f62!2m2!1d77.7613273!2d13.0246919</t>
  </si>
  <si>
    <t>https://www.google.com/search?client=firefox-b-d&amp;tbm=lcl&amp;sxsrf=ALeKk039P5YSnVP-7WYmRXLe0H1xeq8AOA%3A1592154647125&amp;ei=F1rmXruQB9H69QOx473wCg&amp;q=Gymnastics+classes+in+Karnataka&amp;oq=Gymnastics+classes+in+Karnataka&amp;gs_l=psy-ab.12...0.0.0.1685507.0.0.0.0.0.0.0.0..0.0....0...1c..64.psy-ab..0.0.0....0.TwErOWSRgpw#rlfi=hd:;si:14647036823148392290,l,Ch9HeW1uYXN0aWNzIGNsYXNzZXMgaW4gS2FybmF0YWthWjUKEmd5bW5hc3RpY3MgY2xhc3NlcyIfZ3ltbmFzdGljcyBjbGFzc2VzIGluIGthcm5hdGFrYQ;mv:[[16.627932,77.9281403],[12.0482426,74.81429829999999]];start:80</t>
  </si>
  <si>
    <t>https://www.cure.fit/cult/home?gmb=65</t>
  </si>
  <si>
    <t xml:space="preserve">
Monkey Mayhem Fight Club
</t>
  </si>
  <si>
    <t xml:space="preserve">
3rd Floor, Karunadham Building, Opp. Mischief Mall, KSR Road, Hampankatta, Mangalore, Karnataka 575001</t>
  </si>
  <si>
    <t>https://www.google.com/maps/dir/28.6425004,77.2979777/Gymnastics+classes+in+Karnataka/@20.5216229,66.1699676,5z/data=!3m1!4b1!4m9!4m8!1m1!4e1!1m5!1m1!1s0x3ba35a34a7438a45:0x619628efb9691cd9!2m2!1d74.842142!2d12.869671</t>
  </si>
  <si>
    <t>Manglore</t>
  </si>
  <si>
    <t>monkeymayhemfightclub@gmail.com</t>
  </si>
  <si>
    <t>https://www.google.com/search?client=firefox-b-d&amp;tbm=lcl&amp;sxsrf=ALeKk039P5YSnVP-7WYmRXLe0H1xeq8AOA%3A1592154647125&amp;ei=F1rmXruQB9H69QOx473wCg&amp;q=Gymnastics+classes+in+Karnataka&amp;oq=Gymnastics+classes+in+Karnataka&amp;gs_l=psy-ab.12...0.0.0.1685507.0.0.0.0.0.0.0.0..0.0....0...1c..64.psy-ab..0.0.0....0.TwErOWSRgpw#rlfi=hd:;si:7031852878258576601,l,Ch9HeW1uYXN0aWNzIGNsYXNzZXMgaW4gS2FybmF0YWthWjUKEmd5bW5hc3RpY3MgY2xhc3NlcyIfZ3ltbmFzdGljcyBjbGFzc2VzIGluIGthcm5hdGFrYQ;mv:[[17.1197381,77.91829659999999],[12.0189801,74.66802]];start:100</t>
  </si>
  <si>
    <t xml:space="preserve">
Xtreme Fitness</t>
  </si>
  <si>
    <t xml:space="preserve">
Deshpande Nagar, Hubli, Karnataka 580029</t>
  </si>
  <si>
    <t>https://www.google.com/maps/dir//Gymnastics+classes+in+Karnataka/data=!4m6!4m5!1m1!4e2!1m2!1m1!1s0x3bb8d744528094a7:0xa5795a2322c3b853?sa=X&amp;ved=2ahUKEwji0ZbK9YHqAhUZ6XMBHdLqCokQ9RcwAXoECAQQEQ</t>
  </si>
  <si>
    <t>Hubli</t>
  </si>
  <si>
    <t xml:space="preserve">
0836 427 1122</t>
  </si>
  <si>
    <t>https://www.google.com/search?client=firefox-b-d&amp;tbm=lcl&amp;sxsrf=ALeKk039P5YSnVP-7WYmRXLe0H1xeq8AOA%3A1592154647125&amp;ei=F1rmXruQB9H69QOx473wCg&amp;q=Gymnastics+classes+in+Karnataka&amp;oq=Gymnastics+classes+in+Karnataka&amp;gs_l=psy-ab.12...0.0.0.1685507.0.0.0.0.0.0.0.0..0.0....0...1c..64.psy-ab..0.0.0....0.TwErOWSRgpw#rlfi=hd:;si:11923660595393706067,l,Ch9HeW1uYXN0aWNzIGNsYXNzZXMgaW4gS2FybmF0YWthSPzgibOjroCACFo9ChJneW1uYXN0aWNzIGNsYXNzZXMQABABGAAYAyIfZ3ltbmFzdGljcyBjbGFzc2VzIGluIGthcm5hdGFrYQ;mv:[[17.1197381,77.91829659999999],[12.0189801,74.66802]];start:100</t>
  </si>
  <si>
    <t>https://www.xtremefitness.co.in/</t>
  </si>
  <si>
    <t xml:space="preserve">
SPYSS Yoga Mandir</t>
  </si>
  <si>
    <t xml:space="preserve">
1462, 6th Cross Road, Krishnamurthy Puram, Mysuru, Karnataka 570009</t>
  </si>
  <si>
    <t>https://www.google.com/maps/dir/28.6425004,77.2979777/Gymnastics+classes+in+Karnataka/@20.235593,69.0921845,5z/data=!3m1!4b1!4m9!4m8!1m1!4e1!1m5!1m1!1s0x3baf7aaa9761f7c1:0xce81ba79a7d8401b!2m2!1d76.640546!2d12.292235</t>
  </si>
  <si>
    <t>https://www.google.com/search?client=firefox-b-d&amp;tbm=lcl&amp;sxsrf=ALeKk039P5YSnVP-7WYmRXLe0H1xeq8AOA%3A1592154647125&amp;ei=F1rmXruQB9H69QOx473wCg&amp;q=Gymnastics+classes+in+Karnataka&amp;oq=Gymnastics+classes+in+Karnataka&amp;gs_l=psy-ab.12...0.0.0.1685507.0.0.0.0.0.0.0.0..0.0....0...1c..64.psy-ab..0.0.0....0.TwErOWSRgpw#rlfi=hd:;si:14880379675478605851,l,Ch9HeW1uYXN0aWNzIGNsYXNzZXMgaW4gS2FybmF0YWthWjUKEmd5bW5hc3RpY3MgY2xhc3NlcyIfZ3ltbmFzdGljcyBjbGFzc2VzIGluIGthcm5hdGFrYQ;mv:[[17.1197381,77.91829659999999],[12.0189801,74.66802]];start:100</t>
  </si>
  <si>
    <t>http://spyss.org/</t>
  </si>
  <si>
    <t xml:space="preserve">
Chaitanya Wellness Yoga Academy</t>
  </si>
  <si>
    <t xml:space="preserve">
114, 1, 24th Main Rd, Near Mareeamma Temple, Sector 2, BDA Layout, HSR Layout, Bengaluru, Karnataka 560102</t>
  </si>
  <si>
    <t>https://www.google.com/maps/dir/28.6425004,77.2979777/Gymnastics+classes+in+Karnataka/@20.5405208,69.3793501,5z/data=!3m1!4b1!4m9!4m8!1m1!4e1!1m5!1m1!1s0x3bae15fe404cef59:0xe82ff4c4182d2008!2m2!1d77.649275!2d12.9078076</t>
  </si>
  <si>
    <t>info@chaitanyawellness.com</t>
  </si>
  <si>
    <t xml:space="preserve">
096208 49719</t>
  </si>
  <si>
    <t>https://www.google.com/search?client=firefox-b-d&amp;tbm=lcl&amp;sxsrf=ALeKk039P5YSnVP-7WYmRXLe0H1xeq8AOA%3A1592154647125&amp;ei=F1rmXruQB9H69QOx473wCg&amp;q=Gymnastics+classes+in+Karnataka&amp;oq=Gymnastics+classes+in+Karnataka&amp;gs_l=psy-ab.12...0.0.0.1685507.0.0.0.0.0.0.0.0..0.0....0...1c..64.psy-ab..0.0.0....0.TwErOWSRgpw#rlfi=hd:;si:16730860263761059848,l,Ch9HeW1uYXN0aWNzIGNsYXNzZXMgaW4gS2FybmF0YWthWjUKEmd5bW5hc3RpY3MgY2xhc3NlcyIfZ3ltbmFzdGljcyBjbGFzc2VzIGluIGthcm5hdGFrYQ;mv:[[17.1197381,77.91829659999999],[12.0189801,74.66802]];start:100</t>
  </si>
  <si>
    <t>https://chaitanyawellness.com/</t>
  </si>
  <si>
    <t xml:space="preserve">
Vishwa Poornima's Yoga Centre</t>
  </si>
  <si>
    <t xml:space="preserve">
No.93,Ground Floor,5th cross,
10th Main,Indira Nagar II Stage,
Bangalore -560038. </t>
  </si>
  <si>
    <t>https://www.google.com/maps/dir/28.6425004,77.2979777/Gymnastics+classes+in+Karnataka/@20.5688225,69.3793955,5z/data=!3m1!4b1!4m9!4m8!1m1!4e1!1m5!1m1!1s0x3bae16a43716030d:0xf2b0500878cdf46e!2m2!1d77.638692!2d12.9761107</t>
  </si>
  <si>
    <t>https://www.google.com/search?client=firefox-b-d&amp;tbm=lcl&amp;sxsrf=ALeKk039P5YSnVP-7WYmRXLe0H1xeq8AOA%3A1592154647125&amp;ei=F1rmXruQB9H69QOx473wCg&amp;q=Gymnastics+classes+in+Karnataka&amp;oq=Gymnastics+classes+in+Karnataka&amp;gs_l=psy-ab.12...0.0.0.1685507.0.0.0.0.0.0.0.0..0.0....0...1c..64.psy-ab..0.0.0....0.TwErOWSRgpw#rlfi=hd:;si:17487565350396359790,l,Ch9HeW1uYXN0aWNzIGNsYXNzZXMgaW4gS2FybmF0YWthSJmkksbnlYCACFo7ChJneW1uYXN0aWNzIGNsYXNzZXMQABABGAMiH2d5bW5hc3RpY3MgY2xhc3NlcyBpbiBrYXJuYXRha2E;mv:[[17.1197381,77.91829659999999],[12.0189801,74.66802]];start:100</t>
  </si>
  <si>
    <t>http://www.vipsyoga.com/</t>
  </si>
  <si>
    <t xml:space="preserve">
CTA Taekwondo &amp; Fitness Clubs Chellikere
</t>
  </si>
  <si>
    <t xml:space="preserve">
 CTA, # 5, 2nd Floor, Shankar Reddy Lane, Chelekere Main Road, Above Citizen Xerox Shop, Kalyanagar Post, College, opposite to Royal Concorde School (state syllabus, near Bangalore City, Bengaluru, Karnataka 560043</t>
  </si>
  <si>
    <t>https://www.google.com/maps/dir/28.6425004,77.2979777/Gymnastics+classes+in+Karnataka/@20.5742909,69.3794043,5z/data=!3m1!4b1!4m9!4m8!1m1!4e1!1m5!1m1!1s0x3bae173aeb700b15:0x26b2afb305c05eda!2m2!1d77.6404375!2d13.0276805</t>
  </si>
  <si>
    <t xml:space="preserve">
089040 71247</t>
  </si>
  <si>
    <t>https://www.google.com/search?client=firefox-b-d&amp;tbm=lcl&amp;sxsrf=ALeKk039P5YSnVP-7WYmRXLe0H1xeq8AOA%3A1592154647125&amp;ei=F1rmXruQB9H69QOx473wCg&amp;q=Gymnastics+classes+in+Karnataka&amp;oq=Gymnastics+classes+in+Karnataka&amp;gs_l=psy-ab.12...0.0.0.1685507.0.0.0.0.0.0.0.0..0.0....0...1c..64.psy-ab..0.0.0....0.TwErOWSRgpw#rlfi=hd:;si:2788484302726258394,l,Ch9HeW1uYXN0aWNzIGNsYXNzZXMgaW4gS2FybmF0YWthWjUKEmd5bW5hc3RpY3MgY2xhc3NlcyIfZ3ltbmFzdGljcyBjbGFzc2VzIGluIGthcm5hdGFrYQ;mv:[[15.9780918,77.97627849999999],[12.086539,74.6030804]];start:120</t>
  </si>
  <si>
    <t>https://business.google.com/website/cta-chouhans-taekwondo-academy</t>
  </si>
  <si>
    <t xml:space="preserve">
Tranzpire Fitness &amp; Training</t>
  </si>
  <si>
    <t xml:space="preserve">
1st &amp; 2nd Floor Vijeth Plaza P.B.Road, beside Indian Oil Petrol Bunk, Vidyagiri, Dharwad, Karnataka 580004</t>
  </si>
  <si>
    <t>https://www.google.com/maps/dir/28.6425004,77.2979777/Gymnastics+classes+in+Karnataka/@20.5767391,67.6302148,5z/data=!3m1!4b1!4m9!4m8!1m1!4e1!1m5!1m1!1s0x3bb8d27cffffffff:0xd75a45f244570602!2m2!1d75.015498!2d15.4426817</t>
  </si>
  <si>
    <t>Dharwad</t>
  </si>
  <si>
    <t xml:space="preserve">
 098809 94781</t>
  </si>
  <si>
    <t>https://www.google.com/search?client=firefox-b-d&amp;tbm=lcl&amp;sxsrf=ALeKk039P5YSnVP-7WYmRXLe0H1xeq8AOA%3A1592154647125&amp;ei=F1rmXruQB9H69QOx473wCg&amp;q=Gymnastics+classes+in+Karnataka&amp;oq=Gymnastics+classes+in+Karnataka&amp;gs_l=psy-ab.12...0.0.0.1685507.0.0.0.0.0.0.0.0..0.0....0...1c..64.psy-ab..0.0.0....0.TwErOWSRgpw#rlfi=hd:;si:15517792372889421314,l,Ch9HeW1uYXN0aWNzIGNsYXNzZXMgaW4gS2FybmF0YWthWjUKEmd5bW5hc3RpY3MgY2xhc3NlcyIfZ3ltbmFzdGljcyBjbGFzc2VzIGluIGthcm5hdGFrYQ;mv:[[15.9780918,77.97627849999999],[12.086539,74.6030804]];start:120</t>
  </si>
  <si>
    <t>http://www.tranzpire.in/</t>
  </si>
  <si>
    <t xml:space="preserve">
Muscle Kingdom Gym</t>
  </si>
  <si>
    <t xml:space="preserve">
Syndicate Circle, Sanman Residency 1st Floor Opposite Sairam Central Mall, Manipal, Karnataka 576104</t>
  </si>
  <si>
    <t>https://www.google.com/maps/dir//Gymnastics+classes+in+Karnataka/data=!4m6!4m5!1m1!4e2!1m2!1m1!1s0x3bbca4ac56c3ffff:0x410b1c6a1dc6895a?sa=X&amp;ved=2ahUKEwiugo_f-4HqAhX_4zgGHYUQBd4Q9RcwAXoECAQQEg</t>
  </si>
  <si>
    <t>Manipal</t>
  </si>
  <si>
    <t xml:space="preserve">
099028 00782</t>
  </si>
  <si>
    <t>https://www.google.com/search?client=firefox-b-d&amp;tbm=lcl&amp;sxsrf=ALeKk039P5YSnVP-7WYmRXLe0H1xeq8AOA%3A1592154647125&amp;ei=F1rmXruQB9H69QOx473wCg&amp;q=Gymnastics+classes+in+Karnataka&amp;oq=Gymnastics+classes+in+Karnataka&amp;gs_l=psy-ab.12...0.0.0.1685507.0.0.0.0.0.0.0.0..0.0....0...1c..64.psy-ab..0.0.0....0.TwErOWSRgpw#rlfi=hd:;si:4686871079300794714,l,Ch9HeW1uYXN0aWNzIGNsYXNzZXMgaW4gS2FybmF0YWthWjUKEmd5bW5hc3RpY3MgY2xhc3NlcyIfZ3ltbmFzdGljcyBjbGFzc2VzIGluIGthcm5hdGFrYQ;mv:[[15.9780918,77.97627849999999],[12.086539,74.6030804]];start:120</t>
  </si>
  <si>
    <t xml:space="preserve">
Figurine Fitness Indiranagar
</t>
  </si>
  <si>
    <t xml:space="preserve">
3167, ESI hospital road
HAL 2nd Stage, Doopanahalli, Indiranagar
Bengaluru, Karnataka 560008</t>
  </si>
  <si>
    <t>https://www.google.com/maps/dir/28.6425004,77.2979777/Gymnastics+classes+in+Karnataka/@20.5669133,69.3793925,5z/data=!3m1!4b1!4m9!4m8!1m1!4e1!1m5!1m1!1s0x3bae141e0466c96b:0x94894c02a4bbb5a!2m2!1d77.635907!2d12.9687741</t>
  </si>
  <si>
    <t xml:space="preserve">
98450 32994
</t>
  </si>
  <si>
    <t>https://www.google.com/search?client=firefox-b-d&amp;tbm=lcl&amp;sxsrf=ALeKk039P5YSnVP-7WYmRXLe0H1xeq8AOA%3A1592154647125&amp;ei=F1rmXruQB9H69QOx473wCg&amp;q=Gymnastics+classes+in+Karnataka&amp;oq=Gymnastics+classes+in+Karnataka&amp;gs_l=psy-ab.12...0.0.0.1685507.0.0.0.0.0.0.0.0..0.0....0...1c..64.psy-ab..0.0.0....0.TwErOWSRgpw#rlfi=hd:;si:668948097728756570,l,Ch9HeW1uYXN0aWNzIGNsYXNzZXMgaW4gS2FybmF0YWthSP6vmvvlgICACFo7ChJneW1uYXN0aWNzIGNsYXNzZXMQABABGAMiH2d5bW5hc3RpY3MgY2xhc3NlcyBpbiBrYXJuYXRha2E;mv:[[15.9780918,77.97627849999999],[12.086539,74.6030804]];start:120</t>
  </si>
  <si>
    <t>https://figurine-fitness-indiranagar.business.site/</t>
  </si>
  <si>
    <t xml:space="preserve">
Redcage</t>
  </si>
  <si>
    <t xml:space="preserve">
12, 2nd floor, Basapura Village Road Singasandra Post, South, Taluk, Bengaluru, Karnataka 560100</t>
  </si>
  <si>
    <t>https://www.google.com/maps/dir//Gymnastics+classes+in+Karnataka/data=!4m6!4m5!1m1!4e2!1m2!1m1!1s0x3bae6b585eb1c925:0x51f5d9a330eb7293?sa=X&amp;ved=2ahUKEwil0_iG_YHqAhWbzzgGHfh3B2AQ9RcwAHoECAYQCg</t>
  </si>
  <si>
    <t xml:space="preserve">
096863 32555</t>
  </si>
  <si>
    <t>https://www.google.com/search?client=firefox-b-d&amp;tbm=lcl&amp;sxsrf=ALeKk039P5YSnVP-7WYmRXLe0H1xeq8AOA%3A1592154647125&amp;ei=F1rmXruQB9H69QOx473wCg&amp;q=Gymnastics+classes+in+Karnataka&amp;oq=Gymnastics+classes+in+Karnataka&amp;gs_l=psy-ab.12...0.0.0.1685507.0.0.0.0.0.0.0.0..0.0....0...1c..64.psy-ab..0.0.0....0.TwErOWSRgpw#rlfi=hd:;si:5905865781289906835,l,Ch9HeW1uYXN0aWNzIGNsYXNzZXMgaW4gS2FybmF0YWthWjUKEmd5bW5hc3RpY3MgY2xhc3NlcyIfZ3ltbmFzdGljcyBjbGFzc2VzIGluIGthcm5hdGFrYQ;mv:[[15.9780918,77.97627849999999],[12.086539,74.6030804]];start:120</t>
  </si>
  <si>
    <t>https://www.redcage.in/</t>
  </si>
  <si>
    <t>MON-SAT</t>
  </si>
  <si>
    <t>Alacrity Sports Research and Art Academy</t>
  </si>
  <si>
    <t>Sanmitra Sangha, Kothrud Industrial Estate, Kothrud Industrial Area, Kothrud, Pune, Maharashtra 411038</t>
  </si>
  <si>
    <t>https://www.google.com/maps/place/Alacrity+Sports+Research+and+Art+Academy/@18.5023882,73.821218,17z/data=!3m1!4b1!4m5!3m4!1s0x3bc2bfd1ce06a0d5:0x2c796884cd18034a!8m2!3d18.5023882!4d73.823412</t>
  </si>
  <si>
    <t>7620487945, 9022601048</t>
  </si>
  <si>
    <t>Madhura Tambe, Kalyani Tambe</t>
  </si>
  <si>
    <t>madhurat17@gmail.com, kalyanit16@gmail.com</t>
  </si>
  <si>
    <t>Madhura and Kalyani</t>
  </si>
  <si>
    <t>https://www.justdial.com/Pune/Alacrity-Sports-School-Karishma-Society-Karve-Road-Kothrud/020PXX20-XX20-161202060851-Q4W5_BZDET</t>
  </si>
  <si>
    <t>https://www.google.com/search?client=ubuntu&amp;hs=uJ0&amp;channel=fs&amp;q=gymnastics+classes+in+maharashtra&amp;npsic=0&amp;rflfq=1&amp;rlha=0&amp;rllag=19168658,74096947,153740&amp;tbm=lcl&amp;ved=2ahUKEwjXvdTKvKfqAhWYf30KHWonCWcQjGp6BAgMED0&amp;rldoc=1#rlfi=hd:;si:3204707529436693322,l,CiFneW1uYXN0aWNzIGNsYXNzZXMgaW4gbWFoYXJhc2h0cmEZMT5p8sI8t8laNwoSZ3ltbmFzdGljcyBjbGFzc2VzIiFneW1uYXN0aWNzIGNsYXNzZXMgaW4gbWFoYXJhc2h0cmE;mv:[[21.2492173,79.45028719999999],[18.3009257,72.4519151]]</t>
  </si>
  <si>
    <t>http://alacrity.org.in/</t>
  </si>
  <si>
    <t>Yoga, Aerobic Classes</t>
  </si>
  <si>
    <t>no. of Gymnast : 150+</t>
  </si>
  <si>
    <t>The Life Sports | Sports Academy | Badminton Court in Pune | Karate and Self Defence Classes in Pune</t>
  </si>
  <si>
    <t>Green Park, 19/1B/1, Near Hotel, Someshwar Wadi Rd, Ward No. 8, Someshwarwadi, Pashan, Pune, Maharashtra 411008</t>
  </si>
  <si>
    <t>https://www.google.com/maps/place/The+Life+Sports+%7C+Sports+Academy+%7C+Badminton+Court+in+Pune+%7C+Karate+and+Self+Defence+Classes+in+Pune/@18.545136,73.8018704,17z/data=!3m1!4b1!4m5!3m4!1s0x3bc2bf19ab9178b9:0xaf8c256266a1aaff!8m2!3d18.545136!4d73.8040644</t>
  </si>
  <si>
    <t>contact@thelifesports.in</t>
  </si>
  <si>
    <t>919922084730, 91 9767272100</t>
  </si>
  <si>
    <t xml:space="preserve">MR. GANESH NIMHAN, MRS. JYOTI NIMHAN </t>
  </si>
  <si>
    <t>https://www.google.com/search?client=ubuntu&amp;hs=4Uf&amp;channel=fs&amp;q=gymnastics+classes+in+maharashtra&amp;npsic=0&amp;rflfq=1&amp;rlha=0&amp;rllag=18788053,73345435,65209&amp;tbm=lcl&amp;ved=2ahUKEwi9-YOxuqfqAhXaT30KHW1DCvAQjGp6BAgMEDs&amp;rldoc=1#rlfi=hd:;si:12649526557935774463,l,CiFneW1uYXN0aWNzIGNsYXNzZXMgaW4gbWFoYXJhc2h0cmEZO7pvEblAvjJaNwoSZ3ltbmFzdGljcyBjbGFzc2VzIiFneW1uYXN0aWNzIGNsYXNzZXMgaW4gbWFoYXJhc2h0cmE;mv:[[21.2492173,79.45028719999999],[18.3009257,72.4519151]]</t>
  </si>
  <si>
    <t>https://www.thelifesports.in/</t>
  </si>
  <si>
    <t>O2 Gymnasium</t>
  </si>
  <si>
    <t>B', Building, Next to Bank of Maharashtra, S.No. 7/1, Kadam Plaza, Satara Rd, Opp. Bharathi Vidhyapeeth, Katraj, Pune, Maharashtra 411046</t>
  </si>
  <si>
    <t>https://www.google.com/maps/place/O2+Gymnasium/@18.4588699,73.8563728,17z/data=!3m1!4b1!4m5!3m4!1s0x3bc2eac73b0e8b29:0x317845598b2e8031!8m2!3d18.4588699!4d73.8585668</t>
  </si>
  <si>
    <t>https://www.justdial.com/Pune/O2-Gymnasium-Next-Bank-Of-Maharashtra-Opposite-Bharathi-Vidhyapeeth-Katraj/020PXX20-XX20-170906215912-Q9F4_BZDET</t>
  </si>
  <si>
    <t>https://www.google.com/search?q=gymnastics+classes+in+maharashtra&amp;npsic=0&amp;rflfq=1&amp;rlha=0&amp;rllag=18788053,73345435,65209&amp;tbm=lcl&amp;ved=2ahUKEwjf29mGkafqAhXDe30KHZVLB9oQjGp6BAgMEDs&amp;rldoc=1#rlfi=hd:;si:3564675355953233969,l,CiFneW1uYXN0aWNzIGNsYXNzZXMgaW4gbWFoYXJhc2h0cmFaNwoSZ3ltbmFzdGljcyBjbGFzc2VzIiFneW1uYXN0aWNzIGNsYXNzZXMgaW4gbWFoYXJhc2h0cmE;mv:[[21.2492173,79.45028719999999],[18.3009257,72.4519151]]</t>
  </si>
  <si>
    <t>81494 43361</t>
  </si>
  <si>
    <t>Chinmay Patil</t>
  </si>
  <si>
    <t>https://www.google.com/search?q=gymnastics+classes+in+maharashtra&amp;npsic=0&amp;rflfq=1&amp;rlha=0&amp;rllag=18788053,73345435,65209&amp;tbm=lcl&amp;ved=2ahUKEwjf29mGkafqAhXDe30KHZVLB9oQjGp6BAgMEDs&amp;rldoc=1#rlfi=hd:;si:8544778654235705655,l,CiFneW1uYXN0aWNzIGNsYXNzZXMgaW4gbWFoYXJhc2h0cmFaNwoSZ3ltbmFzdGljcyBjbGFzc2VzIiFneW1uYXN0aWNzIGNsYXNzZXMgaW4gbWFoYXJhc2h0cmE;mv:[[21.2492173,79.45028719999999],[18.3009257,72.4519151]]</t>
  </si>
  <si>
    <t>https://www.facebook.com/mallakhambsportstrainingacademy/</t>
  </si>
  <si>
    <t>Impressive Martial Arts and Gymnastics Association</t>
  </si>
  <si>
    <t>R.No. 406, Zed's Coaching Classes, Juhu Lane, Andheri, (W), near Tashkent Bakery, Mumbai, Maharashtra 400058</t>
  </si>
  <si>
    <t>https://www.google.com/maps/place/Impressive+Martial+Arts+and+Gymnastics+Association/@19.117238,72.837459,17z/data=!4m5!3m4!1s0x3be7c9daa066312d:0xb7599d67516fef6f!8m2!3d19.117238!4d72.839653</t>
  </si>
  <si>
    <t>https://www.google.com/search?q=gymnastics+classes+in+maharashtra&amp;npsic=0&amp;rflfq=1&amp;rlha=0&amp;rllag=18788053,73345435,65209&amp;tbm=lcl&amp;ved=2ahUKEwjf29mGkafqAhXDe30KHZVLB9oQjGp6BAgMEDs&amp;rldoc=1#rlfi=hd:;si:13211764048941543279,l,CiFneW1uYXN0aWNzIGNsYXNzZXMgaW4gbWFoYXJhc2h0cmFaNwoSZ3ltbmFzdGljcyBjbGFzc2VzIiFneW1uYXN0aWNzIGNsYXNzZXMgaW4gbWFoYXJhc2h0cmE;mv:[[21.2492173,79.45028719999999],[18.3009257,72.4519151]]</t>
  </si>
  <si>
    <t>https://www.facebook.com/pg/impressivemartialarts/about/?ref=page_internal</t>
  </si>
  <si>
    <t>https://www.google.com/maps/place/D+SPORTS+STAR/@19.0281427,73.0168617,17z/data=!3m1!4b1!4m5!3m4!1s0x3be7c3c1a5655555:0x2c708be84b696f64!8m2!3d19.0281427!4d73.0190557</t>
  </si>
  <si>
    <t>dstargalaxy21@gmail.com</t>
  </si>
  <si>
    <t>5:00 to 6:00 pm</t>
  </si>
  <si>
    <t>https://www.google.com/search?client=ubuntu&amp;hs=uJ0&amp;channel=fs&amp;q=gymnastics+classes+in+maharashtra&amp;npsic=0&amp;rflfq=1&amp;rlha=0&amp;rllag=19168658,74096947,153740&amp;tbm=lcl&amp;ved=2ahUKEwjXvdTKvKfqAhWYf30KHWonCWcQjGp6BAgMED0&amp;rldoc=1#rlfi=hd:;si:3202213164874297188,l,CiFneW1uYXN0aWNzIGNsYXNzZXMgaW4gbWFoYXJhc2h0cmFaNwoSZ3ltbmFzdGljcyBjbGFzc2VzIiFneW1uYXN0aWNzIGNsYXNzZXMgaW4gbWFoYXJhc2h0cmE;mv:[[21.2877179,79.4575558],[18.3274851,72.44484820000001]];start:20</t>
  </si>
  <si>
    <t>http://dsportstar.in/gymnastics.html</t>
  </si>
  <si>
    <t>Archery Classes, Longboarding Classes, CrossFit Training, Tennis Coaching, Football Coaching, Handball Coaching, Chess Classes, Badminton Coaching</t>
  </si>
  <si>
    <t>Aradhya kala Academy Dance Group</t>
  </si>
  <si>
    <t>Railway Footover Bridge, Adarsh Nagar, Chinchpokli, Chinchpokli(west),Mumbai, Maharashtra 400011</t>
  </si>
  <si>
    <t>https://www.google.com/maps/place/Aradhya+kala+Academy+Dance+Group/@18.9878102,72.8301096,17z/data=!3m1!4b1!4m5!3m4!1s0x3be7ce5f1871bf87:0xf0faa4fc319bf686!8m2!3d18.9878102!4d72.8323036</t>
  </si>
  <si>
    <t>aradhyakalaacademy@gmail.com</t>
  </si>
  <si>
    <t>https://www.google.com/search?q=gymnastics+classes+in+maharashtra&amp;npsic=0&amp;rflfq=1&amp;rlha=0&amp;rllag=18788053,73345435,65209&amp;tbm=lcl&amp;ved=2ahUKEwjf29mGkafqAhXDe30KHZVLB9oQjGp6BAgMEDs&amp;rldoc=1#rlfi=hd:;si:17364372716351387270;mv:[[21.2492173,79.45028719999999],[18.3009257,72.4519151]]</t>
  </si>
  <si>
    <t>https://www.facebook.com/AKADG2/</t>
  </si>
  <si>
    <t>Durva Sports Academy</t>
  </si>
  <si>
    <t>Kothari Compound 9 acres,Gala No. 1, Behind Happy Valley, Tukunijiwadi Rd, Manpada, Thane (w), Mumbai, Maharashtra 400601</t>
  </si>
  <si>
    <t>https://www.google.com/maps/place/Durva+Sports+Academy/@19.2386524,72.9677096,17z/data=!3m1!4b1!4m5!3m4!1s0x3be7c88d0446cd6d:0xb90dbe35c3e8df2b!8m2!3d19.2386524!4d72.9699036</t>
  </si>
  <si>
    <t>durvasportsacademy@gmail.com</t>
  </si>
  <si>
    <t>Mr. Hemant Bhaskar Dusane</t>
  </si>
  <si>
    <t>https://www.justdial.com/Mumbai/Durva-Sports-Academy-Behind-Happy-Valley-Manpada-Thane-West/022PXX22-XX22-170919132557-G7V8_BZDET</t>
  </si>
  <si>
    <t>https://www.google.com/search?client=ubuntu&amp;hs=uJ0&amp;channel=fs&amp;q=gymnastics+classes+in+maharashtra&amp;npsic=0&amp;rflfq=1&amp;rlha=0&amp;rllag=19168658,74096947,153740&amp;tbm=lcl&amp;ved=2ahUKEwjXvdTKvKfqAhWYf30KHWonCWcQjGp6BAgMED0&amp;rldoc=1#rlfi=hd:;si:13334523209843269419,l,CiFneW1uYXN0aWNzIGNsYXNzZXMgaW4gbWFoYXJhc2h0cmEZFTYtpKkTWZVaNwoSZ3ltbmFzdGljcyBjbGFzc2VzIiFneW1uYXN0aWNzIGNsYXNzZXMgaW4gbWFoYXJhc2h0cmE;mv:[[21.2877179,79.4575558],[18.3274851,72.44484820000001]];start:20</t>
  </si>
  <si>
    <t>https://durvasports.com/index.html</t>
  </si>
  <si>
    <t xml:space="preserve"> Karate Classes, Skating Classes, Tennis Classes, Badminton Classes, Boxing Classes, Kickboxing Classes, Archery Classes.</t>
  </si>
  <si>
    <t>https://www.google.com/search?q=gymnastics+classes+in+maharashtra&amp;npsic=0&amp;rflfq=1&amp;rlha=0&amp;rllag=18788053,73345435,65209&amp;tbm=lcl&amp;ved=2ahUKEwjf29mGkafqAhXDe30KHZVLB9oQjGp6BAgMEDs&amp;rldoc=1#rlfi=hd:;si:2912969129445394944,l,CiFneW1uYXN0aWNzIGNsYXNzZXMgaW4gbWFoYXJhc2h0cmFaNwoSZ3ltbmFzdGljcyBjbGFzc2VzIiFneW1uYXN0aWNzIGNsYXNzZXMgaW4gbWFoYXJhc2h0cmE;mv:[[21.2492173,79.45028719999999],[18.3009257,72.4519151]]</t>
  </si>
  <si>
    <t xml:space="preserve">Yoga Classes At Home,Fitness Training At Home, Mallakhamb Training, Aerial Yoga Classes, </t>
  </si>
  <si>
    <t>Tumbling Academy of Gymnastics</t>
  </si>
  <si>
    <t>The Acres club, Hemu Kalani Marg, Sindhi Society, Chembur, Mumbai, Maharashtra 400071</t>
  </si>
  <si>
    <t>https://www.google.com/maps/place/Tumbling+Academy+of+Gymnastics/@19.0522893,72.8890762,17z/data=!3m1!4b1!4m5!3m4!1s0x3be7c8a58c8f62c5:0x7f5b6666dde8eb2c!8m2!3d19.0522893!4d72.8912702</t>
  </si>
  <si>
    <t>flyingactacademy@gmail.com</t>
  </si>
  <si>
    <t>Sunil Gangawane</t>
  </si>
  <si>
    <t>https://www.justdial.com/Mumbai/Tumbling-Academy-Of-Gymnastics-Chembur-Police-Stetion-Chembur-East/022PXX22-XX22-181011224757-E2I3_BZDET</t>
  </si>
  <si>
    <t>https://www.google.com/search?client=ubuntu&amp;channel=fs&amp;tbm=lcl&amp;ei=ux36XtirIqCe4-EP74Sh-AM&amp;q=gymnastics+classes+in+maharashtra&amp;oq=gymnastics+classes+in+maharashtra&amp;gs_l=psy-ab.12...0.0.0.6311.0.0.0.0.0.0.0.0..0.0....0...1c..64.psy-ab..0.0.0....0.Je5R2JC3D48#rlfi=hd:;si:9177041257693244204;mv:[[21.333900699999997,79.48862720000001],[17.4395332,72.446553]];start:40</t>
  </si>
  <si>
    <t>http://aerialgymnasticsindia.com</t>
  </si>
  <si>
    <t>Fit world Fitness club</t>
  </si>
  <si>
    <t>https://www.google.com/maps/place/Fit+world+Fitness+club/@19.0131598,72.8494185,17z/data=!3m1!4b1!4m5!3m4!1s0x3be7cf1ffd914373:0x639f487e7c0506a2!8m2!3d19.0131598!4d72.8516125</t>
  </si>
  <si>
    <t>https://www.justdial.com/Mumbai/Fit-World-Fitness-Club-Ambhedkar-College-Sahakar-Nagar-Wadala-West/022PXX22-XX22-170906222203-S4N6_BZDET</t>
  </si>
  <si>
    <t>https://www.google.com/search?client=ubuntu&amp;hs=uJ0&amp;channel=fs&amp;q=gymnastics+classes+in+maharashtra&amp;npsic=0&amp;rflfq=1&amp;rlha=0&amp;rllag=19168658,74096947,153740&amp;tbm=lcl&amp;ved=2ahUKEwjXvdTKvKfqAhWYf30KHWonCWcQjGp6BAgMED0&amp;rldoc=1#rldoc=1&amp;rlfi=hd:;si:7178536039135643298,l,CiFneW1uYXN0aWNzIGNsYXNzZXMgaW4gbWFoYXJhc2h0cmFaNwoSZ3ltbmFzdGljcyBjbGFzc2VzIiFneW1uYXN0aWNzIGNsYXNzZXMgaW4gbWFoYXJhc2h0cmE;mv:[[21.333900699999997,79.48862720000001],[17.4395332,72.446553]];start:40</t>
  </si>
  <si>
    <t>Devendra’s Gymnastics Center</t>
  </si>
  <si>
    <t>Purushottam Kheraj Rd, Mulund, Mulund West, Mumbai, Maharashtra 400080</t>
  </si>
  <si>
    <t>https://www.google.com/maps/place/Devendra%E2%80%99s+Gymnastics+Center/@19.1742208,72.9463689,17z/data=!3m1!4b1!4m5!3m4!1s0x3be7b8f84e944315:0xde3d5d3a8c097d3c!8m2!3d19.1742208!4d72.9485629</t>
  </si>
  <si>
    <t>https://www.justdial.com/Mumbai/Devendras-Gymnastics-Center-Mulund-West/022PXX22-XX22-160329190037-N5B2_BZDET</t>
  </si>
  <si>
    <t>https://www.google.com/search?q=gymnastics+classes+in+maharashtra&amp;npsic=0&amp;rflfq=1&amp;rlha=0&amp;rllag=18788053,73345435,65209&amp;tbm=lcl&amp;ved=2ahUKEwjf29mGkafqAhXDe30KHZVLB9oQjGp6BAgMEDs&amp;rldoc=1#rlfi=hd:;si:16014058356038270268,l,CiFneW1uYXN0aWNzIGNsYXNzZXMgaW4gbWFoYXJhc2h0cmFaNwoSZ3ltbmFzdGljcyBjbGFzc2VzIiFneW1uYXN0aWNzIGNsYXNzZXMgaW4gbWFoYXJhc2h0cmE;mv:[[21.2492173,79.45028719999999],[18.3009257,72.4519151]]</t>
  </si>
  <si>
    <t>Kickboxing Classes, Archery Classes, Parkour Classes</t>
  </si>
  <si>
    <t>Goregaon Gymkhana</t>
  </si>
  <si>
    <t>Peru Baug, Jay Prakash Nagar, Goregaon, Mumbai, Maharashtra 400063</t>
  </si>
  <si>
    <t>https://www.google.com/maps/place/Goregaon+Gymkhana/@19.1645288,72.8514428,17z/data=!3m1!4b1!4m5!3m4!1s0x3be7b7ad6d64e297:0x3d567b30ea984060!8m2!3d19.1645288!4d72.8536368</t>
  </si>
  <si>
    <t>goregaongymkhana@gmail.com</t>
  </si>
  <si>
    <t>https://www.justdial.com/Mumbai/Goregaon-Gymkhana-Jai-Prakash-Nagar-Goregaon-East/022PXX22-XX22-161117232456-V6N7_BZDET</t>
  </si>
  <si>
    <t>https://www.google.com/search?q=gymnastics+classes+in+maharashtra&amp;npsic=0&amp;rflfq=1&amp;rlha=0&amp;rllag=18788053,73345435,65209&amp;tbm=lcl&amp;ved=2ahUKEwjf29mGkafqAhXDe30KHZVLB9oQjGp6BAgMEDs&amp;rldoc=1#rlfi=hd:;si:4419855534335213664,l,CiFneW1uYXN0aWNzIGNsYXNzZXMgaW4gbWFoYXJhc2h0cmFaNwoSZ3ltbmFzdGljcyBjbGFzc2VzIiFneW1uYXN0aWNzIGNsYXNzZXMgaW4gbWFoYXJhc2h0cmE;mv:[[21.2492173,79.45028719999999],[18.3009257,72.4519151]]</t>
  </si>
  <si>
    <t>https://www.facebook.com/GoregaonGymkhana/</t>
  </si>
  <si>
    <t>Beyond Sports Academy</t>
  </si>
  <si>
    <t>Shop No 4, Kothari Collage Compound, Tikuji Ni Wadi Rd, near Cosmos Heritage Circle, Manpada, Thane, Maharashtra 400607</t>
  </si>
  <si>
    <t>https://www.google.com/maps/place/Beyond+Sports+Academy/@19.2361472,72.9655102,17z/data=!3m1!4b1!4m5!3m4!1s0x3be7b9429b84d77f:0x689c7f5e18a6a4e4!8m2!3d19.2361472!4d72.9677042</t>
  </si>
  <si>
    <t>https://www.justdial.com/Mumbai/Beyond-Sports-Academy-Near-Cosmos-Heritage-Circle-Thane-West/022PXX22-XX22-171002144543-U2T4_BZDET</t>
  </si>
  <si>
    <t>https://www.google.com/search?client=ubuntu&amp;hs=uJ0&amp;channel=fs&amp;q=gymnastics+classes+in+maharashtra&amp;npsic=0&amp;rflfq=1&amp;rlha=0&amp;rllag=19168658,74096947,153740&amp;tbm=lcl&amp;ved=2ahUKEwjXvdTKvKfqAhWYf30KHWonCWcQjGp6BAgMED0&amp;rldoc=1#rlfi=hd:;si:7538039918428595428,l,CiFneW1uYXN0aWNzIGNsYXNzZXMgaW4gbWFoYXJhc2h0cmFaNwoSZ3ltbmFzdGljcyBjbGFzc2VzIiFneW1uYXN0aWNzIGNsYXNzZXMgaW4gbWFoYXJhc2h0cmE;mv:[[21.2877179,79.4575558],[18.3274851,72.44484820000001]];start:20</t>
  </si>
  <si>
    <t>Cash, Visa Card, Debit Cards.</t>
  </si>
  <si>
    <t>Fitness Centres</t>
  </si>
  <si>
    <t>Phoenix Gymnastics Academy</t>
  </si>
  <si>
    <t>Shreerang Co Operative Housing Society, Hatyogi Nikam Guruji Marg, Thane West, 400601</t>
  </si>
  <si>
    <t>https://www.google.com/maps/place/Phoenix+Gymnastics+Academy/@19.2069472,72.9781028,17z/data=!3m1!4b1!4m5!3m4!1s0x3be7c9d1e511d7d3:0x32a5e26b4e067e7f!8m2!3d19.2069472!4d72.9802968</t>
  </si>
  <si>
    <t>Pooja Surve</t>
  </si>
  <si>
    <t>https://www.facebook.com/thephoenixgymnasticsacademy/</t>
  </si>
  <si>
    <t>https://www.google.com/search?q=gymnastics+classes+in+maharashtra&amp;npsic=0&amp;rflfq=1&amp;rlha=0&amp;rllag=18788053,73345435,65209&amp;tbm=lcl&amp;ved=2ahUKEwjf29mGkafqAhXDe30KHZVLB9oQjGp6BAgMEDs&amp;rldoc=1#rlfi=hd:;si:3649572023552081535,l,CiFneW1uYXN0aWNzIGNsYXNzZXMgaW4gbWFoYXJhc2h0cmFaNwoSZ3ltbmFzdGljcyBjbGFzc2VzIiFneW1uYXN0aWNzIGNsYXNzZXMgaW4gbWFoYXJhc2h0cmE;mv:[[21.2492173,79.45028719999999],[18.3009257,72.4519151]]</t>
  </si>
  <si>
    <t>http://www.phoenixgymnastics.in/</t>
  </si>
  <si>
    <t>no. of Gymnast: 200 players (11 International Players, 25 National Players, &amp; more than 70 state players)</t>
  </si>
  <si>
    <t>Mhatre's Gymco</t>
  </si>
  <si>
    <t>Ajay Dharma Bldg, 4 th Floor, Navghar Fakat Cross Road,, opp. Ram Nager, Bhayandar, Thane, Maharashtra 401105</t>
  </si>
  <si>
    <t>https://www.google.com/maps/place/Mhatre's+Gymco/@19.310639,72.85187,17z/data=!3m1!4b1!4m5!3m4!1s0x3be7b02af0a754fb:0x1a37a7d88a97308d!8m2!3d19.310639!4d72.854064</t>
  </si>
  <si>
    <t>https://www.justdial.com/Mumbai/Mhatres-Gymco-Opposite-Ram-Nager-Bhayandar-East/022PXX22-XX22-170913153210-I7X9_BZDET</t>
  </si>
  <si>
    <t>https://www.google.com/search?client=ubuntu&amp;hs=uJ0&amp;channel=fs&amp;q=gymnastics+classes+in+maharashtra&amp;npsic=0&amp;rflfq=1&amp;rlha=0&amp;rllag=19168658,74096947,153740&amp;tbm=lcl&amp;ved=2ahUKEwjXvdTKvKfqAhWYf30KHWonCWcQjGp6BAgMED0&amp;rldoc=1#rlfi=hd:;si:1889163117185151117;mv:[[21.2877179,79.4575558],[18.3274851,72.44484820000001]];start:20</t>
  </si>
  <si>
    <t>Achievers Gymnastics Academy</t>
  </si>
  <si>
    <t>Raghuji Nagar, Nagpur, Maharashtra 440024</t>
  </si>
  <si>
    <t>https://www.google.com/maps/place/Achievers+Gymnastics+Academy/@21.1252739,79.1091792,17z/data=!3m1!4b1!4m5!3m4!1s0x3bd4c75519e84b43:0xb18c925ea4fed4b!8m2!3d21.1252739!4d79.1113732</t>
  </si>
  <si>
    <t>https://www.justdial.com/Nagpur/Achievers-Gymnastics-Academy-Raghuji-Nagar/0712PX712-X712-170922100914-K3T4_BZDET</t>
  </si>
  <si>
    <t>https://www.google.com/search?client=ubuntu&amp;channel=fs&amp;tbm=lcl&amp;ei=ux36XtirIqCe4-EP74Sh-AM&amp;q=gymnastics+classes+in+maharashtra&amp;oq=gymnastics+classes+in+maharashtra&amp;gs_l=psy-ab.12...0.0.0.6311.0.0.0.0.0.0.0.0..0.0....0...1c..64.psy-ab..0.0.0....0.Je5R2JC3D48#rlfi=hd:;si:799610098540342603,l,CiFneW1uYXN0aWNzIGNsYXNzZXMgaW4gbWFoYXJhc2h0cmFaNwoSZ3ltbmFzdGljcyBjbGFzc2VzIiFneW1uYXN0aWNzIGNsYXNzZXMgaW4gbWFoYXJhc2h0cmE;mv:[[21.333900699999997,79.48862720000001],[17.4395332,72.446553]];start:40</t>
  </si>
  <si>
    <t>https://achievers-gymnastics-academy.business.site/?utm_source=gmb&amp;utm_medium=referral</t>
  </si>
  <si>
    <t>Shivaji Gymnastics Club, Nagpur</t>
  </si>
  <si>
    <t>Dhanwate National Collage, Congress Nagar, Dhantoli, Nagpur, Maharashtra 440012</t>
  </si>
  <si>
    <t>https://www.google.com/maps/place/Shivaji+Gymnastics+Club,+Nagpur/@21.129134,79.079681,17z/data=!3m1!4b1!4m5!3m4!1s0x3bd4c0996fef3b81:0x552b12ad28d4eca!8m2!3d21.129134!4d79.081875</t>
  </si>
  <si>
    <t>shivaji_gymnasticsclub@rediffmail.com</t>
  </si>
  <si>
    <t>Mayuresh Shirshikar sir</t>
  </si>
  <si>
    <t>Sanket Vinchurkar ,Ms.Harshal Mehendre,Parikshit Mangrulkar,Ghanshyam Ahirrao</t>
  </si>
  <si>
    <t>https://www.google.com/search?client=ubuntu&amp;hs=uJ0&amp;channel=fs&amp;q=gymnastics+classes+in+maharashtra&amp;npsic=0&amp;rflfq=1&amp;rlha=0&amp;rllag=19168658,74096947,153740&amp;tbm=lcl&amp;ved=2ahUKEwjXvdTKvKfqAhWYf30KHWonCWcQjGp6BAgMED0&amp;rldoc=1#rlfi=hd:;si:383563715759132362,l,CiFneW1uYXN0aWNzIGNsYXNzZXMgaW4gbWFoYXJhc2h0cmFaNwoSZ3ltbmFzdGljcyBjbGFzc2VzIiFneW1uYXN0aWNzIGNsYXNzZXMgaW4gbWFoYXJhc2h0cmE;mv:[[21.2877179,79.4575558],[18.3274851,72.44484820000001]];start:20</t>
  </si>
  <si>
    <t>https://www.facebook.com/shivajigymnasticsclub/</t>
  </si>
  <si>
    <t>Winners Gym</t>
  </si>
  <si>
    <t>Beltarodi Rd, Jai Hind Society, Shyam Nagar, Manish Nagar, Somalwada, Nagpur, Maharashtra 440015</t>
  </si>
  <si>
    <t>https://www.google.com/maps/place/Winners+Gym/@21.0912731,79.0731804,17z/data=!3m1!4b1!4m5!3m4!1s0x3bd4bf0dfdf3b831:0x9508591f52196dea!8m2!3d21.0912731!4d79.0753744</t>
  </si>
  <si>
    <t>https://www.justdial.com/Nagpur/Winners-Gym-Somalwada/0712PX712-X712-161118030858-A7S5_BZDET</t>
  </si>
  <si>
    <t>https://www.google.com/search?q=gymnastics+classes+in+maharashtra&amp;npsic=0&amp;rflfq=1&amp;rlha=0&amp;rllag=18788053,73345435,65209&amp;tbm=lcl&amp;ved=2ahUKEwjf29mGkafqAhXDe30KHZVLB9oQjGp6BAgMEDs&amp;rldoc=1#rlfi=hd:;si:10738931302521204202,l,CiFneW1uYXN0aWNzIGNsYXNzZXMgaW4gbWFoYXJhc2h0cmFaNwoSZ3ltbmFzdGljcyBjbGFzc2VzIiFneW1uYXN0aWNzIGNsYXNzZXMgaW4gbWFoYXJhc2h0cmE;mv:[[21.2492173,79.45028719999999],[18.3009257,72.4519151]]</t>
  </si>
  <si>
    <t>Gyms</t>
  </si>
  <si>
    <t>Health Mantr Fitness</t>
  </si>
  <si>
    <t>Nav Maharashtra Vidyalay Rd, Pimpri Gaon, Pimpri Colony, Pimpri-Chinchwad, Maharashtra 411017</t>
  </si>
  <si>
    <t>https://www.google.com/maps/place/Health+Mantr+Fitness/@18.6055111,73.7990054,17z/data=!3m1!4b1!4m5!3m4!1s0x3bc2b8e4ac9e90e3:0xc4e307a944566985!8m2!3d18.6055111!4d73.8011994</t>
  </si>
  <si>
    <t>https://www.google.com/search?q=gymnastics+classes+in+maharashtra&amp;npsic=0&amp;rflfq=1&amp;rlha=0&amp;rllag=18788053,73345435,65209&amp;tbm=lcl&amp;ved=2ahUKEwjf29mGkafqAhXDe30KHZVLB9oQjGp6BAgMEDs&amp;rldoc=1#rlfi=hd:;si:14187191674724575621,l,CiFneW1uYXN0aWNzIGNsYXNzZXMgaW4gbWFoYXJhc2h0cmFaNwoSZ3ltbmFzdGljcyBjbGFzc2VzIiFneW1uYXN0aWNzIGNsYXNzZXMgaW4gbWFoYXJhc2h0cmE;mv:[[21.2492173,79.45028719999999],[18.3009257,72.4519151]]</t>
  </si>
  <si>
    <t>https://www.facebook.com/healthmantrafitness/</t>
  </si>
  <si>
    <t>Aakar Gymnastics</t>
  </si>
  <si>
    <t>Kalyan-Sape Rd, Muthaval, Maharashtra 421305</t>
  </si>
  <si>
    <t>https://www.google.com/maps/place/Aakar+Gymnastics/@19.287794,73.1485489,17z/data=!3m1!4b1!4m5!3m4!1s0x3be796e442138af5:0xfadd0b8ca46345cd!8m2!3d19.287794!4d73.1507429</t>
  </si>
  <si>
    <t>Muthaval</t>
  </si>
  <si>
    <t>aakargymnasticsindia@gmail.com</t>
  </si>
  <si>
    <t>7721848676, 7820834833</t>
  </si>
  <si>
    <t>https://www.google.com/search?q=gymnastics+classes+in+maharashtra&amp;npsic=0&amp;rflfq=1&amp;rlha=0&amp;rllag=18788053,73345435,65209&amp;tbm=lcl&amp;ved=2ahUKEwjf29mGkafqAhXDe30KHZVLB9oQjGp6BAgMEDs&amp;rldoc=1#rlfi=hd:;si:18076617178016335309,l,CiFneW1uYXN0aWNzIGNsYXNzZXMgaW4gbWFoYXJhc2h0cmFI09TZnqOugIAIWj8KEmd5bW5hc3RpY3MgY2xhc3NlcxAAEAEYABgDIiFneW1uYXN0aWNzIGNsYXNzZXMgaW4gbWFoYXJhc2h0cmE;mv:[[21.2492173,79.45028719999999],[18.3009257,72.4519151]]</t>
  </si>
  <si>
    <t>http://aakargymnastics.com/</t>
  </si>
  <si>
    <t>Perfect Gymnastics Club Kids Gym</t>
  </si>
  <si>
    <t>Sparkle Pre Primary School, Parth Bunglow, Dindori Rd, near Synergy Hospital, Gita Nagar, Nashik, Maharashtra 422004</t>
  </si>
  <si>
    <t>https://www.google.com/maps/place/Perfect+Gymnastics+Club+Kids+Gym/@20.040908,73.7690691,13z/data=!4m8!1m2!2m1!1sPerfect+Gymnastics+Club+Kids+Gym!3m4!1s0x3bddeb6e72d7d4ff:0x5314100d865e7914!8m2!3d20.040908!4d73.804088</t>
  </si>
  <si>
    <t>perfectgymnastics@gmail.com</t>
  </si>
  <si>
    <t>090216 70457</t>
  </si>
  <si>
    <t>Mr. Deepak Upasani</t>
  </si>
  <si>
    <t>https://www.google.com/search?q=gymnastics+classes+in+maharashtra&amp;npsic=0&amp;rflfq=1&amp;rlha=0&amp;rllag=18788053,73345435,65209&amp;tbm=lcl&amp;ved=2ahUKEwjf29mGkafqAhXDe30KHZVLB9oQjGp6BAgMEDs&amp;rldoc=1#rlfi=hd:;si:5986427454957189396;mv:[[21.2492173,79.45028719999999],[18.3009257,72.4519151]]</t>
  </si>
  <si>
    <t>https://www.facebook.com/perfect.gymnastics/</t>
  </si>
  <si>
    <t>Aerobics, Yoga</t>
  </si>
  <si>
    <t>Om Kabadi Sangha Gymnasium</t>
  </si>
  <si>
    <t>Near Santoshi Mata Mandir, Santoshi Mata Road, Kalyan West, Maharashtra 421301</t>
  </si>
  <si>
    <t>https://www.google.com/maps/place/Om+Kabadi+Sangha+Gymnasium/@19.244467,73.130708,17z/data=!3m1!4b1!4m5!3m4!1s0x3be795d51d7b9207:0xccd121b4123d9d45!8m2!3d19.244467!4d73.132902</t>
  </si>
  <si>
    <t>https://www.google.com/search?q=gymnastics+classes+in+maharashtra&amp;npsic=0&amp;rflfq=1&amp;rlha=0&amp;rllag=18788053,73345435,65209&amp;tbm=lcl&amp;ved=2ahUKEwjf29mGkafqAhXDe30KHZVLB9oQjGp6BAgMEDs&amp;rldoc=1#rlfi=hd:;si:14758614511153683781,l,CiFneW1uYXN0aWNzIGNsYXNzZXMgaW4gbWFoYXJhc2h0cmFaNwoSZ3ltbmFzdGljcyBjbGFzc2VzIiFneW1uYXN0aWNzIGNsYXNzZXMgaW4gbWFoYXJhc2h0cmE;mv:[[21.2492173,79.45028719999999],[18.3009257,72.4519151]]</t>
  </si>
  <si>
    <t>http://www.thanecity.gov.in/</t>
  </si>
  <si>
    <t>Shri Sidaji Maharaj Vyayam Shala Patur</t>
  </si>
  <si>
    <t>Patur, Maharashtra 444501</t>
  </si>
  <si>
    <t>https://www.google.com/maps/place/Shri+Sidaji+Maharaj+Vyayam+Shala+Patur/@20.461818,76.937504,17z/data=!3m1!4b1!4m5!3m4!1s0x3bd0ceddbdd972d3:0xd5dd0da8c81a786f!8m2!3d20.461818!4d76.939698</t>
  </si>
  <si>
    <t>Patur</t>
  </si>
  <si>
    <t>https://www.justdial.com/Akola/Shri-Sidaji-Maharaj-Vyayam-Shala-Patur-Patur-Akola/9999PX724-X724-170606190933-G8G5_BZDET</t>
  </si>
  <si>
    <t>https://www.google.com/search?client=ubuntu&amp;hs=uJ0&amp;channel=fs&amp;q=gymnastics+classes+in+maharashtra&amp;npsic=0&amp;rflfq=1&amp;rlha=0&amp;rllag=19168658,74096947,153740&amp;tbm=lcl&amp;ved=2ahUKEwjXvdTKvKfqAhWYf30KHWonCWcQjGp6BAgMED0&amp;rldoc=1#rlfi=hd:;si:15410488518494550127;mv:[[21.2877179,79.4575558],[18.3274851,72.44484820000001]];start:20</t>
  </si>
  <si>
    <t>Kohm Gymnastics Academy</t>
  </si>
  <si>
    <t>MGM Sports Club and Stadium, Seven Hills, Maharashtra 431001</t>
  </si>
  <si>
    <t>https://www.google.com/maps/place/Kohm+Gymnastics+Academy/@19.8784476,75.3520481,17z/data=!3m1!4b1!4m5!3m4!1s0x3bdba290b672b653:0x631c3ce5be457798!8m2!3d19.8784476!4d75.3542421</t>
  </si>
  <si>
    <t>contact@rohitronghe.com</t>
  </si>
  <si>
    <t>https://www.facebook.com/pg/kohmsports/about/?ref=page_internal</t>
  </si>
  <si>
    <t>https://www.google.com/search?client=ubuntu&amp;hs=uJ0&amp;channel=fs&amp;q=gymnastics+classes+in+maharashtra&amp;npsic=0&amp;rflfq=1&amp;rlha=0&amp;rllag=19168658,74096947,153740&amp;tbm=lcl&amp;ved=2ahUKEwjXvdTKvKfqAhWYf30KHWonCWcQjGp6BAgMED0&amp;rldoc=1#rlfi=hd:;si:7141650066540165016,l,CiFneW1uYXN0aWNzIGNsYXNzZXMgaW4gbWFoYXJhc2h0cmFaNwoSZ3ltbmFzdGljcyBjbGFzc2VzIiFneW1uYXN0aWNzIGNsYXNzZXMgaW4gbWFoYXJhc2h0cmE;mv:[[21.2877179,79.4575558],[18.3274851,72.44484820000001]];start:20</t>
  </si>
  <si>
    <t>https://kohmgymnastics.business.site/?utm_source=gmb&amp;utm_medium=referral</t>
  </si>
  <si>
    <t>2.5 years to 12 years</t>
  </si>
  <si>
    <t>KKF Sports &amp; Fitness Center</t>
  </si>
  <si>
    <t>Dattanagar, Dombivli East, Dombivli, Maharashtra 421201</t>
  </si>
  <si>
    <t>https://www.google.com/maps/place/KKF+Sports+%26+Fitness+Center/@19.2132216,73.0860219,17z/data=!3m1!4b1!4m5!3m4!1s0x3be79577be2f152d:0xa0cbcc293ee2141b!8m2!3d19.2132216!4d73.0882159</t>
  </si>
  <si>
    <t>https://www.justdial.com/Mumbai/Kkf-Sports-Fitness-Center-Dattanagar-Dombivli-East/022PXX22-XX22-181221185630-V2N6_BZDET</t>
  </si>
  <si>
    <t>https://www.google.com/search?client=ubuntu&amp;hs=uJ0&amp;channel=fs&amp;q=gymnastics+classes+in+maharashtra&amp;npsic=0&amp;rflfq=1&amp;rlha=0&amp;rllag=19168658,74096947,153740&amp;tbm=lcl&amp;ved=2ahUKEwjXvdTKvKfqAhWYf30KHWonCWcQjGp6BAgMED0&amp;rldoc=1#rlfi=hd:;si:11586578943861462043,l,CiFneW1uYXN0aWNzIGNsYXNzZXMgaW4gbWFoYXJhc2h0cmFaNwoSZ3ltbmFzdGljcyBjbGFzc2VzIiFneW1uYXN0aWNzIGNsYXNzZXMgaW4gbWFoYXJhc2h0cmE;mv:[[21.2877179,79.4575558],[18.3274851,72.44484820000001]];start:20</t>
  </si>
  <si>
    <t>https://www.facebook.com/pg/kkfsports/about/?ref=page_internal</t>
  </si>
  <si>
    <t>Myden Gymnastics</t>
  </si>
  <si>
    <t>210, Nivashti emperium formerly known as Fullstop mall, Palm Beach Rd, Sector 19, Sanpada, Navi Mumbai, Maharashtra 400705</t>
  </si>
  <si>
    <t>https://www.google.com/maps/place/Myden+Gymnastics/@19.0540114,73.0040639,17z/data=!4m8!1m2!2m1!1sMyden+Gymnastics!3m4!1s0x3be7c10b7449e763:0xb81ead461fc7bb61!8m2!3d19.054042!4d73.006294</t>
  </si>
  <si>
    <t>099875 08049</t>
  </si>
  <si>
    <t>https://www.justdial.com/Mumbai/Myden-Gymnastics-Club-Sanpada-Sector-19/022PXX22-XX22-171203002022-Z1S4_BZDET</t>
  </si>
  <si>
    <t>https://www.google.com/search?client=ubuntu&amp;hs=uJ0&amp;channel=fs&amp;q=gymnastics+classes+in+maharashtra&amp;npsic=0&amp;rflfq=1&amp;rlha=0&amp;rllag=19168658,74096947,153740&amp;tbm=lcl&amp;ved=2ahUKEwjXvdTKvKfqAhWYf30KHWonCWcQjGp6BAgMED0&amp;rldoc=1#rldoc=1&amp;rlfi=hd:;si:13267232068972559201,l,CiFneW1uYXN0aWNzIGNsYXNzZXMgaW4gbWFoYXJhc2h0cmFaNwoSZ3ltbmFzdGljcyBjbGFzc2VzIiFneW1uYXN0aWNzIGNsYXNzZXMgaW4gbWFoYXJhc2h0cmE;mv:[[21.333900699999997,79.48862720000001],[17.4395332,72.446553]];start:40</t>
  </si>
  <si>
    <t>http://www.crossfitmyden.co.in/</t>
  </si>
  <si>
    <t>Gymnastics Training Center</t>
  </si>
  <si>
    <t>Fateh Maidan, Abids, Hyderabad, Telangana 500004</t>
  </si>
  <si>
    <t>https://www.google.com/maps/place/Gymnastics+Training+Center/@17.400565,78.4710624,17z/data=!3m1!4b1!4m5!3m4!1s0x3bcb9761b10bdedf:0x87b1b2588d28c273!8m2!3d17.400565!4d78.4732564</t>
  </si>
  <si>
    <t>https://www.google.com/search?client=ubuntu&amp;channel=fs&amp;tbm=lcl&amp;ei=_jP6XqeEI9Dd9QP56argDQ&amp;q=gymnastics+classes+in+telangana&amp;oq=gymnastics+classes+in+tela&amp;gs_l=psy-ab.3.0.33i22i29i30k1l3.5081720.5084046.0.5085661.4.4.0.0.0.0.166.629.0j4.4.0....0...1c.1.64.psy-ab..0.4.629...0j0i22i30k1j0i22i10i30k1.0.gEku7LJqyJM#rlfi=hd:;si:9777792359393182323;mv:[[17.5157412,78.6095632],[17.3330697,78.2932161]]</t>
  </si>
  <si>
    <t>Real Look Gym</t>
  </si>
  <si>
    <t>2996/B, Kalidasa Road, Vv Mohalla, Mysore - 570002, Behind Empire Restaurant</t>
  </si>
  <si>
    <t>https://www.justdial.com/Mysore/Real-Look-Gym-Behind-Empire-Restaurant-Vv-Mohalla/0821PX821-X821-170924224010-H2R8_BZDET?xid=TXlzb3JlIEd5bW5hc3RpYyBDbGFzc2Vz</t>
  </si>
  <si>
    <t>Mahabala Gym</t>
  </si>
  <si>
    <t>Kote Road, Saligrama, Mysore - 571604, Near Double Tank</t>
  </si>
  <si>
    <t>Sri Hanumana Avatara Gym</t>
  </si>
  <si>
    <t>Dodda, Hunsur, Mysore - 571105</t>
  </si>
  <si>
    <t>Body Shapes Gymm</t>
  </si>
  <si>
    <t>280, Mahadeswara Nagar, Vijaynagar 2nd Stage, Mysore - 570017, OPP to Water Tank</t>
  </si>
  <si>
    <t>Heart And Soul Dance class</t>
  </si>
  <si>
    <t>19, Radial Planet Main Road, Hebbal 1st Stage, Mysore - 570016, Near Basavanagudi Park</t>
  </si>
  <si>
    <t>Fab Fitness</t>
  </si>
  <si>
    <t>Above Gada Tyre Centre Opp. Lahoti Kalyan Mantap Gunj Bus Stand Kalburgi, Gunj, Gb N Gunj, Gulbarga - 585104, Near Gunj Bus Stand</t>
  </si>
  <si>
    <t xml:space="preserve">      Gulbarga</t>
  </si>
  <si>
    <t>https://www.justdial.com/Gulbarga/Fab-Fitness-Near-Gunj-Bus-Stand-Gb-N-Gunj/9999P8472-8472-191211122121-K6G6_BZDET?xid=R3VsYmFyZ2EgRml0bmVzcyBDZW50cmVz</t>
  </si>
  <si>
    <t>AP STUDIO Dance &amp; Fitness</t>
  </si>
  <si>
    <t>C/o Anil Mangalgi, Near District Science Centre, Gulbarga - 585103, Near Appa Lake</t>
  </si>
  <si>
    <t>Gulbarga</t>
  </si>
  <si>
    <t>https://www.justdial.com/Gulbarga/AP-STUDIO-Dance-Fitness-Near-Appa-Lake/9999P8472-8472-191129164918-J4M3_BZDET?xid=R3VsYmFyZ2EgRml0bmVzcyBDZW50cmVz</t>
  </si>
  <si>
    <t>Heitech Wellness Club</t>
  </si>
  <si>
    <t>2 nd Flore heitech wellness club, Asian mall, Gulbarga - 585101, Station main road</t>
  </si>
  <si>
    <t>https://www.justdial.com/Gulbarga/Heitech-Wellness-Club-Station-main-road/9999P8472-8472-191004124724-Z2Z6_BZDET?xid=R3VsYmFyZ2EgRml0bmVzcyBDZW50cmVz</t>
  </si>
  <si>
    <t>Bhavani health &amp; Fitness cl..</t>
  </si>
  <si>
    <t>Matoshree Nilaya, Hno 1-1495-42-2D 3rd Cross, Near Mother Theresa School, Gulbarga - 585102</t>
  </si>
  <si>
    <t>https://www.justdial.com/Gulbarga/Bhavani-health-Fitness-club/9999P8472-8472-191211121045-Z4R7_BZDET?xid=R3VsYmFyZ2EgRml0bmVzcyBDZW50cmVz</t>
  </si>
  <si>
    <t>Fit &amp; Fine Fitness Zone</t>
  </si>
  <si>
    <t>Baqures Building, Ring Road, Mb Nagar, Gulbarga - 585105, Above Baqures Function Hall</t>
  </si>
  <si>
    <t>https://www.justdial.com/Gulbarga/Fit-Fine-Fitness-Zone-Above-Baqures-Function-Hall-Mb-Nagar/9999P8472-8472-160429115309-N6X3_BZDET?xid=R3VsYmFyZ2EgRml0bmVzcyBDZW50cmVz</t>
  </si>
  <si>
    <t>Evergreen Wellness Club</t>
  </si>
  <si>
    <t>Opp KBN Girls Hostel, B B Roza College, Gulbarga - 585104, Noor Bagh Bada Roza</t>
  </si>
  <si>
    <t>https://www.justdial.com/Gulbarga/Evergreen-Wellness-Club-Noor-Bagh-Bada-Roza/9999P8472-8472-191119190929-V1R8_BZDET?xid=R3VsYmFyZ2EgRml0bmVzcyBDZW50cmVz</t>
  </si>
  <si>
    <t>Goodlife Wellness Centre</t>
  </si>
  <si>
    <t>Plot No. 4, Banashankari Nagar Near Ram Mandir Circle, Old Jewargi Road, Gulbarga - 585102, Old Jewargi Road</t>
  </si>
  <si>
    <t>https://www.justdial.com/Gulbarga/Goodlife-Wellness-Centre-Old-Jewargi-Road-Old-Jewargi-Road/9999P8472-8472-191007174428-V6P6_BZDET?xid=R3VsYmFyZ2EgRml0bmVzcyBDZW50cmVz</t>
  </si>
  <si>
    <t>Needs Nutrition Centre</t>
  </si>
  <si>
    <t>SR Chamber,1st Floor, Station One Way Road, Station Bazar, Gulbarga - 585102</t>
  </si>
  <si>
    <t>https://www.justdial.com/Gulbarga/Needs-Nutrition-Centre-Station-Bazar/9999P8472-8472-200211181755-K4S5_BZDET?xid=R3VsYmFyZ2EgRml0bmVzcyBDZW50cmVz</t>
  </si>
  <si>
    <t>Snap Fitness</t>
  </si>
  <si>
    <t>Tilak Nagar, Kusnoor, Kalaburagi, Gulbarga - 585102</t>
  </si>
  <si>
    <t>https://www.justdial.com/Gulbarga/Snap-Fitness/9999P8472-8472-180225085601-S2H8_BZDET?xid=R3VsYmFyZ2EgRml0bmVzcyBDZW50cmVz</t>
  </si>
  <si>
    <t>Standard Gym</t>
  </si>
  <si>
    <t>Main Road Near Timmapuri Circle, Station Bazar, Gulbarga - 585102, Opp Kannada Bhawan</t>
  </si>
  <si>
    <t>https://www.justdial.com/Gulbarga/Standard-Gym-Opp-Kannada-Bhawan-Station-Bazar/9999P8472-8472-181030194444-B3A1_BZDET?xid=R3VsYmFyZ2EgRml0bmVzcyBDZW50cmVz</t>
  </si>
  <si>
    <t>Fitness Studio</t>
  </si>
  <si>
    <t>33, Gulbarga - 585102, Near Station Road</t>
  </si>
  <si>
    <t>https://www.justdial.com/Gulbarga/Fitness-Studio-Near-Station-Road/9999P8472-8472-190127015453-B8B6_BZDET?xid=R3VsYmFyZ2EgRml0bmVzcyBDZW50cmVz</t>
  </si>
  <si>
    <t>Six Pack Gym</t>
  </si>
  <si>
    <t>Sedam Road, Sedam Road, Gulbarga - 585105, Opp Kharge Bunk</t>
  </si>
  <si>
    <t>https://www.justdial.com/Gulbarga/Six-Pack-Gym-Opp-Kharge-Bunk-Sedam-Road/9999P8470-8470-110202191106-N6A9_BZDET?xid=R3VsYmFyZ2EgRml0bmVzcyBDZW50cmVz</t>
  </si>
  <si>
    <t>Rock Gym</t>
  </si>
  <si>
    <t>Near Kharge Petrol Bunk, Sedam Road, Gulbarga - 585105, Opp to Kharge Petrole Bunk</t>
  </si>
  <si>
    <t>https://www.justdial.com/Gulbarga/Rock-Gym-Opp-to-Kharge-Petrole-Bunk-Sedam-Road/9999P8472-8472-110220225903-K7G6_BZDET?xid=R3VsYmFyZ2EgRml0bmVzcyBDZW50cmVz</t>
  </si>
  <si>
    <t>Dj Dance And Fitness Academ..</t>
  </si>
  <si>
    <t>1-1166/9C, 2nd Floor R K Tower, Aiwan Shahi, PDA Eng College Road, College Road Gulbarga, Gulbarga - 585102, Oppsite to Manjushree Hotel</t>
  </si>
  <si>
    <t>https://www.justdial.com/Gulbarga/Dj-Dance-And-Fitness-Academy-Oppsite-to-Manjushree-Hotel-College-Road-Gulbarga/9999P8472-8472-180226104206-W9G6_BZDET?xid=R3VsYmFyZ2EgRml0bmVzcyBDZW50cmVz</t>
  </si>
  <si>
    <t>No.7, Survey No. 60 &amp; 68, NGO Colony, Sedam Road, Gulbarga - 585105, Near Arihant Nagar, Opposite Om Nagar Gate</t>
  </si>
  <si>
    <t>https://www.justdial.com/Gulbarga/Snap-Fitness-Near-Arihant-Nagar-Opposite-Om-Nagar-Gate-Sedam-Road/9999P8472-8472-151227130928-F3U3_BZDET?xid=R3VsYmFyZ2EgRml0bmVzcyBDZW50cmVz</t>
  </si>
  <si>
    <t>Your Fitness Club</t>
  </si>
  <si>
    <t>2nd Floor, Darshnapur Complex, P&amp;T Colony, Old Jewargi Road, Gulbarga - 585102, Near Rudrawadi Hospital</t>
  </si>
  <si>
    <t>https://www.justdial.com/Gulbarga/Your-Fitness-Club-Near-Rudrawadi-Hospital-Old-Jewargi-Road/9999P8472-8472-141024123049-M6Q3_BZDET?xid=R3VsYmFyZ2EgRml0bmVzcyBDZW50cmVz</t>
  </si>
  <si>
    <t>Sagar Gym</t>
  </si>
  <si>
    <t>Khan Colony, Kalaburagi, Khan Colony Road Near Anakal Petrol Pump, Nehrugunj Gulbarga, Gulbarga - 585104, Near Anakal Petrol Pump</t>
  </si>
  <si>
    <t>https://www.justdial.com/Gulbarga/Sagar-Gym-Near-Anakal-Petrol-Pump-Nehrugunj-Gulbarga/9999P8472-8472-180330091658-E2S7_BZDET?xid=R3VsYmFyZ2EgRml0bmVzcyBDZW50cmVz</t>
  </si>
  <si>
    <t>Fitness Club Gym</t>
  </si>
  <si>
    <t>Aland, Gulbarga - 585302, Near Didi Masjid</t>
  </si>
  <si>
    <t>https://www.justdial.com/Gulbarga/Fitness-Club-Gym-Near-Didi-Masjid-Aland/9999P8472-8472-161117184444-D9X9_BZDET?xid=R3VsYmFyZ2EgRml0bmVzcyBDZW50cmVz</t>
  </si>
  <si>
    <t>Atlas Gym</t>
  </si>
  <si>
    <t>Sanket Complex, Market Road Gulbarga, Gulbarga - 585101, Opposite to City Bus Stand</t>
  </si>
  <si>
    <t>https://www.justdial.com/Gulbarga/Atlas-Gym-Opposite-to-City-Bus-Stand-Market-Road-Gulbarga/9999P8472-8472-160105104647-E8R3_BZDET?xid=R3VsYmFyZ2EgRml0bmVzcyBDZW50cmVz</t>
  </si>
  <si>
    <t>Super Fitness Club</t>
  </si>
  <si>
    <t>Jajee Complex, SB College Road, Sb Temple Road, Gulbarga - 585102, Near K Mart</t>
  </si>
  <si>
    <t>https://www.justdial.com/Gulbarga/Super-Fitness-Club-Near-K-Mart-Sb-Temple-Road/9999P8472-8472-180331075111-S7H1_BZDET?xid=R3VsYmFyZ2EgRml0bmVzcyBDZW50cmVz</t>
  </si>
  <si>
    <t>Gym Fit King</t>
  </si>
  <si>
    <t>2nd Floor, Siddarth Plaza, Aland Road, Aland Road Gulbarga, Gulbarga - 585101, Near Shetty Complex</t>
  </si>
  <si>
    <t>https://www.justdial.com/Gulbarga/Gym-Fit-King-Near-Shetty-Complex-Aland-Road-Gulbarga/9999P8472-8472-101122112339-D8D9_BZDET?xid=R3VsYmFyZ2EgRml0bmVzcyBDZW50cmVz</t>
  </si>
  <si>
    <t>Max Health &amp; Fitness Only F..</t>
  </si>
  <si>
    <t>Kalaburagi, Ring Road, Adarsh Nagar Gulbarga, Gulbarga - 585104, Opposite Abbas Complex,Beside Lm Care Hopsital</t>
  </si>
  <si>
    <t>https://www.justdial.com/Gulbarga/Max-Health-Fitness-Only-For-Ladies-Opposite-Abbas-Complex-Beside-Lm-Care-Hopsital-Adarsh-Nagar-Gulbarga/9999P8472-8472-180329000550-D6A5_BZDET?xid=R3VsYmFyZ2EgRml0bmVzcyBDZW50cmVz</t>
  </si>
  <si>
    <t>F Power Gym</t>
  </si>
  <si>
    <t>Alate Complex, GDA Layout Beside Central Bus Stand, Central Bus Stand Gda Layout, Gulbarga - 585103</t>
  </si>
  <si>
    <t>https://www.justdial.com/Gulbarga/F-Power-Gym-Central-Bus-Stand-Gda-Layout/9999P8472-8472-181005180537-F3B9_BZDET?xid=R3VsYmFyZ2EgRml0bmVzcyBDZW50cmVz</t>
  </si>
  <si>
    <t>Fit &amp; fine fitness zone</t>
  </si>
  <si>
    <t>Above New Life Maternity &amp; General Hospital, MSK Mill Road, Gulbarga - 585102, Near MSK Mill Gate</t>
  </si>
  <si>
    <t>https://www.justdial.com/Gulbarga/Fit-fine-fitness-zone-Near-MSK-Mill-Gate/9999P8472-8472-190821132715-L5B8_BZDET?xid=R3VsYmFyZ2EgRml0bmVzcyBDZW50cmVz</t>
  </si>
  <si>
    <t>Adarsh Nagar Gulbarga, Gulbarga - 585105</t>
  </si>
  <si>
    <t>https://www.justdial.com/Gulbarga/Fit-Fine-Fitness-Zone-Adarsh-Nagar-Gulbarga/9999P8472-8472-140524090011-B8D2_BZDET?xid=R3VsYmFyZ2EgRml0bmVzcyBDZW50cmVz</t>
  </si>
  <si>
    <t>Stayfit Health And Fitness ..</t>
  </si>
  <si>
    <t>Asian Mall UG 36 37 38 Ground Floor, Station Road Gulbarga, Gulbarga - 585101, Behind KBN hospital</t>
  </si>
  <si>
    <t>https://www.justdial.com/Gulbarga/Stayfit-Health-And-Fitness-World-Pvt-Ltd-Behind-KBN-hospital-Station-Road-Gulbarga/9999P8472-8472-131009120927-G5A7DC_BZDET?xid=R3VsYmFyZ2EgRml0bmVzcyBDZW50cmVz</t>
  </si>
  <si>
    <t>Sree Veera Fitness Club</t>
  </si>
  <si>
    <t>Shree Veera Fitness Club, High Court Road, Gulbarga - 585101, Opp Afzalpur Cross</t>
  </si>
  <si>
    <t>https://www.justdial.com/Gulbarga/Sree-Veera-Fitness-Club-Opp-Afzalpur-Cross/9999P8472-8472-180724194952-Q6P9_BZDET?xid=R3VsYmFyZ2EgRml0bmVzcyBDZW50cmVz</t>
  </si>
  <si>
    <t>Dance World &amp; Dance Fitness..</t>
  </si>
  <si>
    <t>Kothari Complex, Fort Road Gulbarga, Gulbarga - 585101, Beside Hanuman Temple Old Chowpatti</t>
  </si>
  <si>
    <t>https://www.justdial.com/Gulbarga/Dance-World-Dance-Fitness-Studio-Beside-Hanuman-Temple-Old-Chowpatti-Fort-Road-Gulbarga/9999P8472-8472-180226170541-S9B1_BZDET?xid=R3VsYmFyZ2EgRml0bmVzcyBDZW50cmVz</t>
  </si>
  <si>
    <t>Club Rj S Healthy Lifestyle</t>
  </si>
  <si>
    <t>Behind S K Yatrik Nivas Below M N Desai College Near New Jewargi Cross, New Jewargi Cross, gulbarga - 585102, Near New Jewargi Road</t>
  </si>
  <si>
    <t>gulbarga</t>
  </si>
  <si>
    <t>https://www.justdial.com/Gulbarga/Club-Rj-S-Healthy-Lifestyle-Near-New-Jewargi-Road-New-Jewargi-Cross/9999P8472-8472-200303171953-U6V6_BZDET?xid=R3VsYmFyZ2EgRml0bmVzcyBDZW50cmVz</t>
  </si>
  <si>
    <t>V One Fitness</t>
  </si>
  <si>
    <t>3rd Floor, Asian Mall, Aywan-e-shahi Road, Gulbarga Court, Gulbarga - 585102, Near KBN Hospital</t>
  </si>
  <si>
    <t>https://www.justdial.com/Gulbarga/V-One-Fitness-Near-KBN-Hospital-Gulbarga-Court/9999P8472-8472-160926161755-B2S3_BZDET?xid=R3VsYmFyZ2EgRml0bmVzcyBDZW50cmVz</t>
  </si>
  <si>
    <t>Weight Loss N Gain</t>
  </si>
  <si>
    <t>2nd Floorb Business Ampaire Center, Super Market Gulbarga, Gulbarga - 585104, Near Maharaj Hotel</t>
  </si>
  <si>
    <t>https://www.justdial.com/Gulbarga/Weight-Loss-N-Gain-Near-Maharaj-Hotel/9999P8472-8472-180928092830-L6T8_BZDET?xid=R3VsYmFyZ2EgRml0bmVzcyBDZW50cmVz</t>
  </si>
  <si>
    <t>Rise And Shine Athletic Clu..</t>
  </si>
  <si>
    <t>Shahbad Road, Rajapur Gulbarga, Gulbarga - 585105, Near Chandrashekar Stadium</t>
  </si>
  <si>
    <t>https://www.justdial.com/Gulbarga/Rise-And-Shine-Athletic-Club-Near-Chandrashekar-Stadium-Rajapur-Gulbarga/9999P8472-8472-180118113006-H9Q2_BZDET?xid=R3VsYmFyZ2EgRml0bmVzcyBDZW50cmVz</t>
  </si>
  <si>
    <t>Curlz N Curuz</t>
  </si>
  <si>
    <t>Mehtab Ali Compound, P D A Engineering College Road, Gulbarga Ho, Gulbarga - 585101, Opposite To Rooman Technologies</t>
  </si>
  <si>
    <t>https://www.justdial.com/Gulbarga/Curlz-N-Curuz-Opposite-To-Rooman-Technologies-Gulbarga-Ho/9999P8472-8472-131205104235-N8I5_BZDET?xid=R3VsYmFyZ2EgRml0bmVzcyBDZW50cmVz</t>
  </si>
  <si>
    <t>V K Club</t>
  </si>
  <si>
    <t>1st Floor,Ganesh Complex, Near Ram Mandir,Old Jewargi Road Gulbarga, Old Jewargi Road, Gulbarga - 585102</t>
  </si>
  <si>
    <t>https://www.justdial.com/Gulbarga/V-K-Club-Old-Jewargi-Road/9999P8472-8472-191010140632-X9M5_BZDET?xid=R3VsYmFyZ2EgRml0bmVzcyBDZW50cmVz</t>
  </si>
  <si>
    <t>R 1 Gym</t>
  </si>
  <si>
    <t>Mustafa Complex, Old Jewargi Road Opp Rudrawadi Hospital, Old Jewargi Road, Gulbarga - 585102, Near S B I Colony</t>
  </si>
  <si>
    <t>https://www.justdial.com/Gulbarga/R-1-Gym-Near-S-B-I-Colony-Old-Jewargi-Road/9999P8472-8472-181005064234-G5W3_BZDET?xid=R3VsYmFyZ2EgRml0bmVzcyBDZW50cmVz</t>
  </si>
  <si>
    <t xml:space="preserve">Manthan Dance Class  </t>
  </si>
  <si>
    <t>221, Kaplieshwar Rd, Raviwar Peth, Belgaum, Karnataka 590001</t>
  </si>
  <si>
    <t>https://www.google.com/search?rlz=1C1CHBF_enIN880IN880&amp;tbm=lcl&amp;sxsrf=ALeKk02pwLbeH430AMPzpmtcRc4FHTMvhQ%3A1595174417383&amp;ei=EW4UX6CAF42HyAOJlZ-YAg&amp;hotel_occupancy=&amp;q=gymnastic+classes+in+belgaum+karnataka&amp;oq=gymnastics+classes+in+belgaum&amp;gs_l=psy-ab.1.1.0i22i30k1l2.329136.343777.0.347398.17.17.0.0.0.0.510.2805.0j1j7j1j0j1.10.0....0...1c.1.64.psy-ab..8.9.2572...0j35i39k1j0i22i10i30k1j33i10i160k1.0.L_tfQZbZuTQ#</t>
  </si>
  <si>
    <t xml:space="preserve">                  089042 58364</t>
  </si>
  <si>
    <t>https://www.google.com/search?sa=X&amp;biw=1536&amp;bih=722&amp;sxsrf=ALeKk01nxEjh3kSNcZLorsSevmaIAnbwFw:1595139625064&amp;q=gymnastics+classes+in+Gulbarga&amp;npsic=0&amp;rflfq=1&amp;rlha=0&amp;rllag=17329326,76835139,3168&amp;tbm=lcl&amp;ved=2ahUKEwit8t-V1tjqAhWYxzgGHa84BmUQjGp6BAgLED0&amp;rldoc=1#rlfi=hd:;si:;mv:[[17.355345500000002,76.8768083],[17.3033081,76.8055167]];tbs:lrf:!1m4!1u3!2m2!3m1!1e1!1m4!1u2!2m2!2m1!1e1!1m4!1u16!2m2!16m1!1e1!1m4!1u16!2m2!16m1!1e2!2m1!1e2!2m1!1e16!2m1!1e3!3sIAE,lf:1,lf_ui:2</t>
  </si>
  <si>
    <t>Ravindra Ketkar's Yogasana and Pranayam Centre</t>
  </si>
  <si>
    <t>Basavan Galli, रविवार पेठ, Belgaum, Karnataka 590001</t>
  </si>
  <si>
    <t>https://www.google.com/search?rlz=1C1CHBF_enIN880IN880&amp;sxsrf=ALeKk01Fo6gkfcCkeHboXupQe7K9jmgdKw:1595242461229&amp;q=gymnastic+classes+in+belgaum+karnataka&amp;npsic=0&amp;rflfq=1&amp;rlha=0&amp;rllag=15857687,74498359,1699&amp;tbm=lcl&amp;ved=2ahUKEwjYo-2h1dvqAhVcyTgGHaGgCFcQjGp6BAgMEEs&amp;rldoc=1#</t>
  </si>
  <si>
    <t>https://www.google.com/search?sa=X&amp;biw=1536&amp;bih=722&amp;sxsrf=ALeKk01nxEjh3kSNcZLorsSevmaIAnbwFw:1595139625064&amp;q=gymnastics+classes+in+Gulbarga&amp;npsic=0&amp;rflfq=1&amp;rlha=0&amp;rllag=17329326,76835139,3168&amp;tbm=lcl&amp;ved=2ahUKEwit8t-V1tjqAhWYxzgGHa84BmUQjGp6BAgLED0&amp;rldoc=1#rlfi=hd:;si:;mv:[[17.355345500000002,76.8768083],[17.3033081,76.8055167]];tbs:lrf:!1m4!1u3!2m2!3m1!1e1!1m4!1u2!2m2!2m1!1e1!1m4!1u16!2m2!16m1!1e1!1m4!1u16!2m2!16m1!1e2!2m1!1e2!2m1!1e16!2m1!1e3!3sIAE,lf:1,lf_ui:3</t>
  </si>
  <si>
    <t>Shrikant Yoga Center</t>
  </si>
  <si>
    <t>7, Seventh Cross Rd, Bhagya Nagar, Angol, Belgaum, Karnataka 590006</t>
  </si>
  <si>
    <t>https://www.google.com/search?sa=X&amp;biw=1536&amp;bih=722&amp;sxsrf=ALeKk01nxEjh3kSNcZLorsSevmaIAnbwFw:1595139625064&amp;q=gymnastics+classes+in+Gulbarga&amp;npsic=0&amp;rflfq=1&amp;rlha=0&amp;rllag=17329326,76835139,3168&amp;tbm=lcl&amp;ved=2ahUKEwit8t-V1tjqAhWYxzgGHa84BmUQjGp6BAgLED0&amp;rldoc=1#rlfi=hd:;si:;mv:[[17.355345500000002,76.8768083],[17.3033081,76.8055167]];tbs:lrf:!1m4!1u3!2m2!3m1!1e1!1m4!1u2!2m2!2m1!1e1!1m4!1u16!2m2!16m1!1e1!1m4!1u16!2m2!16m1!1e2!2m1!1e2!2m1!1e16!2m1!1e3!3sIAE,lf:1,lf_ui:4</t>
  </si>
  <si>
    <t>Yogdharna Yoga Center</t>
  </si>
  <si>
    <t>Sainik Nagar Main Rd, Saraswati Nagar, Mahalaxmi Nagar, Belgaum, Karnataka 591108</t>
  </si>
  <si>
    <t xml:space="preserve">                  086187 12300</t>
  </si>
  <si>
    <t>https://www.google.com/search?sa=X&amp;biw=1536&amp;bih=722&amp;sxsrf=ALeKk01nxEjh3kSNcZLorsSevmaIAnbwFw:1595139625064&amp;q=gymnastics+classes+in+Gulbarga&amp;npsic=0&amp;rflfq=1&amp;rlha=0&amp;rllag=17329326,76835139,3168&amp;tbm=lcl&amp;ved=2ahUKEwit8t-V1tjqAhWYxzgGHa84BmUQjGp6BAgLED0&amp;rldoc=1#rlfi=hd:;si:;mv:[[17.355345500000002,76.8768083],[17.3033081,76.8055167]];tbs:lrf:!1m4!1u3!2m2!3m1!1e1!1m4!1u2!2m2!2m1!1e1!1m4!1u16!2m2!16m1!1e1!1m4!1u16!2m2!16m1!1e2!2m1!1e2!2m1!1e16!2m1!1e3!3sIAE,lf:1,lf_ui:5</t>
  </si>
  <si>
    <t>Art of Living Follow Up Center</t>
  </si>
  <si>
    <t>Dr. Dixit's Bungalow, Saudi Road Camp, near Kendriya Vidyalaya 2, Belgaum, Karnataka 590001</t>
  </si>
  <si>
    <t xml:space="preserve">                 099016 16069</t>
  </si>
  <si>
    <t>https://www.google.com/search?sa=X&amp;biw=1536&amp;bih=722&amp;sxsrf=ALeKk01nxEjh3kSNcZLorsSevmaIAnbwFw:1595139625064&amp;q=gymnastics+classes+in+Gulbarga&amp;npsic=0&amp;rflfq=1&amp;rlha=0&amp;rllag=17329326,76835139,3168&amp;tbm=lcl&amp;ved=2ahUKEwit8t-V1tjqAhWYxzgGHa84BmUQjGp6BAgLED0&amp;rldoc=1#rlfi=hd:;si:;mv:[[17.355345500000002,76.8768083],[17.3033081,76.8055167]];tbs:lrf:!1m4!1u3!2m2!3m1!1e1!1m4!1u2!2m2!2m1!1e1!1m4!1u16!2m2!16m1!1e1!1m4!1u16!2m2!16m1!1e2!2m1!1e2!2m1!1e16!2m1!1e3!3sIAE,lf:1,lf_ui:6</t>
  </si>
  <si>
    <t>Gold's Gym Tilakwadi</t>
  </si>
  <si>
    <t>2nd Floor, Arjune Empire CTS no 5851/C, 5852/B, Congress Rd, Tilakwadi, Belgaum, Karnataka 590006</t>
  </si>
  <si>
    <t xml:space="preserve">                0831 420 6868</t>
  </si>
  <si>
    <t>https://www.google.com/search?sa=X&amp;biw=1536&amp;bih=722&amp;sxsrf=ALeKk01nxEjh3kSNcZLorsSevmaIAnbwFw:1595139625064&amp;q=gymnastics+classes+in+Gulbarga&amp;npsic=0&amp;rflfq=1&amp;rlha=0&amp;rllag=17329326,76835139,3168&amp;tbm=lcl&amp;ved=2ahUKEwit8t-V1tjqAhWYxzgGHa84BmUQjGp6BAgLED0&amp;rldoc=1#rlfi=hd:;si:;mv:[[17.355345500000002,76.8768083],[17.3033081,76.8055167]];tbs:lrf:!1m4!1u3!2m2!3m1!1e1!1m4!1u2!2m2!2m1!1e1!1m4!1u16!2m2!16m1!1e1!1m4!1u16!2m2!16m1!1e2!2m1!1e2!2m1!1e16!2m1!1e3!3sIAE,lf:1,lf_ui:7</t>
  </si>
  <si>
    <t>Evolve Gym Jnmc</t>
  </si>
  <si>
    <t>Nehru Nagar, Belgaum, Karnataka 590010</t>
  </si>
  <si>
    <t xml:space="preserve">               0831 247 2477</t>
  </si>
  <si>
    <t>https://www.google.com/search?sa=X&amp;biw=1536&amp;bih=722&amp;sxsrf=ALeKk01nxEjh3kSNcZLorsSevmaIAnbwFw:1595139625064&amp;q=gymnastics+classes+in+Gulbarga&amp;npsic=0&amp;rflfq=1&amp;rlha=0&amp;rllag=17329326,76835139,3168&amp;tbm=lcl&amp;ved=2ahUKEwit8t-V1tjqAhWYxzgGHa84BmUQjGp6BAgLED0&amp;rldoc=1#rlfi=hd:;si:;mv:[[17.355345500000002,76.8768083],[17.3033081,76.8055167]];tbs:lrf:!1m4!1u3!2m2!3m1!1e1!1m4!1u2!2m2!2m1!1e1!1m4!1u16!2m2!16m1!1e1!1m4!1u16!2m2!16m1!1e2!2m1!1e2!2m1!1e16!2m1!1e3!3sIAE,lf:1,lf_ui:8</t>
  </si>
  <si>
    <t>KINGS GYM</t>
  </si>
  <si>
    <t>Belagavi, Vidhya Nagar, Angol, Belgaum, Karnataka 590006</t>
  </si>
  <si>
    <t xml:space="preserve">              080957 15778</t>
  </si>
  <si>
    <t>https://www.google.com/search?sa=X&amp;biw=1536&amp;bih=722&amp;sxsrf=ALeKk01nxEjh3kSNcZLorsSevmaIAnbwFw:1595139625064&amp;q=gymnastics+classes+in+Gulbarga&amp;npsic=0&amp;rflfq=1&amp;rlha=0&amp;rllag=17329326,76835139,3168&amp;tbm=lcl&amp;ved=2ahUKEwit8t-V1tjqAhWYxzgGHa84BmUQjGp6BAgLED0&amp;rldoc=1#rlfi=hd:;si:;mv:[[17.355345500000002,76.8768083],[17.3033081,76.8055167]];tbs:lrf:!1m4!1u3!2m2!3m1!1e1!1m4!1u2!2m2!2m1!1e1!1m4!1u16!2m2!16m1!1e1!1m4!1u16!2m2!16m1!1e2!2m1!1e2!2m1!1e16!2m1!1e3!3sIAE,lf:1,lf_ui:9</t>
  </si>
  <si>
    <t>WORLD COMBAT MARTIAL ARTS &amp; SUPER KARATE ORGANIZATION INDIA (R)</t>
  </si>
  <si>
    <t>Kannada Sahitya Bhavan Kittur Rani Chennamma Circle, Civil Hospital Rd, Belgaum, Karnataka 590001</t>
  </si>
  <si>
    <t xml:space="preserve">                091139 98832</t>
  </si>
  <si>
    <t>https://www.google.com/search?sa=X&amp;biw=1536&amp;bih=722&amp;sxsrf=ALeKk01nxEjh3kSNcZLorsSevmaIAnbwFw:1595139625064&amp;q=gymnastics+classes+in+Gulbarga&amp;npsic=0&amp;rflfq=1&amp;rlha=0&amp;rllag=17329326,76835139,3168&amp;tbm=lcl&amp;ved=2ahUKEwit8t-V1tjqAhWYxzgGHa84BmUQjGp6BAgLED0&amp;rldoc=1#rlfi=hd:;si:;mv:[[17.355345500000002,76.8768083],[17.3033081,76.8055167]];tbs:lrf:!1m4!1u3!2m2!3m1!1e1!1m4!1u2!2m2!2m1!1e1!1m4!1u16!2m2!16m1!1e1!1m4!1u16!2m2!16m1!1e2!2m1!1e2!2m1!1e16!2m1!1e3!3sIAE,lf:1,lf_ui:10</t>
  </si>
  <si>
    <t>Morya Gym</t>
  </si>
  <si>
    <t>Ward Number 19, Hulbatte Colony, Shahapur, Belgaum, Karnataka 590001</t>
  </si>
  <si>
    <t>https://www.google.com/search?sa=X&amp;biw=1536&amp;bih=722&amp;sxsrf=ALeKk01nxEjh3kSNcZLorsSevmaIAnbwFw:1595139625064&amp;q=gymnastics+classes+in+Gulbarga&amp;npsic=0&amp;rflfq=1&amp;rlha=0&amp;rllag=17329326,76835139,3168&amp;tbm=lcl&amp;ved=2ahUKEwit8t-V1tjqAhWYxzgGHa84BmUQjGp6BAgLED0&amp;rldoc=1#rlfi=hd:;si:;mv:[[17.355345500000002,76.8768083],[17.3033081,76.8055167]];tbs:lrf:!1m4!1u3!2m2!3m1!1e1!1m4!1u2!2m2!2m1!1e1!1m4!1u16!2m2!16m1!1e1!1m4!1u16!2m2!16m1!1e2!2m1!1e2!2m1!1e16!2m1!1e3!3sIAE,lf:1,lf_ui:11</t>
  </si>
  <si>
    <t>gss gym</t>
  </si>
  <si>
    <t>Bhagya Nagar, Angol, Belgaum, Karnataka 590011</t>
  </si>
  <si>
    <t>https://www.google.com/search?sa=X&amp;biw=1536&amp;bih=722&amp;sxsrf=ALeKk01nxEjh3kSNcZLorsSevmaIAnbwFw:1595139625064&amp;q=gymnastics+classes+in+Gulbarga&amp;npsic=0&amp;rflfq=1&amp;rlha=0&amp;rllag=17329326,76835139,3168&amp;tbm=lcl&amp;ved=2ahUKEwit8t-V1tjqAhWYxzgGHa84BmUQjGp6BAgLED0&amp;rldoc=1#rlfi=hd:;si:;mv:[[17.355345500000002,76.8768083],[17.3033081,76.8055167]];tbs:lrf:!1m4!1u3!2m2!3m1!1e1!1m4!1u2!2m2!2m1!1e1!1m4!1u16!2m2!16m1!1e1!1m4!1u16!2m2!16m1!1e2!2m1!1e2!2m1!1e16!2m1!1e3!3sIAE,lf:1,lf_ui:12</t>
  </si>
  <si>
    <t>24 Fitness Gym</t>
  </si>
  <si>
    <t>4th floor, Above reliance digital, amar plaza, goaves, belgaum 590006, Belgaum, Karnataka 590006</t>
  </si>
  <si>
    <t xml:space="preserve">                088849 72424</t>
  </si>
  <si>
    <t>https://www.google.com/search?sa=X&amp;biw=1536&amp;bih=722&amp;sxsrf=ALeKk01nxEjh3kSNcZLorsSevmaIAnbwFw:1595139625064&amp;q=gymnastics+classes+in+Gulbarga&amp;npsic=0&amp;rflfq=1&amp;rlha=0&amp;rllag=17329326,76835139,3168&amp;tbm=lcl&amp;ved=2ahUKEwit8t-V1tjqAhWYxzgGHa84BmUQjGp6BAgLED0&amp;rldoc=1#rlfi=hd:;si:;mv:[[17.355345500000002,76.8768083],[17.3033081,76.8055167]];tbs:lrf:!1m4!1u3!2m2!3m1!1e1!1m4!1u2!2m2!2m1!1e1!1m4!1u16!2m2!16m1!1e1!1m4!1u16!2m2!16m1!1e2!2m1!1e2!2m1!1e16!2m1!1e3!3sIAE,lf:1,lf_ui:13</t>
  </si>
  <si>
    <t>Prakruti Ayurveda &amp; Yoga Center</t>
  </si>
  <si>
    <t>Pai Compound, 1st Floor Above Corporation Bank, opp. Hotel Ramadev, Nehru Nagar, Belgaum, Karnataka 590010</t>
  </si>
  <si>
    <t xml:space="preserve">                 098448 37168</t>
  </si>
  <si>
    <t>https://www.google.com/search?sa=X&amp;biw=1536&amp;bih=722&amp;sxsrf=ALeKk01nxEjh3kSNcZLorsSevmaIAnbwFw:1595139625064&amp;q=gymnastics+classes+in+Gulbarga&amp;npsic=0&amp;rflfq=1&amp;rlha=0&amp;rllag=17329326,76835139,3168&amp;tbm=lcl&amp;ved=2ahUKEwit8t-V1tjqAhWYxzgGHa84BmUQjGp6BAgLED0&amp;rldoc=1#rlfi=hd:;si:;mv:[[17.355345500000002,76.8768083],[17.3033081,76.8055167]];tbs:lrf:!1m4!1u3!2m2!3m1!1e1!1m4!1u2!2m2!2m1!1e1!1m4!1u16!2m2!16m1!1e1!1m4!1u16!2m2!16m1!1e2!2m1!1e2!2m1!1e16!2m1!1e3!3sIAE,lf:1,lf_ui:14</t>
  </si>
  <si>
    <t>1st cross D.D. Road, Near Hindalga Ganapati Temple, Hanuman Nagar, Hanuman Nagar, Belgaum, Karnataka 591108</t>
  </si>
  <si>
    <t>https://www.google.com/search?sa=X&amp;biw=1536&amp;bih=722&amp;sxsrf=ALeKk01nxEjh3kSNcZLorsSevmaIAnbwFw:1595139625064&amp;q=gymnastics+classes+in+Gulbarga&amp;npsic=0&amp;rflfq=1&amp;rlha=0&amp;rllag=17329326,76835139,3168&amp;tbm=lcl&amp;ved=2ahUKEwit8t-V1tjqAhWYxzgGHa84BmUQjGp6BAgLED0&amp;rldoc=1#rlfi=hd:;si:;mv:[[17.355345500000002,76.8768083],[17.3033081,76.8055167]];tbs:lrf:!1m4!1u3!2m2!3m1!1e1!1m4!1u2!2m2!2m1!1e1!1m4!1u16!2m2!16m1!1e1!1m4!1u16!2m2!16m1!1e2!2m1!1e2!2m1!1e16!2m1!1e3!3sIAE,lf:1,lf_ui:15</t>
  </si>
  <si>
    <t xml:space="preserve">                  080957 15778</t>
  </si>
  <si>
    <t>https://www.google.com/search?sa=X&amp;biw=1536&amp;bih=722&amp;sxsrf=ALeKk01nxEjh3kSNcZLorsSevmaIAnbwFw:1595139625064&amp;q=gymnastics+classes+in+Gulbarga&amp;npsic=0&amp;rflfq=1&amp;rlha=0&amp;rllag=17329326,76835139,3168&amp;tbm=lcl&amp;ved=2ahUKEwit8t-V1tjqAhWYxzgGHa84BmUQjGp6BAgLED0&amp;rldoc=1#rlfi=hd:;si:;mv:[[17.355345500000002,76.8768083],[17.3033081,76.8055167]];tbs:lrf:!1m4!1u3!2m2!3m1!1e1!1m4!1u2!2m2!2m1!1e1!1m4!1u16!2m2!16m1!1e1!1m4!1u16!2m2!16m1!1e2!2m1!1e2!2m1!1e16!2m1!1e3!3sIAE,lf:1,lf_ui:16</t>
  </si>
  <si>
    <t>Talwalkars Fitness Centre</t>
  </si>
  <si>
    <t xml:space="preserve">                 0831 420 7097</t>
  </si>
  <si>
    <t>https://www.google.com/search?sa=X&amp;biw=1536&amp;bih=722&amp;sxsrf=ALeKk01nxEjh3kSNcZLorsSevmaIAnbwFw:1595139625064&amp;q=gymnastics+classes+in+Gulbarga&amp;npsic=0&amp;rflfq=1&amp;rlha=0&amp;rllag=17329326,76835139,3168&amp;tbm=lcl&amp;ved=2ahUKEwit8t-V1tjqAhWYxzgGHa84BmUQjGp6BAgLED0&amp;rldoc=1#rlfi=hd:;si:;mv:[[17.355345500000002,76.8768083],[17.3033081,76.8055167]];tbs:lrf:!1m4!1u3!2m2!3m1!1e1!1m4!1u2!2m2!2m1!1e1!1m4!1u16!2m2!16m1!1e1!1m4!1u16!2m2!16m1!1e2!2m1!1e2!2m1!1e16!2m1!1e3!3sIAE,lf:1,lf_ui:17</t>
  </si>
  <si>
    <t>Yoga 4 U</t>
  </si>
  <si>
    <t>Vishwaraj Golf Links Apartments, C-304, Jadhav Nagar, Sadashiv Nagar, Belgaum, Karnataka 590019</t>
  </si>
  <si>
    <t>https://www.google.com/search?sa=X&amp;biw=1536&amp;bih=722&amp;sxsrf=ALeKk01nxEjh3kSNcZLorsSevmaIAnbwFw:1595139625064&amp;q=gymnastics+classes+in+Gulbarga&amp;npsic=0&amp;rflfq=1&amp;rlha=0&amp;rllag=17329326,76835139,3168&amp;tbm=lcl&amp;ved=2ahUKEwit8t-V1tjqAhWYxzgGHa84BmUQjGp6BAgLED0&amp;rldoc=1#rlfi=hd:;si:;mv:[[17.355345500000002,76.8768083],[17.3033081,76.8055167]];tbs:lrf:!1m4!1u3!2m2!3m1!1e1!1m4!1u2!2m2!2m1!1e1!1m4!1u16!2m2!16m1!1e1!1m4!1u16!2m2!16m1!1e2!2m1!1e2!2m1!1e16!2m1!1e3!3sIAE,lf:1,lf_ui:18</t>
  </si>
  <si>
    <t>My Gym</t>
  </si>
  <si>
    <t>Hindwadi, Belgaum, Karnataka 590011</t>
  </si>
  <si>
    <t xml:space="preserve">- </t>
  </si>
  <si>
    <t>https://www.google.com/search?sa=X&amp;biw=1536&amp;bih=722&amp;sxsrf=ALeKk01nxEjh3kSNcZLorsSevmaIAnbwFw:1595139625064&amp;q=gymnastics+classes+in+Gulbarga&amp;npsic=0&amp;rflfq=1&amp;rlha=0&amp;rllag=17329326,76835139,3168&amp;tbm=lcl&amp;ved=2ahUKEwit8t-V1tjqAhWYxzgGHa84BmUQjGp6BAgLED0&amp;rldoc=1#rlfi=hd:;si:;mv:[[17.355345500000002,76.8768083],[17.3033081,76.8055167]];tbs:lrf:!1m4!1u3!2m2!3m1!1e1!1m4!1u2!2m2!2m1!1e1!1m4!1u16!2m2!16m1!1e1!1m4!1u16!2m2!16m1!1e2!2m1!1e2!2m1!1e16!2m1!1e3!3sIAE,lf:1,lf_ui:19</t>
  </si>
  <si>
    <t>Badri Yoga School</t>
  </si>
  <si>
    <t>13th Cross Rd, Gokulam 2nd Stage, Gokulam, Gokulam, Mysore, Karnataka 570002</t>
  </si>
  <si>
    <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t>
  </si>
  <si>
    <t>099012 19615</t>
  </si>
  <si>
    <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rlfi=hd:;si:;mv:[[12.3508661,76.6873817],[12.2579801,76.6006168]];tbs:lrf:!1m4!1u3!2m2!3m1!1e1!1m4!1u2!2m2!2m1!1e1!1m4!1u16!2m2!16m1!1e1!1m4!1u16!2m2!16m1!1e2!2m1!1e2!2m1!1e16!2m1!1e3!3sIAE,lf:1,lf_ui:2</t>
  </si>
  <si>
    <t>078991 65583</t>
  </si>
  <si>
    <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rlfi=hd:;si:;mv:[[12.3508661,76.6873817],[12.2579801,76.6006168]];tbs:lrf:!1m4!1u3!2m2!3m1!1e1!1m4!1u2!2m2!2m1!1e1!1m4!1u16!2m2!16m1!1e1!1m4!1u16!2m2!16m1!1e2!2m1!1e2!2m1!1e16!2m1!1e3!3sIAE,lf:1,lf_ui:3</t>
  </si>
  <si>
    <t>Shop No. 41, Basement Floor, Vishwamanava Double Road, near State Bank Of Mysore, Kuvempunagara North, Saraswathipuram, Mysuru, Karnataka 570009</t>
  </si>
  <si>
    <t>0821 256 5786</t>
  </si>
  <si>
    <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rlfi=hd:;si:;mv:[[12.3508661,76.6873817],[12.2579801,76.6006168]];tbs:lrf:!1m4!1u3!2m2!3m1!1e1!1m4!1u2!2m2!2m1!1e1!1m4!1u16!2m2!16m1!1e1!1m4!1u16!2m2!16m1!1e2!2m1!1e2!2m1!1e16!2m1!1e3!3sIAE,lf:1,lf_ui:4</t>
  </si>
  <si>
    <t>IndeaYoga Mysore. Ashtanga &amp; Hatha Yoga Shala</t>
  </si>
  <si>
    <t>098860 91291</t>
  </si>
  <si>
    <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rlfi=hd:;si:;mv:[[12.3508661,76.6873817],[12.2579801,76.6006168]];tbs:lrf:!1m4!1u3!2m2!3m1!1e1!1m4!1u2!2m2!2m1!1e1!1m4!1u16!2m2!16m1!1e1!1m4!1u16!2m2!16m1!1e2!2m1!1e2!2m1!1e16!2m1!1e3!3sIAE,lf:1,lf_ui:5</t>
  </si>
  <si>
    <t>https://www.google.com/search?rlz=1C1CHBF_enIN880IN880&amp;tbm=lcl&amp;sxsrf=ALeKk00BHnPrknHKlH0cMCGbhEv9-tkYQg%3A1595242479370&amp;ei=73cVX_2jFv2c4-EPi4mawA8&amp;q=gymnastics%20in%20mysore&amp;oq=gymnastic+classes+in+mysore+karnataka&amp;gs_l=psy-ab.1.1.0i333k1l2.11739828.11744351.0.11749314.13.13.0.0.0.0.255.1607.2-7.7.0....0...1c.1.64.psy-ab..6.5.1161...0i7i30k1j33i10k1.0.1G5OeHibLZA&amp;tbs=lrf:!1m4!1u3!2m2!3m1!1e1!1m4!1u2!2m2!2m1!1e1!1m4!1u16!2m2!16m1!1e1!1m4!1u16!2m2!16m1!1e2!2m1!1e2!2m1!1e16!2m1!1e3!3sIAE,lf:1,lf_ui:2&amp;rlst=f#</t>
  </si>
  <si>
    <t>094484 13214</t>
  </si>
  <si>
    <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rlfi=hd:;si:;mv:[[12.3508661,76.6873817],[12.2579801,76.6006168]];tbs:lrf:!1m4!1u3!2m2!3m1!1e1!1m4!1u2!2m2!2m1!1e1!1m4!1u16!2m2!16m1!1e1!1m4!1u16!2m2!16m1!1e2!2m1!1e2!2m1!1e16!2m1!1e3!3sIAE,lf:1,lf_ui:6</t>
  </si>
  <si>
    <t>Ashtanga Yoga in Mysore | Yoga teacher training in Mysore</t>
  </si>
  <si>
    <t>Kanchen, # 490, DEVAMBA AGRAHARA, K.R. MOHALLA, Mysuru, Karnataka 570024</t>
  </si>
  <si>
    <t>097644 86555</t>
  </si>
  <si>
    <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rlfi=hd:;si:;mv:[[12.3508661,76.6873817],[12.2579801,76.6006168]];tbs:lrf:!1m4!1u3!2m2!3m1!1e1!1m4!1u2!2m2!2m1!1e1!1m4!1u16!2m2!16m1!1e1!1m4!1u16!2m2!16m1!1e2!2m1!1e2!2m1!1e16!2m1!1e3!3sIAE,lf:1,lf_ui:7</t>
  </si>
  <si>
    <t>Yoga School In Mysore, Ashtanga Vinyasa Yoga School, Yoga Class In Mysore, Mysore Style Yoga, Best Yoga School "THEBODYBALANCE"</t>
  </si>
  <si>
    <t>41, 1st Cross Rd, 4th Block, Jayalakshmipuram, Mysuru, Karnataka 570006</t>
  </si>
  <si>
    <t>095352 32320</t>
  </si>
  <si>
    <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rlfi=hd:;si:;mv:[[12.3508661,76.6873817],[12.2579801,76.6006168]];tbs:lrf:!1m4!1u3!2m2!3m1!1e1!1m4!1u2!2m2!2m1!1e1!1m4!1u16!2m2!16m1!1e1!1m4!1u16!2m2!16m1!1e2!2m1!1e2!2m1!1e16!2m1!1e3!3sIAE,lf:1,lf_ui:8</t>
  </si>
  <si>
    <t>Yogadarshanam-Mysore Ashtanga/Hatha Yoga Teachers Training India</t>
  </si>
  <si>
    <t>77/A, 1st Floor, 4th Main Rd, 3rd Stage, Gokulam, Mysuru, Karnataka 570002</t>
  </si>
  <si>
    <t>099017 60846</t>
  </si>
  <si>
    <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rlfi=hd:;si:;mv:[[12.3508661,76.6873817],[12.2579801,76.6006168]];tbs:lrf:!1m4!1u3!2m2!3m1!1e1!1m4!1u2!2m2!2m1!1e1!1m4!1u16!2m2!16m1!1e1!1m4!1u16!2m2!16m1!1e2!2m1!1e2!2m1!1e16!2m1!1e3!3sIAE,lf:1,lf_ui:9</t>
  </si>
  <si>
    <t>0821 233 1505</t>
  </si>
  <si>
    <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rlfi=hd:;si:;mv:[[12.3508661,76.6873817],[12.2579801,76.6006168]];tbs:lrf:!1m4!1u3!2m2!3m1!1e1!1m4!1u2!2m2!2m1!1e1!1m4!1u16!2m2!16m1!1e1!1m4!1u16!2m2!16m1!1e2!2m1!1e2!2m1!1e16!2m1!1e3!3sIAE,lf:1,lf_ui:10</t>
  </si>
  <si>
    <t>099801 34090</t>
  </si>
  <si>
    <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rlfi=hd:;si:;mv:[[12.3508661,76.6873817],[12.2579801,76.6006168]];tbs:lrf:!1m4!1u3!2m2!3m1!1e1!1m4!1u2!2m2!2m1!1e1!1m4!1u16!2m2!16m1!1e1!1m4!1u16!2m2!16m1!1e2!2m1!1e2!2m1!1e16!2m1!1e3!3sIAE,lf:1,lf_ui:11</t>
  </si>
  <si>
    <t>Gym in Mysore, Karnataka</t>
  </si>
  <si>
    <t>0821 426 0018</t>
  </si>
  <si>
    <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rlfi=hd:;si:;mv:[[12.3508661,76.6873817],[12.2579801,76.6006168]];tbs:lrf:!1m4!1u3!2m2!3m1!1e1!1m4!1u2!2m2!2m1!1e1!1m4!1u16!2m2!16m1!1e1!1m4!1u16!2m2!16m1!1e2!2m1!1e2!2m1!1e16!2m1!1e3!3sIAE,lf:1,lf_ui:12</t>
  </si>
  <si>
    <t>Ashtanga Yoga Mysore</t>
  </si>
  <si>
    <t>177, JC Nagar Road, K.C Layout, Mysuru, Karnataka 570010</t>
  </si>
  <si>
    <t>097421 80110</t>
  </si>
  <si>
    <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rlfi=hd:;si:;mv:[[12.3508661,76.6873817],[12.2579801,76.6006168]];tbs:lrf:!1m4!1u3!2m2!3m1!1e1!1m4!1u2!2m2!2m1!1e1!1m4!1u16!2m2!16m1!1e1!1m4!1u16!2m2!16m1!1e2!2m1!1e2!2m1!1e16!2m1!1e3!3sIAE,lf:1,lf_ui:13</t>
  </si>
  <si>
    <t>1729A, 9th Main Hebbal 2nd Stage, near Hampi Circle, Vijayanagar, Mysuru, Karnataka 570017</t>
  </si>
  <si>
    <t>098440 07223</t>
  </si>
  <si>
    <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rlfi=hd:;si:;mv:[[12.3508661,76.6873817],[12.2579801,76.6006168]];tbs:lrf:!1m4!1u3!2m2!3m1!1e1!1m4!1u2!2m2!2m1!1e1!1m4!1u16!2m2!16m1!1e1!1m4!1u16!2m2!16m1!1e2!2m1!1e2!2m1!1e16!2m1!1e3!3sIAE,lf:1,lf_ui:14</t>
  </si>
  <si>
    <t>088926 66451</t>
  </si>
  <si>
    <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rlfi=hd:;si:;mv:[[12.3508661,76.6873817],[12.2579801,76.6006168]];tbs:lrf:!1m4!1u3!2m2!3m1!1e1!1m4!1u2!2m2!2m1!1e1!1m4!1u16!2m2!16m1!1e1!1m4!1u16!2m2!16m1!1e2!2m1!1e2!2m1!1e16!2m1!1e3!3sIAE,lf:1,lf_ui:15</t>
  </si>
  <si>
    <t>Flex City</t>
  </si>
  <si>
    <t>0821 234 2705</t>
  </si>
  <si>
    <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rlfi=hd:;si:;mv:[[12.3508661,76.6873817],[12.2579801,76.6006168]];tbs:lrf:!1m4!1u3!2m2!3m1!1e1!1m4!1u2!2m2!2m1!1e1!1m4!1u16!2m2!16m1!1e1!1m4!1u16!2m2!16m1!1e2!2m1!1e2!2m1!1e16!2m1!1e3!3sIAE,lf:1,lf_ui:16</t>
  </si>
  <si>
    <t>Atmavikasa Yoga kutira , Mysore, India</t>
  </si>
  <si>
    <t>18, 80 Ft Road, Vasu Lay Out, Block I, Ramakrishnanagar, Mysuru, Karnataka 570022</t>
  </si>
  <si>
    <t>0821 234 1978</t>
  </si>
  <si>
    <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rlfi=hd:;si:;mv:[[12.3508661,76.6873817],[12.2579801,76.6006168]];tbs:lrf:!1m4!1u3!2m2!3m1!1e1!1m4!1u2!2m2!2m1!1e1!1m4!1u16!2m2!16m1!1e1!1m4!1u16!2m2!16m1!1e2!2m1!1e2!2m1!1e16!2m1!1e3!3sIAE,lf:1,lf_ui:17</t>
  </si>
  <si>
    <t>Ayurveda Surya Yoga Centre</t>
  </si>
  <si>
    <t>4, 1st Main, KRS Rd, Brindavan Badavane, Brindavan Extension 1st Stage, Brindavan Extension, Mysuru, Karnataka 570016</t>
  </si>
  <si>
    <t>099863 97939</t>
  </si>
  <si>
    <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rlfi=hd:;si:;mv:[[12.3508661,76.6873817],[12.2579801,76.6006168]];tbs:lrf:!1m4!1u3!2m2!3m1!1e1!1m4!1u2!2m2!2m1!1e1!1m4!1u16!2m2!16m1!1e1!1m4!1u16!2m2!16m1!1e2!2m1!1e2!2m1!1e16!2m1!1e3!3sIAE,lf:1,lf_ui:18</t>
  </si>
  <si>
    <t>Nirvana Yoga Shala, Mysore(Ashtanga/Hatha/Kundalini Yoga Teachers Training Course India)</t>
  </si>
  <si>
    <t>100, 3rd ‘A’ Main Road, Gokulam 2nd Stage, Near the Park, Mysuru, Karnataka 570002</t>
  </si>
  <si>
    <t>098866 47772</t>
  </si>
  <si>
    <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rlfi=hd:;si:;mv:[[12.3508661,76.6873817],[12.2579801,76.6006168]];tbs:lrf:!1m4!1u3!2m2!3m1!1e1!1m4!1u2!2m2!2m1!1e1!1m4!1u16!2m2!16m1!1e1!1m4!1u16!2m2!16m1!1e2!2m1!1e2!2m1!1e16!2m1!1e3!3sIAE,lf:1,lf_ui:19</t>
  </si>
  <si>
    <t>MYSORE YOGA FOUNDATION</t>
  </si>
  <si>
    <t>Irwin Rd, Lashkar Mohalla, Mandi Mohalla, Mysuru, Karnataka 570001</t>
  </si>
  <si>
    <t>098450 76497</t>
  </si>
  <si>
    <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rlfi=hd:;si:;mv:[[12.3508661,76.6873817],[12.2579801,76.6006168]];tbs:lrf:!1m4!1u3!2m2!3m1!1e1!1m4!1u2!2m2!2m1!1e1!1m4!1u16!2m2!16m1!1e1!1m4!1u16!2m2!16m1!1e2!2m1!1e2!2m1!1e16!2m1!1e3!3sIAE,lf:1,lf_ui:20</t>
  </si>
  <si>
    <t>Ashtanga yoga Mysore</t>
  </si>
  <si>
    <t>Nyaya Marga, Kurubara Halli, Siddhartha Layout, Mysuru, Karnataka 570011</t>
  </si>
  <si>
    <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rlfi=hd:;si:;mv:[[12.3508661,76.6873817],[12.2579801,76.6006168]];tbs:lrf:!1m4!1u3!2m2!3m1!1e1!1m4!1u2!2m2!2m1!1e1!1m4!1u16!2m2!16m1!1e1!1m4!1u16!2m2!16m1!1e2!2m1!1e2!2m1!1e16!2m1!1e3!3sIAE,lf:1,lf_ui:21</t>
  </si>
  <si>
    <t>Greenlands Tennis Academy and Recreational Center</t>
  </si>
  <si>
    <t>G B R Cultural Association, opposite Cineplanet, Ruby Block, Brundavan Colony, Kompally, Hyderabad, Telangana 500014</t>
  </si>
  <si>
    <t>https://www.google.com/maps/place/Greenlands+Tennis+Academy+and+Recreational+Center/@17.5287477,78.4883306,14z/data=!4m8!1m2!2m1!1sGreenlands+Tennis+Academy+and+Recreational+Center!3m4!1s0x3bcb855de65bf0ff:0x5e46e4c74351c546!8m2!3d17.5287477!4d78.4883306</t>
  </si>
  <si>
    <t>96180 84402</t>
  </si>
  <si>
    <t>Friday: 6am–6:30pm | Saturday: 6am–6:30pm | Sunday: 6–10am | Monday: Closed | Tuesday: 6am–6:30pm | Wednesday: 6am–6:30pm | Thursday: Open 24 hours</t>
  </si>
  <si>
    <t>Tennis Coaching Centre</t>
  </si>
  <si>
    <t>55, Old Mumbai Hwy, Gulmohar Park Colony, Serilingampally, Hyderabad, Telangana 500019</t>
  </si>
  <si>
    <t>https://www.google.com/maps/place/Tennis+Coaching+Centre/@17.4798337,78.3181487,14z/data=!4m8!1m2!2m1!1sTennis+Coaching+Centre!3m4!1s0x3bcb92e9afcb3e2f:0x617d54c4f50be135!8m2!3d17.4798337!4d78.3181487</t>
  </si>
  <si>
    <t>KPHB TENNIS ACADEMY</t>
  </si>
  <si>
    <t>Opp Rosary high school, Hyderabad, Telangana 500072</t>
  </si>
  <si>
    <t>https://www.google.com/maps/place/KPHB+TENNIS+ACADEMY/@17.477389,78.3948084,14z/data=!4m8!1m2!2m1!1sKPHB+TENNIS+ACADEMY!3m4!1s0x3bcb9188ffffffff:0xd278ef650cc1eb38!8m2!3d17.477389!4d78.3948084</t>
  </si>
  <si>
    <t>Friday: 6–10am,4–8pm | Saturday: 6–10am,4–8pm | Sunday: 4–8pm | Monday: 6–10am,4–8pm | Tuesday: 6–10am,4–8pm | Wednesday: 6–10am,4–8pm | Thursday: 6–10am,4–8pm</t>
  </si>
  <si>
    <t>https://www.google.com/maps/contrib/113569127095167479082</t>
  </si>
  <si>
    <t>Ace Tennis Academy</t>
  </si>
  <si>
    <t>Arya Samaj Centre, Kundanbagh Colony, Begumpet, Hyderabad, Telangana 500016</t>
  </si>
  <si>
    <t>https://www.google.com/maps/place/Ace+Tennis+Academy/@17.4347511,78.4621937,14z/data=!4m8!1m2!2m1!1sAce+Tennis+Academy!3m4!1s0x3bcb90b1c8483e0f:0xfd8d294fbf331c6b!8m2!3d17.4347511!4d78.4621937</t>
  </si>
  <si>
    <t>94404 22920</t>
  </si>
  <si>
    <t>K.S TENNIS ACADEMY</t>
  </si>
  <si>
    <t>Satyam Enclave, Kompally, Hyderabad, Telangana 500100</t>
  </si>
  <si>
    <t>https://www.google.com/maps/place/K.S+TENNIS+ACADEMY/@17.529196,78.47878779999999,14z/data=!4m8!1m2!2m1!1sK.S+TENNIS+ACADEMY!3m4!1s0x3bcb85754985c3b1:0x385f6464ebc71a8!8m2!3d17.529196!4d78.47878779999999</t>
  </si>
  <si>
    <t>Friday: 6–8am,4–7pm | Saturday: 6–8am,4–7pm | Sunday: 6–10am | Monday: 4–7pm | Tuesday: 6–8am,4–7pm | Wednesday: 6–8am,4–7pm | Thursday: 6–8am,4–7pm</t>
  </si>
  <si>
    <t>GVK Tennis Academy</t>
  </si>
  <si>
    <t>Road Number 18, Near Indian Post Office, Jawahar Colony, Jubilee Hills, Hyderabad, Telangana 500034</t>
  </si>
  <si>
    <t>https://www.google.com/maps/place/GVK+Tennis+Academy/@17.428888399999998,78.416072,14z/data=!4m8!1m2!2m1!1sGVK+Tennis+Academy!3m4!1s0x3bcb91323a0ad217:0xa5db37454e57b54b!8m2!3d17.428888399999998!4d78.416072</t>
  </si>
  <si>
    <t>Friday: 6–9am,4–7pm | Saturday: 6–9am,4–7pm | Sunday: 6–9am,4–7pm | Monday: Closed | Tuesday: 6–9am,4–7pm | Wednesday: 6–9am,4–7pm | Thursday: 6–9am,4–7pm</t>
  </si>
  <si>
    <t>Vishal Tennis Academy</t>
  </si>
  <si>
    <t>Vishal Tennis Academy, Aadarsh Nagar Colony, Road No. 2, Nagole, Hyderabad, Telangana 500068</t>
  </si>
  <si>
    <t>https://www.google.com/maps/place/Vishal+Tennis+Academy/@17.371187,78.56075709999999,14z/data=!4m8!1m2!2m1!1sVishal+Tennis+Academy!3m4!1s0x3bcb98cdd2bfffff:0x1931cc3656ddce82!8m2!3d17.371187!4d78.56075709999999</t>
  </si>
  <si>
    <t>70322 77700</t>
  </si>
  <si>
    <t>Friday: 6am–8:30pm | Saturday: 6am–8:30pm | Sunday: 6am–8:30pm | Monday: 6am–8:30pm | Tuesday: 6am–8:30pm | Wednesday: 6am–8:30pm | Thursday: 6am–8:30pm</t>
  </si>
  <si>
    <t>https://www.google.com/maps/contrib/111693544309356944972</t>
  </si>
  <si>
    <t>tennis coaching academy</t>
  </si>
  <si>
    <t>plot no 28, Nagarjuna Sagar Rd, Padmavathi Nagar, Hasthinapuram South, L. B. Nagar, Hyderabad, Telangana 500079</t>
  </si>
  <si>
    <t>https://www.google.com/maps/place/tennis+coaching+academy/@17.3269952,78.5558631,14z/data=!4m8!1m2!2m1!1stennis+coaching+academy!3m4!1s0x3bcba21afef695e9:0xbc262520ea427e27!8m2!3d17.3269952!4d78.5558631</t>
  </si>
  <si>
    <t>93948 24277</t>
  </si>
  <si>
    <t>Friday: 6:30–9am | Saturday: 6:30–9am | Sunday: 6:30–9am | Monday: 6:30–9am | Tuesday: 6:30–9am | Wednesday: 6:30–9am | Thursday: 6:30–9am</t>
  </si>
  <si>
    <t>https://www.google.com/maps/contrib/108941694548534422748</t>
  </si>
  <si>
    <t>https://tennis-academy.business.site/?m=true</t>
  </si>
  <si>
    <t>SMC Sports Foundation</t>
  </si>
  <si>
    <t>Beside Viswanaadha Gardens, Jana Priya West City, Jaya Prakash Narayan Nagar, Miyapur, Hyderabad, Telangana 500049</t>
  </si>
  <si>
    <t>https://www.google.com/maps/place/SMC+Sports+Foundation/@17.507649999999998,78.3543868,14z/data=!4m8!1m2!2m1!1sSMC+Sports+Foundation!3m4!1s0x3bcb9276b553c991:0x6097c55815d9c081!8m2!3d17.507649999999998!4d78.3543868</t>
  </si>
  <si>
    <t>play@tennisfoundation.in</t>
  </si>
  <si>
    <t>92465 28884</t>
  </si>
  <si>
    <t>Friday: 6am–8pm | Saturday: 6am–8pm | Sunday: 6am–8pm | Monday: Closed | Tuesday: 6am–8pm | Wednesday: 6am–8pm | Thursday: 6am–8pm</t>
  </si>
  <si>
    <t>https://www.google.com/maps/contrib/111221782773294078204</t>
  </si>
  <si>
    <t>http://www.tennisfoundation.in/</t>
  </si>
  <si>
    <t>SJ Tennis Academy</t>
  </si>
  <si>
    <t>Ramakrishna Nagar, Canara Nagar, Peerzadiguda, Hyderabad, Telangana 500039</t>
  </si>
  <si>
    <t>https://www.google.com/maps/place/SJ+Tennis+Academy/@17.3977716,78.5951286,14z/data=!4m8!1m2!2m1!1sSJ+Tennis+Academy!3m4!1s0x3bcb9fbe8ff212cf:0x90f82491184f113b!8m2!3d17.3977716!4d78.5951286</t>
  </si>
  <si>
    <t>Friday: 5:30am–7:30pm | Saturday: 5:30am–7:30pm | Sunday: 5:30am–7:30pm | Monday: Closed | Tuesday: 5:30am–7:30pm | Wednesday: 5:30am–7:30pm | Thursday: 5:30am–7:30pm</t>
  </si>
  <si>
    <t>Vasishta Tennis Academy</t>
  </si>
  <si>
    <t>Maitri Enclave, Shaili Gardens, Sainikpuri, Secunderabad, Telangana 500094</t>
  </si>
  <si>
    <t>https://www.google.com/maps/place/Vasishta+Tennis+Academy/@17.4999374,78.5528917,14z/data=!4m8!1m2!2m1!1sVasishta+Tennis+Academy!3m4!1s0x3bcb9b9308174c9f:0x75708a7f97b2baf0!8m2!3d17.4999374!4d78.5528917</t>
  </si>
  <si>
    <t>Friday: 6–10am,3:30–6:30pm | Saturday: 6–10am,3:30–6:30pm | Sunday: 6–10am,3:30–6:30pm | Monday: Closed | Tuesday: 6–10am,3:30–6:30pm | Wednesday: 6–10am,3:30–6:30pm | Thursday: 6–10am,3:30–6:30pm</t>
  </si>
  <si>
    <t>https://www.facebook.com/vasishtatennisacademy</t>
  </si>
  <si>
    <t>https://www.google.com/maps/place/SPORTS+VILLAGE/@17.417258,78.413957,14z/data=!4m8!1m2!2m1!1sSPORTS+VILLAGE!3m4!1s0x3bcb96cea2ce7a11:0xf0b0b4ce9d3a6318!8m2!3d17.417258!4d78.413957</t>
  </si>
  <si>
    <t>info@sportsvillage.tennis</t>
  </si>
  <si>
    <t>95151 25592</t>
  </si>
  <si>
    <t>Friday: 8am–8:30pm | Saturday: 8am–8:30pm | Sunday: 8am–8:30pm | Monday: 8am–8:30pm | Tuesday: 8am–8:30pm | Wednesday: 8am–8:30pm | Thursday: 8am–8:30pm</t>
  </si>
  <si>
    <t>https://www.google.com/maps/contrib/109362867711691550026</t>
  </si>
  <si>
    <t>https://www.google.com/maps/place/Sports+Coaching+Foundation/@17.402370299999998,78.4510269,14z/data=!4m8!1m2!2m1!1sSports+Coaching+Foundation!3m4!1s0x3bcb97155dc4cf75:0x3a72a4844416601f!8m2!3d17.402370299999998!4d78.4510269</t>
  </si>
  <si>
    <t>scf_india@yahoo.co.in</t>
  </si>
  <si>
    <t>93965 59440</t>
  </si>
  <si>
    <t>Friday: Open 24 hours | Saturday: Open 24 hours | Sunday: Open 24 hours | Monday: Open 24 hours | Tuesday: Open 24 hours | Wednesday: Open 24 hours | Thursday: Open 24 hours</t>
  </si>
  <si>
    <t>https://www.google.com/maps/contrib/111938038746730393643</t>
  </si>
  <si>
    <t>Ash tennis academy</t>
  </si>
  <si>
    <t>Shamirpet, Secunderabad, Telangana 500078</t>
  </si>
  <si>
    <t>https://www.google.com/maps/place/Ash+tennis+academy/@17.589391,78.57465359999999,14z/data=!4m8!1m2!2m1!1sAsh+tennis+academy!3m4!1s0x3bcb83b3d362c14d:0xd9b651dcb8c9d036!8m2!3d17.589391!4d78.57465359999999</t>
  </si>
  <si>
    <t>Friday: 6–10am,4–7pm | Saturday: 6–10am,4–7pm | Sunday: 6–10am,4–7pm | Monday: Closed | Tuesday: 6–10am,4–7pm | Wednesday: 6–10am,4–7pm | Thursday: 6–10am,4–7pm</t>
  </si>
  <si>
    <t>Sarojini Cricket and Fitness Academy</t>
  </si>
  <si>
    <t>Street No 1, Bagh Lingampally, Next to Rtc Kalyana Mandapam, Hyderabad, Telangana 500020</t>
  </si>
  <si>
    <t>https://www.google.com/maps/place/Sarojini+Cricket+and+Fitness+Academy/@17.403126,78.501663,14z/data=!4m8!1m2!2m1!1sSarojini+Cricket+and+Fitness+Academy!3m4!1s0x3bcb99bfe0a6065f:0x8c7fe6a3d00302ce!8m2!3d17.403126!4d78.501663</t>
  </si>
  <si>
    <t>98487 91060</t>
  </si>
  <si>
    <t>Surya's Institute Of Tennis Excellence</t>
  </si>
  <si>
    <t>Kavuri Hills Phase 1, Kavuri Hills, Madhapur, Hyderabad, Telangana 500081</t>
  </si>
  <si>
    <t>https://www.google.com/maps/place/Surya%27s+Institute+Of+Tennis+Excellence/@17.4395631,78.39910239999999,14z/data=!4m8!1m2!2m1!1sSurya%27s+Institute+Of+Tennis+Excellence!3m4!1s0x3bcb91446f9255fb:0xbc96ad3341c3495c!8m2!3d17.4395631!4d78.39910239999999</t>
  </si>
  <si>
    <t>99899 24668</t>
  </si>
  <si>
    <t>Friday: 6–9am,4–9pm | Saturday: 6–9am,4–9pm | Sunday: 6–9am,4–9pm | Monday: Closed | Tuesday: 6–9am,4–9pm | Wednesday: 6–9am,4–9pm | Thursday: 6–9am,4–9pm</t>
  </si>
  <si>
    <t>https://www.google.com/maps/contrib/106785735465064988264</t>
  </si>
  <si>
    <t>http://business.google.com/website/suryas-institute-of-tennis-excellence</t>
  </si>
  <si>
    <t>Sri Sai Nagar, Madhapur, Hyderabad, Telangana 500081</t>
  </si>
  <si>
    <t>https://www.google.com/maps/place/Ace+Tennis+Academy/@17.4411482,78.3910691,14z/data=!4m8!1m2!2m1!1sAce+Tennis+Academy!3m4!1s0x3bcb915c1448300f:0x82ab90e563367029!8m2!3d17.4411482!4d78.3910691</t>
  </si>
  <si>
    <t>prameshmodi@rocketmail.com</t>
  </si>
  <si>
    <t>http://www.acetennisacademy.com/</t>
  </si>
  <si>
    <t>Winners Wings Tennis Academy</t>
  </si>
  <si>
    <t>Balaji Hills Colony, Venkatraya Nagar, Nizampet, Hyderabad, Telangana 500090</t>
  </si>
  <si>
    <t>https://www.google.com/maps/place/Winners+Wings+Tennis+Academy/@17.5109696,78.3787313,14z/data=!4m8!1m2!2m1!1sWinners+Wings+Tennis+Academy!3m4!1s0x3bcb9200b1da048b:0x336990391362f938!8m2!3d17.5109696!4d78.3787313</t>
  </si>
  <si>
    <t>95053 29236</t>
  </si>
  <si>
    <t>Friday: 4–6pm | Saturday: 4–6pm | Sunday: Closed | Monday: 4–6pm | Tuesday: 4–6pm | Wednesday: 4–6pm | Thursday: 4–6pm</t>
  </si>
  <si>
    <t>https://www.google.com/maps/contrib/114439428921802438348</t>
  </si>
  <si>
    <t>CJR SPORTS CENTRE</t>
  </si>
  <si>
    <t># 4-35-126, Opp Bashyam Brooks School, Ramakrishna Nagar, Kukatpally, near Chittaramma Gudi, Hyderabad, Telangana 500072</t>
  </si>
  <si>
    <t>https://www.google.com/maps/place/CJR+SPORTS+CENTRE/@17.494978,78.420706,14z/data=!4m8!1m2!2m1!1sCJR+SPORTS+CENTRE!3m4!1s0x3bcb91c82fd287a7:0x927810ffdf9a4c79!8m2!3d17.494978!4d78.420706</t>
  </si>
  <si>
    <t>88855 57577</t>
  </si>
  <si>
    <t>Friday: 4:30am–12am | Saturday: 4:30am–12am | Sunday: 4:30am–12am | Monday: 4:30am–12am | Tuesday: 4:30am–12am | Wednesday: 4:30am–12am | Thursday: 4:30am–12am</t>
  </si>
  <si>
    <t>https://www.google.com/maps/contrib/106029265921352852274</t>
  </si>
  <si>
    <t>Professional Tennis Academy - Challenger's Tennis</t>
  </si>
  <si>
    <t>Kyettaian Gouda Nilayam, Puppalaguda, Hyderabad, Telangana 500089</t>
  </si>
  <si>
    <t>https://www.google.com/maps/place/Professional+Tennis+Academy+-+Challenger%27s+Tennis/@17.3977265,78.3707742,14z/data=!4m8!1m2!2m1!1sProfessional+Tennis+Academy+-+Challenger%27s+Tennis!3m4!1s0x3bcb943d6324c74b:0xcfbe42e1ccf8fa82!8m2!3d17.3977265!4d78.3707742</t>
  </si>
  <si>
    <t>98499 08409</t>
  </si>
  <si>
    <t>Ajay Raina Tennis Academy</t>
  </si>
  <si>
    <t>13-1-154, Snehapuri Colony Rd, Moti Nagar, Erragadda, Hyderabad, Telangana 500018</t>
  </si>
  <si>
    <t>https://www.google.com/maps/place/Ajay+Raina+Tennis+Academy/@17.4566289,78.4204846,14z/data=!4m8!1m2!2m1!1sAjay+Raina+Tennis+Academy!3m4!1s0x3bcb911966484b01:0x6d43f5afbdca12b9!8m2!3d17.4566289!4d78.4204846</t>
  </si>
  <si>
    <t>99892 37655</t>
  </si>
  <si>
    <t>Friday: 6am–6pm | Saturday: 6am–6pm | Sunday: 6am–6pm | Monday: 6am–6pm | Tuesday: 6am–6pm | Wednesday: 6am–6pm | Thursday: 6am–6pm</t>
  </si>
  <si>
    <t>https://www.google.com/maps/contrib/114444836339867720633</t>
  </si>
  <si>
    <t>S S Pro Tennis Academy Nacharam Tarnaka Hubsiguda Secunderabad</t>
  </si>
  <si>
    <t>7-10/48/1, Raghavendra Nagar Road,, Raghavendra Nagar Rd, Sri Sai Nagar, Nacharam, Secunderabad, Telangana 500076</t>
  </si>
  <si>
    <t>https://www.google.com/maps/place/S+S+Pro+Tennis+Academy+Nacharam+Tarnaka+Hubsiguda+Secunderabad/@17.426961,78.550963,14z/data=!4m8!1m2!2m1!1sS+S+Pro+Tennis+Academy+Nacharam+Tarnaka+Hubsiguda+Secunderabad!3m4!1s0x3bcb99596e8e0adb:0xa6c5a3f26931aa4a!8m2!3d17.426961!4d78.550963</t>
  </si>
  <si>
    <t>92913 00348</t>
  </si>
  <si>
    <t>Friday: 6am–6:30pm | Saturday: 6am–6:30pm | Sunday: 6am–6:30pm | Monday: 6am–6:30pm | Tuesday: 6am–6:30pm | Wednesday: 6am–6:30pm | Thursday: 6am–6:30pm</t>
  </si>
  <si>
    <t>https://www.google.com/maps/contrib/101217582914201815707</t>
  </si>
  <si>
    <t>https://pro-tennis-academy-nacharam.business.site/</t>
  </si>
  <si>
    <t>Advantage Tennis Academy</t>
  </si>
  <si>
    <t>Shirdi Sai Colony, Adarsh Nagar Colony, Vinayak Nagar, Neredmet, Secunderabad, Telangana 500056</t>
  </si>
  <si>
    <t>https://www.google.com/maps/place/Advantage+Tennis+Academy/@17.4701146,78.53658349999999,14z/data=!4m8!1m2!2m1!1sAdvantage+Tennis+Academy!3m4!1s0x3bcb9ba47a466321:0x77e8944f40ff857b!8m2!3d17.4701146!4d78.53658349999999</t>
  </si>
  <si>
    <t>92461 68429</t>
  </si>
  <si>
    <t>Friday: 6–8am,3–9pm | Saturday: 6–8am,3–9pm | Sunday: 7am–3pm | Monday: Closed | Tuesday: 6–8am,3–9pm | Wednesday: 6–8am,3–9pm | Thursday: 6–8am,3–9pm</t>
  </si>
  <si>
    <t>https://www.google.com/maps/contrib/116447763145145834506</t>
  </si>
  <si>
    <t>SICA Tennis Coaching Academy</t>
  </si>
  <si>
    <t>Chanchalguda, Hyderabad, Telangana 500024</t>
  </si>
  <si>
    <t>https://www.google.com/maps/place/SICA+Tennis+Coaching+Academy/@17.3661124,78.5014992,14z/data=!4m8!1m2!2m1!1sSICA+Tennis+Coaching+Academy!3m4!1s0x3bcb9846c2d7c03b:0xcf3e3b22a8833c9b!8m2!3d17.3661124!4d78.5014992</t>
  </si>
  <si>
    <t>98491 27054</t>
  </si>
  <si>
    <t>https://www.google.com/maps/place/Gamepoint+HITEC/@17.454959499999998,78.38565659999999,14z/data=!4m8!1m2!2m1!1sGamepoint+HITEC!3m4!1s0x3bcb916292e5cd41:0x14977ae7f33d7e96!8m2!3d17.454959499999998!4d78.38565659999999</t>
  </si>
  <si>
    <t>gamepoint@nplay.in</t>
  </si>
  <si>
    <t>70327 77333</t>
  </si>
  <si>
    <t>Thursday: 5am–2am | Friday: 5am–2am | Saturday: 5am–2am | Sunday: 5am–2am | Monday: 5am–2am | Tuesday: 5am–2am | Wednesday: 5am–2am</t>
  </si>
  <si>
    <t>https://www.google.com/maps/contrib/112687962011897617769</t>
  </si>
  <si>
    <t>http://www.gamepointindia.com/</t>
  </si>
  <si>
    <t>GLOBALTENNIS@GERWA</t>
  </si>
  <si>
    <t>Sports Ground, Botanical Garden Rd, behind Chirec School, Gautami Enclave, Kondapur, Hyderabad, Telangana 500084</t>
  </si>
  <si>
    <t>https://www.google.com/maps/place/GLOBALTENNIS%40GERWA/@17.465025,78.352007,14z/data=!4m8!1m2!2m1!1sGLOBALTENNIS%40GERWA!3m4!1s0x3bcb93b2e882c6d9:0x61cac47c64ce9446!8m2!3d17.465025!4d78.352007</t>
  </si>
  <si>
    <t>info@courttennis.in</t>
  </si>
  <si>
    <t>98855 10001</t>
  </si>
  <si>
    <t>Friday: 6am–7pm | Saturday: 6am–7pm | Sunday: 6–9am | Monday: Closed | Tuesday: 6am–7pm | Wednesday: 6am–7pm | Thursday: 6am–7pm</t>
  </si>
  <si>
    <t>https://www.google.com/maps/contrib/113935841969488593052</t>
  </si>
  <si>
    <t>http://www.globaltennis.in/</t>
  </si>
  <si>
    <t>Pragathi Nagar Tennis Academy</t>
  </si>
  <si>
    <t>141, Pragathi Nagar Rd, Pragathi Nagar, Hyderabad, Telangana 500090</t>
  </si>
  <si>
    <t>https://www.google.com/maps/place/Pragathi+Nagar+Tennis+Academy/@17.5159389,78.3972117,14z/data=!4m8!1m2!2m1!1sPragathi+Nagar+Tennis+Academy!3m4!1s0x3bcb91e29e327849:0x8b54e500a69cafcc!8m2!3d17.5159389!4d78.3972117</t>
  </si>
  <si>
    <t>99853 31065</t>
  </si>
  <si>
    <t>https://www.google.com/maps/contrib/104907581577138842711</t>
  </si>
  <si>
    <t>https://pragathi-nagar-tennis-academy.business.site/</t>
  </si>
  <si>
    <t>Sun-Jay Tennis Academy</t>
  </si>
  <si>
    <t>ASCI Campus Road 3 Banjara Hills, Opp TV9 Office, Hyderabad, Telangana 500034</t>
  </si>
  <si>
    <t>https://www.google.com/maps/place/Sun-Jay+Tennis+Academy/@17.426768799999998,78.4413233,14z/data=!4m8!1m2!2m1!1sSun-Jay+Tennis+Academy!3m4!1s0x3bcb90cd5fdd9559:0x6251c24daa287dc6!8m2!3d17.426768799999998!4d78.4413233</t>
  </si>
  <si>
    <t>99636 68989</t>
  </si>
  <si>
    <t>https://www.google.com/maps/contrib/104736528794667543982</t>
  </si>
  <si>
    <t>YMCA Extreme Table Tennis Academy</t>
  </si>
  <si>
    <t>No. 3/4/0489, Ymca, Narayanaguda, 500029, Chitrapuri Colony, Bagh Lingampalli, Narayanguda, Hyderabad, Telangana 500027</t>
  </si>
  <si>
    <t>https://www.google.com/maps/place/YMCA+Extreme+Table+Tennis+Academy/@17.395275299999998,78.489902,14z/data=!4m8!1m2!2m1!1sYMCA+Extreme+Table+Tennis+Academy!3m4!1s0x3bcb99c5c9b8553d:0xddce99f2f59568cd!8m2!3d17.395275299999998!4d78.489902</t>
  </si>
  <si>
    <t>73064 42876</t>
  </si>
  <si>
    <t>https://www.google.com/maps/contrib/117144460700624216063</t>
  </si>
  <si>
    <t>http://www.telanganatabletennis.com/tt-training-centers.php</t>
  </si>
  <si>
    <t>Indira Nagar Colony, Sai Nagar, Peerzadiguda, Hyderabad, Telangana 500039</t>
  </si>
  <si>
    <t>https://www.google.com/maps/place/Ashwin+Academy/@17.4020534,78.5846823,14z/data=!4m8!1m2!2m1!1sAshwin+Academy!3m4!1s0x3bcb9ec3a22926e3:0x1793999fb0b93dfb!8m2!3d17.4020534!4d78.5846823</t>
  </si>
  <si>
    <t>ashwincricketacademy@gmail.com</t>
  </si>
  <si>
    <t>96039 56526</t>
  </si>
  <si>
    <t>Friday: 6–9am,4–7pm | Saturday: 6–8:30am,4–7pm | Sunday: 6–9am,4–7pm | Monday: Closed | Tuesday: 6–9am,4–7pm | Wednesday: 6–9am,4–7pm | Thursday: 6–9am,4–7pm</t>
  </si>
  <si>
    <t>https://www.google.com/maps/contrib/107562288346389738775</t>
  </si>
  <si>
    <t>http://www.ashwincricketacademy.com/</t>
  </si>
  <si>
    <t>Abhi Tennis Academy</t>
  </si>
  <si>
    <t>Dammaiguda Yadamma nagar beside Old Alwal Road Hanuman Temple Complex, Kistamma Enclave, Secunderabad, Telangana 500010</t>
  </si>
  <si>
    <t>https://www.google.com/maps/place/Abhi+Tennis+Academy/@17.4992833,78.4945286,14z/data=!4m8!1m2!2m1!1sAbhi+Tennis+Academy!3m4!1s0x3bcb9abe30bca675:0x7af05d81ac2ed066!8m2!3d17.4992833!4d78.4945286</t>
  </si>
  <si>
    <t>96764 00202</t>
  </si>
  <si>
    <t>Friday: 6–8am,4:30–6:30pm | Saturday: 6–8am,4:30–6:30pm | Sunday: 6–8am,4:30–6:30pm | Monday: Closed | Tuesday: 6–8am,4:30–6:30pm | Wednesday: 6–8am,4:30–6:30pm | Thursday: 6–8am,4:30–6:30pm</t>
  </si>
  <si>
    <t>https://www.google.com/maps/contrib/111712406730954074929</t>
  </si>
  <si>
    <t>https://abhi-tennis-academy.business.site/</t>
  </si>
  <si>
    <t>PLAYsmc</t>
  </si>
  <si>
    <t>70 a, cosy cottage, sri krishna nagar, opp yousufguda indoor stadium, Hyderabad, Telangana 500045</t>
  </si>
  <si>
    <t>https://www.google.com/maps/place/PLAYsmc/@17.432748,78.430166,14z/data=!4m8!1m2!2m1!1sPLAYsmc!3m4!1s0x3bcb90d62f606e41:0x4d726d024e3a7bc3!8m2!3d17.432748!4d78.430166</t>
  </si>
  <si>
    <t>ria@playsmc.org</t>
  </si>
  <si>
    <t>Friday: 6am–11:30pm | Saturday: 6am–11:30pm | Sunday: 6am–11:30pm | Monday: 6am–11:30pm | Tuesday: 6am–11:30pm | Wednesday: 6am–11:30pm | Thursday: 6am–11:30pm</t>
  </si>
  <si>
    <t>https://www.google.com/maps/contrib/115773716327261632606</t>
  </si>
  <si>
    <t>http://www.playsmc.org/</t>
  </si>
  <si>
    <t>Pro Tennis Academy Mahendrahills Maredpally</t>
  </si>
  <si>
    <t>Mahindra Hills Rd, Shantiniketan Colony, Mahendra Hills, Malkajgiri, Secunderabad, Telangana 500047</t>
  </si>
  <si>
    <t>https://www.google.com/maps/place/Pro+Tennis+Academy+Mahendrahills+Maredpally/@17.4507483,78.5196313,14z/data=!4m8!1m2!2m1!1sPro+Tennis+Academy+Mahendrahills+Maredpally!3m4!1s0x3bcb9a3524101909:0x673ebcc0001c53ef!8m2!3d17.4507483!4d78.5196313</t>
  </si>
  <si>
    <t>https://www.google.com/maps/contrib/107143097474475374804</t>
  </si>
  <si>
    <t>Sports Management Centre</t>
  </si>
  <si>
    <t>Gachibowli, Hyderabad, Telangana 500032</t>
  </si>
  <si>
    <t>https://www.google.com/maps/place/Sports+Management+Centre/@17.436346699999998,78.3373433,14z/data=!4m8!1m2!2m1!1sSports+Management+Centre!3m4!1s0x3bcb93760ca4ee5f:0x63d723f49935eb56!8m2!3d17.436346699999998!4d78.3373433</t>
  </si>
  <si>
    <t>Friday: 5–8:30pm | Saturday: 5–8:30pm | Sunday: 5–8:30pm | Monday: Closed | Tuesday: 5–8:30pm | Wednesday: 5–8:30pm | Thursday: 5–8:30pm</t>
  </si>
  <si>
    <t>https://www.google.com/maps/contrib/105029920336771832081</t>
  </si>
  <si>
    <t>Aditya Tennis Academy</t>
  </si>
  <si>
    <t>Beside AMR building, MP and MLAs Colony, Jubilee Hills, Hyderabad, Telangana 500033</t>
  </si>
  <si>
    <t>https://www.google.com/maps/place/Aditya+Tennis+Academy/@17.4434872,78.41479249999999,14z/data=!4m8!1m2!2m1!1sAditya+Tennis+Academy!3m4!1s0x3bcb97adb8a9e447:0xebde5f75889db9e!8m2!3d17.4434872!4d78.41479249999999</t>
  </si>
  <si>
    <t>77991 96789</t>
  </si>
  <si>
    <t>https://www.google.com/maps/contrib/114452250939267929129</t>
  </si>
  <si>
    <t>http://www.facebook.com/Adityatennisacademy</t>
  </si>
  <si>
    <t>Matrusri Tennis Academy</t>
  </si>
  <si>
    <t>https://www.google.com/maps/place/Matrusri+Tennis+Academy/@17.4939583,78.3631956,14z/data=!4m8!1m2!2m1!1sMatrusri+Tennis+Academy!3m4!1s0x3bcb930d76dd3065:0x212291ffd33910cd!8m2!3d17.4939583!4d78.3631956</t>
  </si>
  <si>
    <t>74166 44967</t>
  </si>
  <si>
    <t>Friday: 6–10am,4–9pm | Saturday: 6–10am,4–9pm | Sunday: 6am–1pm | Monday: Closed | Tuesday: 6–10am,4–9pm | Wednesday: 6–10am,4–9pm | Thursday: 6–10am,4–9pm</t>
  </si>
  <si>
    <t>https://www.google.com/maps/contrib/110828362599877715389</t>
  </si>
  <si>
    <t>Ranga Reddy, India, Murthuzaguda, Telangana 500075</t>
  </si>
  <si>
    <t>https://www.google.com/maps/place/Sania+Mirza+Tennis+Academy/@17.3222582,78.2860944,14z/data=!4m8!1m2!2m1!1sSania+Mirza+Tennis+Academy!3m4!1s0x3bcbc00212cda819:0xc3c2c9eb5dfb3c37!8m2!3d17.3222582!4d78.2860944</t>
  </si>
  <si>
    <t>Murthuzaguda</t>
  </si>
  <si>
    <t>nasimamirza@yahoo.com</t>
  </si>
  <si>
    <t>98490 42733</t>
  </si>
  <si>
    <t>Friday: 7–9am,4–6pm | Saturday: 7–9am,4–6pm | Sunday: 7–9:30am | Monday: Closed | Tuesday: 7–9am,4–6pm | Wednesday: 7–9am,4–6pm | Thursday: 7–9am,4–6pm</t>
  </si>
  <si>
    <t>Ramarao Nagar Colony, Paparayadu Nagar, Kukatpally, Hyderabad, Telangana 500072</t>
  </si>
  <si>
    <t>https://www.google.com/maps/place/Rahul+Cricket+Coaching+Center/@17.4952918,78.42077019999999,14z/data=!4m8!1m2!2m1!1sRahul+Cricket+Coaching+Center!3m4!1s0x3bcb91c8366200af:0x12896b079a3da6fa!8m2!3d17.4952918!4d78.42077019999999</t>
  </si>
  <si>
    <t>Friday: 5:30–8am,4–10pm | Saturday: 5:30–8am,4–10pm | Sunday: 5:30–8am,4–10pm | Monday: 5:30–8am,4–10pm | Tuesday: 5:30–8am,4–10pm | Wednesday: 5:30–8am,4–10pm | Thursday: 5:30–8am,4–10pm</t>
  </si>
  <si>
    <t>Krishna Swamy Advanced Tennis Academy</t>
  </si>
  <si>
    <t>Plassey Lines, Behind HP Petrol and cng gas station, Near Boinpally checkpost, Secunderabad, 500009</t>
  </si>
  <si>
    <t>https://www.google.com/maps/place/Krishna+Swamy+Advanced+Tennis+Academy/@17.385044,78.486671,14z/data=!4m8!1m2!2m1!1sKrishna+Swamy+Advanced+Tennis+Academy!3m4!1s0x3bcb99cd87dc821b:0xcefcac64cd35f0d6!8m2!3d17.385044!4d78.486671</t>
  </si>
  <si>
    <t>87121 12866</t>
  </si>
  <si>
    <t>Friday: 6:30–11am,4:30–7:30pm | Saturday: 6:30–11am,4:30–7:30pm | Sunday: 6:30–11am | Monday: Closed | Tuesday: 6:30–11am,4:30–7:30pm | Wednesday: 6:30–11am,4:30–7:30pm | Thursday: 6:30–11am,4:30–7:30pm</t>
  </si>
  <si>
    <t>https://www.google.com/maps/contrib/110752272136831488277</t>
  </si>
  <si>
    <t>https://krishna-swamy-advanced-tennis-academy.business.site/</t>
  </si>
  <si>
    <t>TRINITY CHALLENGE TENNIS ACADEMY,CLUB</t>
  </si>
  <si>
    <t>Street Number 4, Vikrampuri, Habsiguda, Hyderabad, Telangana 500007</t>
  </si>
  <si>
    <t>https://www.google.com/maps/place/TRINITY+CHALLENGE+TENNIS+ACADEMY%2CCLUB/@17.4161335,78.54350749999999,14z/data=!4m8!1m2!2m1!1sTRINITY+CHALLENGE+TENNIS+ACADEMY%2CCLUB!3m4!1s0x3bcb994278481757:0xa469310beb6ea8bc!8m2!3d17.4161335!4d78.54350749999999</t>
  </si>
  <si>
    <t>97014 14327</t>
  </si>
  <si>
    <t>Friday: 6am–6:30pm | Saturday: 6am–6:30pm | Sunday: Closed | Monday: Closed | Tuesday: 6am–6:30pm | Wednesday: 6am–6:30pm | Thursday: 6am–6:30pm</t>
  </si>
  <si>
    <t>Tegala Tennis Court</t>
  </si>
  <si>
    <t>SRR Colony, Hanuman Nagar Colony, Meerpet, Hyderabad, Telangana 500097</t>
  </si>
  <si>
    <t>https://www.google.com/maps/place/Tegala+Tennis+Court/@17.3264074,78.5267544,14z/data=!4m8!1m2!2m1!1sTegala+Tennis+Court!3m4!1s0x3bcba27b5a36d7db:0xff89c0d5f45655aa!8m2!3d17.3264074!4d78.5267544</t>
  </si>
  <si>
    <t>97031 55570</t>
  </si>
  <si>
    <t>Anand Tennis Academy</t>
  </si>
  <si>
    <t>Mekhan Gadda, Khanapur Village, Gandipet Road, Near Penalty Box, Hyderabad, Telangana 500075</t>
  </si>
  <si>
    <t>https://www.google.com/maps/place/Anand+Tennis+Academy/@17.4022558,78.2859132,14z/data=!4m8!1m2!2m1!1sAnand+Tennis+Academy!3m4!1s0x3bcb91629483b95b:0xaedde9b43d23d2eb!8m2!3d17.4022558!4d78.2859132</t>
  </si>
  <si>
    <t>92463 96266</t>
  </si>
  <si>
    <t>Friday: 6:30–9:30am,3:30–6:30pm | Saturday: 6:30–9:30am,3:30–6:30pm | Sunday: 6:30–9:30am,3:30–6:30pm | Monday: Closed | Tuesday: 6:30–9:30am,3:30–6:30pm | Wednesday: 6:30–9:30am,3:30–6:30pm | Thursday: 6:30–9:30am,3:30–6:30pm</t>
  </si>
  <si>
    <t>https://www.google.com/maps/contrib/115526152690822815592</t>
  </si>
  <si>
    <t>Arun Tennis Academy</t>
  </si>
  <si>
    <t>Hyderguda, Jana Priya Utopia, New Friends Colony, Attapur, Hyderabad, Telangana 500048</t>
  </si>
  <si>
    <t>https://www.google.com/maps/place/Arun+Tennis+Academy/@17.367329299999998,78.4190699,14z/data=!4m8!1m2!2m1!1sArun+Tennis+Academy!3m4!1s0x3bcb96506d544e77:0x143e350063255cf5!8m2!3d17.367329299999998!4d78.4190699</t>
  </si>
  <si>
    <t>99498 87110</t>
  </si>
  <si>
    <t>Friday: 6am–7pm | Saturday: 6am–7pm | Sunday: 6am–7pm | Monday: 6am–7pm | Tuesday: 6am–7pm | Wednesday: 6am–7pm | Thursday: 6am–7pm</t>
  </si>
  <si>
    <t>Venky Tennis Academy</t>
  </si>
  <si>
    <t>CJR Sports Centre, 4-35-477, Balakrishna Nagar, Vivekananda Nagar, Kukatpally, Hyderabad, Telangana 500072</t>
  </si>
  <si>
    <t>https://www.google.com/maps/place/Venky+Tennis+Academy/@17.4946436,78.4206991,14z/data=!4m8!1m2!2m1!1sVenky+Tennis+Academy!3m4!1s0x3bcb91c830f82695:0xd18802157fa8838c!8m2!3d17.4946436!4d78.4206991</t>
  </si>
  <si>
    <t>Global Table Tennis Academy</t>
  </si>
  <si>
    <t>Banjara Hills Main Rd, Naveen Nagar, Banjara Hills, Hyderabad, Telangana 500004</t>
  </si>
  <si>
    <t>https://www.google.com/maps/place/Global+Table+Tennis+Academy/@17.415384,78.45172199999999,14z/data=!4m8!1m2!2m1!1sGlobal+Table+Tennis+Academy!3m4!1s0x3bcb9737ef5a398d:0xb0773679fe3f316c!8m2!3d17.415384!4d78.45172199999999</t>
  </si>
  <si>
    <t>Lawn Tennis</t>
  </si>
  <si>
    <t>Rahat Nagar, Amberpet, Hyderabad, Telangana 500013</t>
  </si>
  <si>
    <t>https://www.google.com/maps/place/Lawn+Tennis/@17.4020597,78.53616889999999,14z/data=!4m8!1m2!2m1!1sLawn+Tennis!3m4!1s0x3bcb9913de6a676f:0x250027208cf981b0!8m2!3d17.4020597!4d78.53616889999999</t>
  </si>
  <si>
    <t>Anupuram Tennis Academy</t>
  </si>
  <si>
    <t>35, 500062, East Maruthi Nagar, Anupuram Colony, A. S. Rao Nagar, Secunderabad, Telangana 500062</t>
  </si>
  <si>
    <t>https://www.google.com/maps/place/Anupuram+Tennis+Academy/@17.4747216,78.5612057,14z/data=!4m8!1m2!2m1!1sAnupuram+Tennis+Academy!3m4!1s0x3bcb9b816724ad4f:0x9a263637baf4b150!8m2!3d17.4747216!4d78.5612057</t>
  </si>
  <si>
    <t>95059 23357</t>
  </si>
  <si>
    <t>Friday: 6am–8:45pm | Saturday: 6am–8:45pm | Sunday: 6am–8:45pm | Monday: Closed | Tuesday: 6am–8:45pm | Wednesday: 6am–8:45pm | Thursday: 6am–8:45pm</t>
  </si>
  <si>
    <t>Rama Tennis Academy</t>
  </si>
  <si>
    <t>No. 35-8, Prem Nagar Colony Rd, G K Colony, Saptagiri Colony, Sainikpuri, Secunderabad, Telangana 500056</t>
  </si>
  <si>
    <t>https://www.google.com/maps/place/Rama+Tennis+Academy/@17.4805323,78.5325,14z/data=!4m8!1m2!2m1!1sRama+Tennis+Academy!3m4!1s0x3bcb9b0886854df7:0x49cca77beb727213!8m2!3d17.4805323!4d78.5325</t>
  </si>
  <si>
    <t>99896 29944</t>
  </si>
  <si>
    <t>https://www.google.com/maps/contrib/108797049944024911612</t>
  </si>
  <si>
    <t>VIJAYA MADHAVI TENNIS ACADEMY (NEELU'S TENNIS ACADEMY)</t>
  </si>
  <si>
    <t>12-13-698/1, Street No: 13, Nagarjuna Nagar, Tarnaka, Secundrabad, Telangana 500007</t>
  </si>
  <si>
    <t>https://www.google.com/maps/place/VIJAYA+MADHAVI+TENNIS+ACADEMY+%28NEELU%27S+TENNIS+ACADEMY%29/@17.42956,78.5419591,14z/data=!4m8!1m2!2m1!1sVIJAYA+MADHAVI+TENNIS+ACADEMY+%28NEELU%27S+TENNIS+ACADEMY%29!3m4!1s0x3bcb99606a78303b:0x9cc0618166338364!8m2!3d17.42956!4d78.5419591</t>
  </si>
  <si>
    <t>Secundrabad</t>
  </si>
  <si>
    <t>40 2717 6473</t>
  </si>
  <si>
    <t>St. Moses Tennis Club</t>
  </si>
  <si>
    <t>Quthbullapur Main Rd, Jay Ram Nagar, Sri Krishna Nagar, Quthbullapur, Hyderabad, Telangana 500055</t>
  </si>
  <si>
    <t>https://www.google.com/maps/place/St.+Moses+Tennis+Club/@17.5070121,78.465362,14z/data=!4m8!1m2!2m1!1sSt.+Moses+Tennis+Club!3m4!1s0x3bcb900f9510b7f1:0x417f2ba9dc89662a!8m2!3d17.5070121!4d78.465362</t>
  </si>
  <si>
    <t>https://www.google.com/maps/contrib/100107884625657323200</t>
  </si>
  <si>
    <t>http://www.stmoseshighschool.com/</t>
  </si>
  <si>
    <t>LEO TENNIS ACADEMY</t>
  </si>
  <si>
    <t>Venkat Reddy Colony, Serilingampally, Hyderabad, Telangana 500019</t>
  </si>
  <si>
    <t>https://www.google.com/maps/place/LEO+TENNIS+ACADEMY/@17.4855894,78.31952989999999,14z/data=!4m8!1m2!2m1!1sLEO+TENNIS+ACADEMY!3m4!1s0x3bcb93b7cfeaeea5:0xbd8f98236b24302c!8m2!3d17.4855894!4d78.31952989999999</t>
  </si>
  <si>
    <t>mailtolcg@gmail.com</t>
  </si>
  <si>
    <t>Friday: 6am–6pm | Saturday: 6am–6pm | Sunday: 6am–6pm | Monday: Closed | Tuesday: 6am–6pm | Wednesday: 6am–6pm | Thursday: 6am–6pm</t>
  </si>
  <si>
    <t>https://www.google.com/maps/contrib/107237259370685283607</t>
  </si>
  <si>
    <t>http://www.legalasports.com/</t>
  </si>
  <si>
    <t>Krishnaswamy Tennis Academy</t>
  </si>
  <si>
    <t>Survey No:186, Unnamed Road, Plassy Lines, Bowenpally, Hyderabad, Telangana 500042</t>
  </si>
  <si>
    <t>https://www.google.com/maps/place/Krishnaswamy+Tennis+Academy/@17.473713099999998,78.47212209999999,14z/data=!4m8!1m2!2m1!1sKrishnaswamy+Tennis+Academy!3m4!1s0x3bcb907d10ed598b:0x53b40cf8b70ee056!8m2!3d17.473713099999998!4d78.47212209999999</t>
  </si>
  <si>
    <t>https://www.google.com/maps/contrib/109413411271668724238</t>
  </si>
  <si>
    <t>alluredentalcarre</t>
  </si>
  <si>
    <t>banjarahills Roan No 12, hyderabad, Hyderabad, Telangana 500034</t>
  </si>
  <si>
    <t>https://www.google.com/maps/place/alluredentalcarre/@17.415941999999998,78.44418499999999,14z/data=!4m8!1m2!2m1!1salluredentalcarre!3m4!1s0x3bcb9730f719a83d:0xd940cbb57386be9e!8m2!3d17.415941999999998!4d78.44418499999999</t>
  </si>
  <si>
    <t>90300 02055</t>
  </si>
  <si>
    <t>Friday: 9am–5pm | Saturday: Closed | Sunday: Closed | Monday: 9am–5pm | Tuesday: 9am–5pm | Wednesday: 9am–5pm | Thursday: 9am–5pm</t>
  </si>
  <si>
    <t>Pullela Gopichand Badminton Academy</t>
  </si>
  <si>
    <t>Survey No.91, ISB Rd, Near Central Government Staff Colony, Gachibowli, Hyderabad, Telangana 500032</t>
  </si>
  <si>
    <t>https://www.google.com/maps/place/Pullela+Gopichand+Badminton+Academy/@17.438333,78.349176,14z/data=!4m8!1m2!2m1!1sPullela+Gopichand+Badminton+Academy!3m4!1s0x3bcb9399e942cc75:0x2d00fb19cf8b924e!8m2!3d17.438333!4d78.349176</t>
  </si>
  <si>
    <t>40 2300 5369</t>
  </si>
  <si>
    <t>Friday: 6am–9pm | Saturday: 6am–9pm | Sunday: 6am–9pm | Monday: 6am–9pm | Tuesday: 6am–9pm | Wednesday: 6am–9pm | Thursday: 6am–9pm</t>
  </si>
  <si>
    <t>Xtreme Table Tennis Hh</t>
  </si>
  <si>
    <t>Narayanguda Rd, Hari Vihar Colony, Bhawani Nagar, Narayanguda, Hyderabad, Telangana 500029</t>
  </si>
  <si>
    <t>https://www.google.com/maps/place/Xtreme+Table+Tennis+Hh/@17.396010999999998,78.4909033,14z/data=!4m8!1m2!2m1!1sXtreme+Table+Tennis+Hh!3m4!1s0x3bcb99c5ca684261:0x37b4d098f909c423!8m2!3d17.396010999999998!4d78.4909033</t>
  </si>
  <si>
    <t>81430 14141</t>
  </si>
  <si>
    <t>https://www.google.com/maps/contrib/103418749207712335892</t>
  </si>
  <si>
    <t>Site-2, Film Nagar, Hyderabad, Telangana 500096</t>
  </si>
  <si>
    <t>https://www.google.com/maps/place/Sania+Mirza+Tennis+Academy/@17.4116785,78.4184284,14z/data=!4m8!1m2!2m1!1sSania+Mirza+Tennis+Academy!3m4!1s0x3bcb96daac84a84f:0xb159a371f014a278!8m2!3d17.4116785!4d78.4184284</t>
  </si>
  <si>
    <t>99855 31397</t>
  </si>
  <si>
    <t>Tennis Academy</t>
  </si>
  <si>
    <t>2-40, Road Number 3 Gouthami Nagar Colony, Rd Number 3, Gouthami Nagar Colony, Kukatpally, Hyderabad, Telangana 500090</t>
  </si>
  <si>
    <t>https://www.google.com/maps/place/Tennis+Academy/@17.5077856,78.38829869999999,14z/data=!4m8!1m2!2m1!1sTennis+Academy!3m4!1s0x3bcb91f91383b5d1:0xe3388f473413283!8m2!3d17.5077856!4d78.38829869999999</t>
  </si>
  <si>
    <t>Tennis Geeks</t>
  </si>
  <si>
    <t>Osman Nagar, Hyderabad, Telangana 500019</t>
  </si>
  <si>
    <t>https://www.google.com/maps/place/Tennis+Geeks/@17.4450757,78.2911357,14z/data=!4m8!1m2!2m1!1sTennis+Geeks!3m4!1s0x3bcbeccb6519b32b:0x1f3ab93a7b90503d!8m2!3d17.4450757!4d78.2911357</t>
  </si>
  <si>
    <t>Friday: 6am–9:15pm | Saturday: 6am–9:15pm | Sunday: 6am–9:15pm | Monday: 6am–9:15pm | Tuesday: 6am–9:15pm | Wednesday: 6am–9:15pm | Thursday: 6am–9:15pm</t>
  </si>
  <si>
    <t>https://www.google.com/maps/contrib/118195954072047447367</t>
  </si>
  <si>
    <t>Ganesh Raman Tennis Academy</t>
  </si>
  <si>
    <t>Parkview Enclave, Hasmatpet Rd, Bapuji Nagar, Bowenpally, Secunderabad, Telangana 500009</t>
  </si>
  <si>
    <t>https://www.google.com/maps/place/Ganesh+Raman+Tennis+Academy/@17.468242399999998,78.4856279,14z/data=!4m8!1m2!2m1!1sGanesh+Raman+Tennis+Academy!3m4!1s0x3bcb9a7b5bb3a8e5:0xd5de79298310f45a!8m2!3d17.468242399999998!4d78.4856279</t>
  </si>
  <si>
    <t>GHMC Vasantha Nagar Tennis Court</t>
  </si>
  <si>
    <t>IDPL Employees co-operative house building society Ltd, Vasanth Nagar, Kukatpally, Hyderabad, Telangana 500085</t>
  </si>
  <si>
    <t>https://www.google.com/maps/place/GHMC+Vasantha+Nagar+Tennis+Court/@17.4911373,78.3844337,14z/data=!4m8!1m2!2m1!1sGHMC+Vasantha+Nagar+Tennis+Court!3m4!1s0x3bcb918aa636d557:0xaa45d0b717765f80!8m2!3d17.4911373!4d78.3844337</t>
  </si>
  <si>
    <t>40 2305 7465</t>
  </si>
  <si>
    <t>Friday: 6am–8pm | Saturday: 6am–8pm | Sunday: 6am–8pm | Monday: 6am–8pm | Tuesday: 6am–8pm | Wednesday: 6am–8pm | Thursday: 6am–8pm</t>
  </si>
  <si>
    <t>https://www.google.com/maps/contrib/118149818402279906530</t>
  </si>
  <si>
    <t>AGA Tennis Academy</t>
  </si>
  <si>
    <t>4, Manikonda Rd, Manikonda, Hyderabad, Telangana 500089</t>
  </si>
  <si>
    <t>https://www.google.com/maps/place/AGA+Tennis+Academy/@17.4068595,78.37686529999999,14z/data=!4m8!1m2!2m1!1sAGA+Tennis+Academy!3m4!1s0x3bcb941ba14b0e41:0xd081503fa4de8956!8m2!3d17.4068595!4d78.37686529999999</t>
  </si>
  <si>
    <t>http://agatennis.com/</t>
  </si>
  <si>
    <t>V SPORTS ACADEMY</t>
  </si>
  <si>
    <t>Survey No.43, Anandi Enclave, Bandlaguda, Nagole, Hyderabad, Telangana 500068</t>
  </si>
  <si>
    <t>https://www.google.com/maps/place/V+SPORTS+ACADEMY/@17.3679497,78.56979009999999,14z/data=!4m8!1m2!2m1!1sV+SPORTS+ACADEMY!3m4!1s0x3bcb9f346fb5d911:0xf5c0262fc4fef498!8m2!3d17.3679497!4d78.56979009999999</t>
  </si>
  <si>
    <t>vsportshyd@gmail.com</t>
  </si>
  <si>
    <t>70321 55500</t>
  </si>
  <si>
    <t>Friday: 5am–9pm | Saturday: 5am–10pm | Sunday: 5am–10pm | Monday: 5am–9pm | Tuesday: 5am–9pm | Wednesday: 5am–9pm | Thursday: 5am–9pm</t>
  </si>
  <si>
    <t>https://www.google.com/maps/contrib/116892681616686225940</t>
  </si>
  <si>
    <t>http://www.vsportshyd.com/</t>
  </si>
  <si>
    <t>SMC Sports Foundation, Madhapur</t>
  </si>
  <si>
    <t>20, Inorbit Mall Rd, Mindspace, Inorbit Mall Road, Mindspace, Vittal Rao Nagar, Madhapur, Hyderabad, Telangana 500081</t>
  </si>
  <si>
    <t>https://www.google.com/maps/place/SMC+Sports+Foundation%2C+Madhapur/@17.4327506,78.3833501,14z/data=!4m8!1m2!2m1!1sSMC+Sports+Foundation%2C+Madhapur!3m4!1s0x3bcb93fd4506c7d9:0x963543ee5ae44363!8m2!3d17.4327506!4d78.3833501</t>
  </si>
  <si>
    <t>Friday: 6–9am,4–8pm | Saturday: 6–9am,4–8pm | Sunday: 6–9am,4–8pm | Monday: Closed | Tuesday: 6–9am,4–8pm | Wednesday: 6–9am,4–8pm | Thursday: 6–9am,4–8pm</t>
  </si>
  <si>
    <t>https://www.google.com/maps/contrib/114124810934875006205</t>
  </si>
  <si>
    <t>V Academy for Table tennis</t>
  </si>
  <si>
    <t>JVMLC Hall, no 10, Karmanghat Rd, Madhava Nagar Colony, Hyderabad, Telangana 500079</t>
  </si>
  <si>
    <t>https://www.google.com/maps/place/V+Academy+for+Table+tennis/@17.3399212,78.5365123,14z/data=!4m8!1m2!2m1!1sV+Academy+for+Table+tennis!3m4!1s0x3bcb99dd576c5e21:0xae20e3182a7b66bf!8m2!3d17.3399212!4d78.5365123</t>
  </si>
  <si>
    <t>77803 54138</t>
  </si>
  <si>
    <t>https://www.google.com/maps/contrib/116711807283625822217</t>
  </si>
  <si>
    <t>KMK SCHOOL OF TENNIS</t>
  </si>
  <si>
    <t>Bhagyanagar Colony, Madhapur, Hyderabad, Telangana 500081</t>
  </si>
  <si>
    <t>https://www.google.com/maps/place/KMK+SCHOOL+OF+TENNIS/@17.462687199999998,78.3961502,14z/data=!4m8!1m2!2m1!1sKMK+SCHOOL+OF+TENNIS!3m4!1s0x3bcb911d0bfb2c95:0x2a4ee06938fb9679!8m2!3d17.462687199999998!4d78.3961502</t>
  </si>
  <si>
    <t>88866 69345</t>
  </si>
  <si>
    <t>Friday: 6–11am,3–6:30pm | Saturday: 6–11am,3–6:30pm | Sunday: 6–11am,3–6:30pm | Monday: Closed | Tuesday: 6–11am,3–6:30pm | Wednesday: 6–11am,3–6:30pm | Thursday: 6–11am,3–6:30pm</t>
  </si>
  <si>
    <t>https://www.google.com/maps/contrib/115854045553478430746</t>
  </si>
  <si>
    <t>Kk PRO TENNIS ACADEMY</t>
  </si>
  <si>
    <t>Punjagutta Officers Colony, Punjagutta, Hyderabad, Telangana 500082</t>
  </si>
  <si>
    <t>https://www.google.com/maps/place/Kk+PRO+TENNIS+ACADEMY/@17.4303995,78.4511302,14z/data=!4m8!1m2!2m1!1sKk+PRO+TENNIS+ACADEMY!3m4!1s0x3bcb91226495605d:0xbf088e365e40f45c!8m2!3d17.4303995!4d78.4511302</t>
  </si>
  <si>
    <t>97041 35658</t>
  </si>
  <si>
    <t>AWA Tennis Academy</t>
  </si>
  <si>
    <t>6-3-609/63, Anand Nagar Rd, Anand Nagar Colony, Khairatabad, Hyderabad, Telangana 500004, Anand Nagar Rd, Anand Nagar Colony, Khairtabad, Hyderabad, Telangana 500004</t>
  </si>
  <si>
    <t>https://www.google.com/maps/place/AWA+Tennis+Academy/@17.4102684,78.4547202,14z/data=!4m8!1m2!2m1!1sAWA+Tennis+Academy!3m4!1s0x3bcb97471844a423:0x6ba939f2bc4b2176!8m2!3d17.4102684!4d78.4547202</t>
  </si>
  <si>
    <t>Tennis Court</t>
  </si>
  <si>
    <t>Raintree Park Rd, Malaysian Twp, Kukatpally Housing Board Colony, Kukatpally, Hyderabad, Telangana 500072</t>
  </si>
  <si>
    <t>https://www.google.com/maps/place/Tennis+Court/@17.4770056,78.3935321,14z/data=!4m8!1m2!2m1!1sTennis+Court!3m4!1s0x3bcb9184ee46e67d:0xfe3a35ce02d66099!8m2!3d17.4770056!4d78.3935321</t>
  </si>
  <si>
    <t>https://www.google.com/maps/contrib/113683724461389802155</t>
  </si>
  <si>
    <t>Sadhana Coaching Centre</t>
  </si>
  <si>
    <t>SMR Harika Road, opp. Professional Tennis Academy, Alkapoor, Manikonda, Hyderabad, Telangana 500089</t>
  </si>
  <si>
    <t>https://www.google.com/maps/place/Sadhana+Coaching+Centre/@17.3975842,78.3712797,14z/data=!4m8!1m2!2m1!1sSadhana+Coaching+Centre!3m4!1s0x3bcb95c47eeb36f3:0x277dcb6cdfc88cb8!8m2!3d17.3975842!4d78.3712797</t>
  </si>
  <si>
    <t>Telangana State Tennis Association</t>
  </si>
  <si>
    <t>Fateh Maidan, Abids, Hyderabad, Telangana 500457</t>
  </si>
  <si>
    <t>https://www.google.com/maps/place/Telangana+State+Tennis+Association/@17.3998384,78.47197969999999,14z/data=!4m8!1m2!2m1!1sTelangana+State+Tennis+Association!3m4!1s0x3bcb976173e2ea63:0x719c5492bfc6c6ce!8m2!3d17.3998384!4d78.47197969999999</t>
  </si>
  <si>
    <t>tstatennis@gmail.com</t>
  </si>
  <si>
    <t>40 2323 0555</t>
  </si>
  <si>
    <t>Friday: 10am–2pm | Saturday: 10am–2pm | Sunday: Closed | Monday: 10am–2pm | Tuesday: 10am–2pm | Wednesday: 10am–2pm | Thursday: 10am–2pm</t>
  </si>
  <si>
    <t>https://www.google.com/maps/contrib/114248908520013122999</t>
  </si>
  <si>
    <t>http://www.tstatennis.org/</t>
  </si>
  <si>
    <t>Sania Mirza Tennis Academy Courts</t>
  </si>
  <si>
    <t>Telangana 500075</t>
  </si>
  <si>
    <t>https://www.google.com/maps/place/Sania+Mirza+Tennis+Academy+Courts/@17.3222068,78.2855702,14z/data=!4m8!1m2!2m1!1sSania+Mirza+Tennis+Academy+Courts!3m4!1s0x3bcbc0026e584833:0xbb03b55f98a768b9!8m2!3d17.3222068!4d78.2855702</t>
  </si>
  <si>
    <t>Sinnet Tennis Academy</t>
  </si>
  <si>
    <t>147, Beggum Nayyar Rd, Sappu Bagh Apaprtment, Jogani, Begumpet, Secunderabad, Telangana 500003</t>
  </si>
  <si>
    <t>https://www.google.com/maps/place/Sinnet+Tennis+Academy/@17.4424791,78.4849522,14z/data=!4m8!1m2!2m1!1sSinnet+Tennis+Academy!3m4!1s0x3bcb9a0fb4d5abdb:0x6e328ad784c782e2!8m2!3d17.4424791!4d78.4849522</t>
  </si>
  <si>
    <t>Friday: 6am–9pm | Saturday: 6am–9pm | Sunday: Closed | Monday: 6am–9pm | Tuesday: 6am–9pm | Wednesday: 6am–9pm | Thursday: 6am–9pm</t>
  </si>
  <si>
    <t>Tennis Coaching</t>
  </si>
  <si>
    <t>https://www.google.com/maps/place/Tennis+Coaching/@17.4123487,78.4080456,14z/data=!4m8!1m2!2m1!1sTennis+Coaching!3m4!1s0x3bcb914d8559ccef:0x99ce1b1c9918b79f!8m2!3d17.4123487!4d78.4080456</t>
  </si>
  <si>
    <t>https://www.google.com/maps/contrib/102447733052244820677</t>
  </si>
  <si>
    <t>Srinivas Tennis Academy</t>
  </si>
  <si>
    <t>S Rd Number 11, Haripuri Colony, Bharat Nagar, L. B. Nagar, Hyderabad, Telangana 500035</t>
  </si>
  <si>
    <t>https://www.google.com/maps/place/Srinivas+Tennis+Academy/@17.3612064,78.55268869999999,14z/data=!4m8!1m2!2m1!1sSrinivas+Tennis+Academy!3m4!1s0x3bcb98b86fdd8699:0x33a60861b8e79448!8m2!3d17.3612064!4d78.55268869999999</t>
  </si>
  <si>
    <t>99485 51855</t>
  </si>
  <si>
    <t>Friday: 5:30–10am,3–7pm | Saturday: 5:30–10am,3–7pm | Sunday: 5:30–10am,3–7pm | Monday: 5:30–10am,3–7pm | Tuesday: 5:30–10am,3–7pm | Wednesday: 5:30–10am,3–7pm | Thursday: 5:30–10am,3–7pm</t>
  </si>
  <si>
    <t>Miracle Tennis Academy</t>
  </si>
  <si>
    <t>5-53/4/A, Sriram Nagar, Jeedimetla, Hyderabad, Telangana 500067</t>
  </si>
  <si>
    <t>https://www.google.com/maps/place/Miracle+Tennis+Academy/@17.509651299999998,78.4777454,14z/data=!4m8!1m2!2m1!1sMiracle+Tennis+Academy!3m4!1s0x3bcb9aa87c8e059f:0xbcc0a9e764a9bc53!8m2!3d17.509651299999998!4d78.4777454</t>
  </si>
  <si>
    <t>98853 64199</t>
  </si>
  <si>
    <t>Friday: 6–10am,4–9pm | Saturday: 6–10am,4–9pm | Sunday: 6–10am,4–9pm | Monday: Closed | Tuesday: 6–10am,4–9pm | Wednesday: 6–10am,4–9pm | Thursday: 6–10am,4–9pm</t>
  </si>
  <si>
    <t>https://www.google.com/maps/contrib/113664312153290712109</t>
  </si>
  <si>
    <t>Hyderabad, Telangana 500075</t>
  </si>
  <si>
    <t>https://www.google.com/maps/place/Anand+Tennis+Academy/@17.4008449,78.2861502,14z/data=!4m8!1m2!2m1!1sAnand+Tennis+Academy!3m4!1s0x3bcbeb4e92e86e39:0x6d52e57d962714a1!8m2!3d17.4008449!4d78.2861502</t>
  </si>
  <si>
    <t>Friday: 6–9am,3:30–6:30pm | Saturday: 6–9am,3:30–6:30pm | Sunday: 6–9am,3:30–6:30pm | Monday: Closed | Tuesday: 6–9am,3:30–6:30pm | Wednesday: 6–9am,3:30–6:30pm | Thursday: 6–9am,3:30–6:30pm</t>
  </si>
  <si>
    <t>https://www.google.com/maps/contrib/108086575033733607282</t>
  </si>
  <si>
    <t>http://business.google.com/website/anand-tennis-academy</t>
  </si>
  <si>
    <t>Lake View Tennis Academy</t>
  </si>
  <si>
    <t>Near Sreenidhi International school, Aziz Nagar, Hyderabad, Telangana 500075</t>
  </si>
  <si>
    <t>https://www.google.com/maps/place/Lake+View+Tennis+Academy/@17.342119099999998,78.3363675,14z/data=!4m8!1m2!2m1!1sLake+View+Tennis+Academy!3m4!1s0x3bcb95a278ecef93:0x86ba09ff9362a4a!8m2!3d17.342119099999998!4d78.3363675</t>
  </si>
  <si>
    <t>99595 68811</t>
  </si>
  <si>
    <t>https://www.google.com/maps/contrib/110838642955580419866</t>
  </si>
  <si>
    <t>Suryodaya Tennis Academy</t>
  </si>
  <si>
    <t>near Suchitra, Gayatri Nagar, Godavari Homes, Kompally, Secunderabad, Telangana 500055</t>
  </si>
  <si>
    <t>https://www.google.com/maps/place/Suryodaya+Tennis+Academy/@17.505377,78.470992,14z/data=!4m8!1m2!2m1!1sSuryodaya+Tennis+Academy!3m4!1s0x3bcb900918b3a3dd:0x6159a913ae8bbfd7!8m2!3d17.505377!4d78.470992</t>
  </si>
  <si>
    <t>99482 80688</t>
  </si>
  <si>
    <t>Friday: 6–10am,4–8pm | Saturday: 6–10am,4–8pm | Sunday: 6–10am,4–8pm | Monday: 6–10am,4–8pm | Tuesday: 6–10am,4–8pm | Wednesday: 6–10am,4–8pm | Thursday: 6–10am,4–8pm</t>
  </si>
  <si>
    <t>https://www.google.com/maps/contrib/117997934531712069286</t>
  </si>
  <si>
    <t>Surya Tennis Academy</t>
  </si>
  <si>
    <t>Besides DRDO, Bowenpally, Secunderabad, Telangana 500009</t>
  </si>
  <si>
    <t>https://www.google.com/maps/place/Surya+Tennis+Academy/@17.464857,78.4866657,14z/data=!4m8!1m2!2m1!1sSurya+Tennis+Academy!3m4!1s0x3bcb9a655caaf7cd:0xcba04d6769f7f7a5!8m2!3d17.464857!4d78.4866657</t>
  </si>
  <si>
    <t>88858 57700</t>
  </si>
  <si>
    <t>Friday: 5:30am–12pm,3–7:30pm | Saturday: 5:30am–12pm,3–7:30pm | Sunday: 5:30am–12pm | Monday: 3–7:30pm | Tuesday: 5:30am–12pm,3–7:30pm | Wednesday: 5:30am–12pm,3–7:30pm | Thursday: 5:30am–12pm,3–7:30pm</t>
  </si>
  <si>
    <t>https://www.google.com/maps/contrib/100217258590236822525</t>
  </si>
  <si>
    <t>Pro Ace Tennis Academy</t>
  </si>
  <si>
    <t>Velly View Enclave, Bandlaguda Jagir, Hyderabad, Telangana 500093</t>
  </si>
  <si>
    <t>https://www.google.com/maps/place/Pro+Ace+Tennis+Academy/@17.350979499999998,78.39519469999999,14z/data=!4m8!1m2!2m1!1sPro+Ace+Tennis+Academy!3m4!1s0x3bcb960d641b58a5:0x557d5cf612fea874!8m2!3d17.350979499999998!4d78.39519469999999</t>
  </si>
  <si>
    <t>Vision Tennis Academy</t>
  </si>
  <si>
    <t>Vattinagulapally, Hyderabad, Telangana 500075</t>
  </si>
  <si>
    <t>https://www.google.com/maps/place/Vision+Tennis+Academy/@17.410463099999998,78.2879221,14z/data=!4m8!1m2!2m1!1sVision+Tennis+Academy!3m4!1s0x3bcbeb75e52a208f:0x9b89667d3d2f0482!8m2!3d17.410463099999998!4d78.2879221</t>
  </si>
  <si>
    <t>Friday: 6am–7pm | Saturday: 6am–7pm | Sunday: 6am–7pm | Monday: Closed | Tuesday: 6am–7pm | Wednesday: 6am–7pm | Thursday: 6am–7pm</t>
  </si>
  <si>
    <t>Theegala Tennis Academy</t>
  </si>
  <si>
    <t>https://www.google.com/maps/place/Theegala+Tennis+Academy/@17.326530599999998,78.52652839999999,14z/data=!4m8!1m2!2m1!1sTheegala+Tennis+Academy!3m4!1s0x3bcba27b5a523a71:0x46ab86a562572336!8m2!3d17.326530599999998!4d78.52652839999999</t>
  </si>
  <si>
    <t>Friday: 5:30–10:30am,3–6:30pm | Saturday: 5:30–10:30am,3–6:30pm | Sunday: 5:30–10:30am | Monday: Closed | Tuesday: 5:30–10:30am,3–6:30pm | Wednesday: 5:30–10:30am,3–6:30pm | Thursday: 5:30–10:30am,3–6:30pm</t>
  </si>
  <si>
    <t>https://www.google.com/maps/contrib/111730932880750090479</t>
  </si>
  <si>
    <t>Vijay Tennis Academy</t>
  </si>
  <si>
    <t>Survey No 257&amp; 258, Khanapur village, near Noor Tennis Academy, Hyderabad, Telangana 500075</t>
  </si>
  <si>
    <t>https://www.google.com/maps/place/Vijay+Tennis+Academy/@17.4085031,78.2907717,14z/data=!4m8!1m2!2m1!1sVijay+Tennis+Academy!3m4!1s0x3bcbebd4f67fadab:0xf7297a83ca7f3067!8m2!3d17.4085031!4d78.2907717</t>
  </si>
  <si>
    <t>vijaytennis2018@gmail.com</t>
  </si>
  <si>
    <t>Friday: 6am–6:30pm | Saturday: 6am–6:30pm | Sunday: 6–11:30am | Monday: Closed | Tuesday: 6am–6:30pm | Wednesday: 6am–6:30pm | Thursday: 6am–6:30pm</t>
  </si>
  <si>
    <t>https://www.google.com/maps/contrib/114736533078048176047</t>
  </si>
  <si>
    <t>http://www.vijaytennisacademy.com/</t>
  </si>
  <si>
    <t>Athlete Tennis Academy</t>
  </si>
  <si>
    <t>beside Epicerie Bakers and grocers, Whisper Valley, Hyderabad, Telangana 500090</t>
  </si>
  <si>
    <t>https://www.google.com/maps/place/Athlete+Tennis+Academy/@17.5389996,78.37436699999999,14z/data=!4m8!1m2!2m1!1sAthlete+Tennis+Academy!3m4!1s0x3bcb8ddd698cf453:0xf7048d345e508e3f!8m2!3d17.5389996!4d78.37436699999999</t>
  </si>
  <si>
    <t>https://www.google.com/maps/contrib/109466353948031911156</t>
  </si>
  <si>
    <t>Noor Tennis Academy</t>
  </si>
  <si>
    <t>beside VBCC cricket ground, behind Allu Arjun farm house, Near ORR Vatinagulapalli village, Hyderabad, Telangana 500075</t>
  </si>
  <si>
    <t>https://www.google.com/maps/place/Noor+Tennis+Academy/@17.410726999999998,78.2877216,14z/data=!4m8!1m2!2m1!1sNoor+Tennis+Academy!3m4!1s0x3bcbeb53742aae97:0x873a3f332d734acc!8m2!3d17.410726999999998!4d78.2877216</t>
  </si>
  <si>
    <t>info@itltennis.in</t>
  </si>
  <si>
    <t>92477 16811</t>
  </si>
  <si>
    <t>https://www.google.com/maps/contrib/114201307641532955290</t>
  </si>
  <si>
    <t>http://itltennis.in/</t>
  </si>
  <si>
    <t>GGR TENNIS ACADEMY</t>
  </si>
  <si>
    <t>Sri Laxmi Nagar, Rajyalaxmi Nagar-2, Gurram Guda, Hyderabad, Telangana 501510</t>
  </si>
  <si>
    <t>https://www.google.com/maps/place/GGR+TENNIS+ACADEMY/@17.2991056,78.56836609999999,14z/data=!4m8!1m2!2m1!1sGGR+TENNIS+ACADEMY!3m4!1s0x3bcba1ba9502369b:0x7ed1e42f86e423b8!8m2!3d17.2991056!4d78.56836609999999</t>
  </si>
  <si>
    <t>https://www.google.com/maps/contrib/115578689746172534964</t>
  </si>
  <si>
    <t>Drive Tennis Academy</t>
  </si>
  <si>
    <t>2-2-647/201/12/A/1, Street Number 9, CE Colony, MCH Colony, Bagh Amberpet, Amberpet, Hyderabad, Telangana 500013</t>
  </si>
  <si>
    <t>https://www.google.com/maps/place/Drive+Tennis+Academy/@17.3980727,78.5159632,14z/data=!4m8!1m2!2m1!1sDrive+Tennis+Academy!3m4!1s0x3bcb99a68eb48c75:0xfbc0f04633b9575e!8m2!3d17.3980727!4d78.5159632</t>
  </si>
  <si>
    <t>Aditya tennis academy 10c jubilee hills.</t>
  </si>
  <si>
    <t>Near St Mary college, Yousufguda check post, Hyderabad, Telangana 500045</t>
  </si>
  <si>
    <t>https://www.google.com/maps/place/Aditya+tennis+academy+10c+jubilee+hills./@17.43682,78.426861,14z/data=!4m8!1m2!2m1!1sAditya+tennis+academy+10c+jubilee+hills.!3m4!1s0x3bcb91262d359111:0xc3e8bca0bf4d9d66!8m2!3d17.43682!4d78.426861</t>
  </si>
  <si>
    <t>https://www.google.com/maps/contrib/109434100260450760194</t>
  </si>
  <si>
    <t>Dwaraka Puri Colony, Narayana Puri Colony, Sai Priya Colony, Dammaiguda, Secunderabad, Telangana 500083</t>
  </si>
  <si>
    <t>https://www.google.com/maps/place/Tennis+Academy/@17.4983234,78.5897705,14z/data=!4m8!1m2!2m1!1sTennis+Academy!3m4!1s0x3bcb9d0f38f4a8e5:0xc02bff493512fba5!8m2!3d17.4983234!4d78.5897705</t>
  </si>
  <si>
    <t>SHIVAJI TENNIS ACADEMY</t>
  </si>
  <si>
    <t>Manasarovar Heights Rd, Prem Sagar Enclave, Rajiv Gandhi Nagar, Bowenpally, Secunderabad, Telangana 500009</t>
  </si>
  <si>
    <t>https://www.google.com/maps/place/SHIVAJI+TENNIS+ACADEMY/@17.478706,78.4950047,14z/data=!4m8!1m2!2m1!1sSHIVAJI+TENNIS+ACADEMY!3m4!1s0x3bcb9bb0fdf1cf31:0xa432f705a951a5f8!8m2!3d17.478706!4d78.4950047</t>
  </si>
  <si>
    <t>Friday: 6–10am,3–6:30pm,8–10pm | Saturday: 6–10am,3–6:30pm,8–10pm | Sunday: 6–10am | Monday: 6–10am,3–6:30pm,8–10pm | Tuesday: 6–10am,3–6:30pm,8–10pm | Wednesday: 6–10am,3–6:30pm,8–10pm | Thursday: 6–10am,3–6:30pm,8–10pm</t>
  </si>
  <si>
    <t>https://www.google.com/maps/contrib/116512974864557940287</t>
  </si>
  <si>
    <t>Mayuri Tennis Academy</t>
  </si>
  <si>
    <t>Mayuri Nagar, Miyapur, Hyderabad, Telangana 500049</t>
  </si>
  <si>
    <t>https://www.google.com/maps/place/Mayuri+Tennis+Academy/@17.514605,78.3622419,14z/data=!4m8!1m2!2m1!1sMayuri+Tennis+Academy!3m4!1s0x3bcb8df55ab0a675:0xe5ace47fc546c064!8m2!3d17.514605!4d78.3622419</t>
  </si>
  <si>
    <t>Friday: 6–9am,4–6pm | Saturday: 6–11am,4–6pm | Sunday: 6–11am,4–6pm | Monday: Closed | Tuesday: 6–9am,4–6pm | Wednesday: 6–9am,4–6pm | Thursday: 6–9am,4–6pm</t>
  </si>
  <si>
    <t>https://www.google.com/maps/contrib/104807262552285023356</t>
  </si>
  <si>
    <t>https://ghmc-tennis-court.business.site/</t>
  </si>
  <si>
    <t>Sree tennis academy</t>
  </si>
  <si>
    <t>Telangana function hall and family club, Old Airport Rd, New Bowenpally, Balanagar, Secunderabad, Telangana 500011</t>
  </si>
  <si>
    <t>https://www.google.com/maps/place/Sree+tennis+academy/@17.4570227,78.46741829999999,14z/data=!4m8!1m2!2m1!1sSree+tennis+academy!3m4!1s0x3bcb9a78ffffffff:0x4774ef8b0e2a2a3d!8m2!3d17.4570227!4d78.46741829999999</t>
  </si>
  <si>
    <t>Friday: 6am–3:30pm | Saturday: 6am–6pm | Sunday: 6am–6pm | Monday: 6am–6:30pm | Tuesday: 6am–6:30pm | Wednesday: 6am–6pm | Thursday: 6am–6:30pm</t>
  </si>
  <si>
    <t>https://www.google.com/maps/contrib/116494473169638525264</t>
  </si>
  <si>
    <t>https://sree-tennis-academy.business.site/</t>
  </si>
  <si>
    <t>anjan tennis academy</t>
  </si>
  <si>
    <t>Manikanta Colony, Wesley Teacher's Colony, Bhavani Nagar, Old Bowenpally, Secunderabad, Telangana 500015</t>
  </si>
  <si>
    <t>https://www.google.com/maps/place/anjan+tennis+academy/@17.481151399999998,78.48343539999999,14z/data=!4m8!1m2!2m1!1sanjan+tennis+academy!3m4!1s0x3bcb9b4c4cc89ce3:0xa904d1a534672269!8m2!3d17.481151399999998!4d78.48343539999999</t>
  </si>
  <si>
    <t>81065 12292</t>
  </si>
  <si>
    <t>https://www.google.com/maps/contrib/113046238451501262957</t>
  </si>
  <si>
    <t>K.K Pro Tennis Academy</t>
  </si>
  <si>
    <t>50, Kanajiguda, Alwal, Secunderabad, Telangana 500015</t>
  </si>
  <si>
    <t>https://www.google.com/maps/place/K.K+Pro+Tennis+Academy/@17.4854187,78.4990881,14z/data=!4m8!1m2!2m1!1sK.K+Pro+Tennis+Academy!3m4!1s0x3bcb9af2c0e85c71:0x83aad71baa75a78b!8m2!3d17.4854187!4d78.4990881</t>
  </si>
  <si>
    <t>Rao Tennis Academy</t>
  </si>
  <si>
    <t>Manovikas Nagar, Bowenpally, Secunderabad, Telangana 500009</t>
  </si>
  <si>
    <t>https://www.google.com/maps/place/Rao+Tennis+Academy/@17.4635835,78.4875921,14z/data=!4m8!1m2!2m1!1sRao+Tennis+Academy!3m4!1s0x3bcb9a655b786035:0x39db23c2e3e381db!8m2!3d17.4635835!4d78.4875921</t>
  </si>
  <si>
    <t>96521 20107</t>
  </si>
  <si>
    <t>Friday: 6–7:30am,4–6:30pm | Saturday: 6–7:30am,4–6:30pm | Sunday: 6–7:30am | Monday: 4–6:30pm | Tuesday: 6–7:30am,4–6:30pm | Wednesday: 6–7:30am,4–6:30pm | Thursday: 6–7:30am,4–6:30pm</t>
  </si>
  <si>
    <t>Shivrampalli Village, Sivarampalli, Hyderabad, Telangana 500052</t>
  </si>
  <si>
    <t>https://www.google.com/maps/place/Aditya+Tennis+Academy/@17.326939,78.4255037,14z/data=!4m8!1m2!2m1!1sAditya+Tennis+Academy!3m4!1s0x3bcbbd816ab2b5af:0x581e4184ff533ba1!8m2!3d17.326939!4d78.4255037</t>
  </si>
  <si>
    <t>Victorious Tennis Academy</t>
  </si>
  <si>
    <t>VSN Garden, near Vijaya Hospital, Shilpa Nagar, Nagaram, Secunderabad, Telangana 500083</t>
  </si>
  <si>
    <t>https://www.google.com/maps/place/Victorious+Tennis+Academy/@17.4827339,78.5996582,14z/data=!4m8!1m2!2m1!1sVictorious+Tennis+Academy!3m4!1s0x3bcb9d01dc5697bd:0x5eacb144a757267b!8m2!3d17.4827339!4d78.5996582</t>
  </si>
  <si>
    <t>Friday: 6–9am,4–7:30pm | Saturday: 6–9am,4–7:30pm | Sunday: 6am–9pm | Monday: 4–7:30pm | Tuesday: 6–9am,4–7:30pm | Wednesday: 6–9am,4–7:30pm | Thursday: 6–9am,4–7:30pm</t>
  </si>
  <si>
    <t>https://www.google.com/maps/contrib/102597387583511824837</t>
  </si>
  <si>
    <t>Nvk tennis academy</t>
  </si>
  <si>
    <t>Aziznagar Village Rd, Aziz Nagar, Hyderabad, Telangana 500075</t>
  </si>
  <si>
    <t>https://www.google.com/maps/place/Nvk+tennis+academy/@17.342195,78.33691999999999,14z/data=!4m8!1m2!2m1!1sNvk+tennis+academy!3m4!1s0x3bcb957669f668ab:0x6664a55cf2ef48f9!8m2!3d17.342195!4d78.33691999999999</t>
  </si>
  <si>
    <t>TRINITY CHALLENGER TENNIS ACADEMY (TCTA)</t>
  </si>
  <si>
    <t>Venkateswara Colony, Sai Nagar, Peerzadiguda, Hyderabad, Telangana 500039</t>
  </si>
  <si>
    <t>https://www.google.com/maps/place/TRINITY+CHALLENGER+TENNIS+ACADEMY+%28TCTA%29/@17.4019752,78.5916407,14z/data=!4m8!1m2!2m1!1sTRINITY+CHALLENGER+TENNIS+ACADEMY+%28TCTA%29!3m4!1s0x3bcb9ee8ff8ac3cb:0x4e20e5d6e6fbb6c9!8m2!3d17.4019752!4d78.5916407</t>
  </si>
  <si>
    <t>KSS Tennis Academy</t>
  </si>
  <si>
    <t>Hyderabad, Jaibery Colony, Kompally, Hyderabad, Telangana 500100</t>
  </si>
  <si>
    <t>https://www.google.com/maps/place/KSS+Tennis+Academy/@17.5386371,78.46631959999999,14z/data=!4m8!1m2!2m1!1sKSS+Tennis+Academy!3m4!1s0x3bcb8ff234018d4b:0x34d0988f520860dc!8m2!3d17.5386371!4d78.46631959999999</t>
  </si>
  <si>
    <t>40 2775 1892</t>
  </si>
  <si>
    <t>Aditya Subhash Tennis Academy (ASTA)</t>
  </si>
  <si>
    <t>2/22/91, Jayanagar Colony, Jaya Nagar, Kukatpally, Hyderabad, Telangana 500072</t>
  </si>
  <si>
    <t>https://www.google.com/maps/place/Aditya+Subhash+Tennis+Academy+%28ASTA%29/@17.5000438,78.4057978,14z/data=!4m8!1m2!2m1!1sAditya+Subhash+Tennis+Academy+%28ASTA%29!3m4!1s0x3bcb91af3c8ab027:0xb78fce9dda0f6693!8m2!3d17.5000438!4d78.4057978</t>
  </si>
  <si>
    <t>VM Tennis Academy</t>
  </si>
  <si>
    <t>Sunrise Homes Colony, Sri Sai Janachithanya Colony, Golden Heights Colony, Upparpally, Hyderabad, Telangana 500030</t>
  </si>
  <si>
    <t>https://www.google.com/maps/place/VM+Tennis+Academy/@17.358303199999998,78.4132541,14z/data=!4m8!1m2!2m1!1sVM+Tennis+Academy!3m4!1s0x3bcb9646d79c4a6d:0xee410866d12658a7!8m2!3d17.358303199999998!4d78.4132541</t>
  </si>
  <si>
    <t>CAPTA TENNIS ACADEMY</t>
  </si>
  <si>
    <t>Ameenpur, Miyapur, Hyderabad, Telangana 502032</t>
  </si>
  <si>
    <t>https://www.google.com/maps/place/CAPTA+TENNIS+ACADEMY/@17.5200681,78.3191497,14z/data=!4m8!1m2!2m1!1sCAPTA+TENNIS+ACADEMY!3m4!1s0x3bcb8dffcb959df7:0x7e6bfb6f1058eb98!8m2!3d17.5200681!4d78.3191497</t>
  </si>
  <si>
    <t>Friday: 6am–9pm | Saturday: 6am–9pm | Sunday: 6am–9pm | Monday: Closed | Tuesday: 6am–9pm | Wednesday: 6am–9pm | Thursday: 6am–9pm</t>
  </si>
  <si>
    <t>Lake view tennis academy</t>
  </si>
  <si>
    <t>Old Aziz Nagar X Road, Aziz Nagar, Himayathsagar, Telangana 500075</t>
  </si>
  <si>
    <t>https://www.google.com/maps/place/Lake+view+tennis+academy/@17.3500835,78.34676759999999,14z/data=!4m8!1m2!2m1!1sLake+view+tennis+academy!3m4!1s0x3bcb950397049fcb:0x3d8ed5e06e984da!8m2!3d17.3500835!4d78.34676759999999</t>
  </si>
  <si>
    <t>Himayathsagar</t>
  </si>
  <si>
    <t>Shantinagar Tennis Academy</t>
  </si>
  <si>
    <t>74, Rd Number 3, Shantinagar Colony, Masab Tank, Hyderabad, Telangana 500457</t>
  </si>
  <si>
    <t>https://www.google.com/maps/place/Shantinagar+Tennis+Academy/@17.400585799999998,78.455457,14z/data=!4m8!1m2!2m1!1sShantinagar+Tennis+Academy!3m4!1s0x3bcb976a5adcb60b:0x1402ba5cb9a27b34!8m2!3d17.400585799999998!4d78.455457</t>
  </si>
  <si>
    <t>Friday: 5:30am–7pm | Saturday: 5:30am–7pm | Sunday: 7–10am | Monday: Closed | Tuesday: 5:30am–7pm | Wednesday: 5:30am–7pm | Thursday: 5:30am–7pm</t>
  </si>
  <si>
    <t>Ctara Tennis Academy</t>
  </si>
  <si>
    <t>IRISET, Mettuguda, Secunderabad, Telangana 500061</t>
  </si>
  <si>
    <t>https://www.google.com/maps/place/Ctara+Tennis+Academy/@17.4276811,78.525021,14z/data=!4m8!1m2!2m1!1sCtara+Tennis+Academy!3m4!1s0x3bcb997e60c934c3:0xfa5caa3677d3f8ab!8m2!3d17.4276811!4d78.525021</t>
  </si>
  <si>
    <t>98856 33934</t>
  </si>
  <si>
    <t>St. Moses Tennis Academy</t>
  </si>
  <si>
    <t>Suchitra Rd, Industrial Estate, Sri Krishna Nagar, Quthbullapur, Hyderabad, Telangana 500055</t>
  </si>
  <si>
    <t>https://www.google.com/maps/place/St.+Moses+Tennis+Academy/@17.5070519,78.4653374,14z/data=!4m8!1m2!2m1!1sSt.+Moses+Tennis+Academy!3m4!1s0x3bcb91975ed8bde3:0xa3fa48275bf80434!8m2!3d17.5070519!4d78.4653374</t>
  </si>
  <si>
    <t>98666 13332</t>
  </si>
  <si>
    <t>https://www.google.com/maps/contrib/101423393345810507875</t>
  </si>
  <si>
    <t>Shikhara Tennis Academy</t>
  </si>
  <si>
    <t>Westend Colony, Bandlaguda Jagir, Hyderabad, Telangana 500086</t>
  </si>
  <si>
    <t>https://www.google.com/maps/place/Shikhara+Tennis+Academy/@17.3579766,78.3841966,14z/data=!4m8!1m2!2m1!1sShikhara+Tennis+Academy!3m4!1s0x3bcb979ddb3e1dd7:0xb60d116c97f5dadc!8m2!3d17.3579766!4d78.3841966</t>
  </si>
  <si>
    <t>PAVAN TENNIS ACADEMY</t>
  </si>
  <si>
    <t>Balamrai, Secunderabad, Telangana 500003</t>
  </si>
  <si>
    <t>https://www.google.com/maps/place/PAVAN+TENNIS+ACADEMY/@17.4490137,78.4844292,14z/data=!4m8!1m2!2m1!1sPAVAN+TENNIS+ACADEMY!3m4!1s0x3bcb9b5712a17a91:0x16f4901ac3e0adbc!8m2!3d17.4490137!4d78.4844292</t>
  </si>
  <si>
    <t>https://www.google.com/maps/contrib/101140508760454377245</t>
  </si>
  <si>
    <t>Sj Tennis &amp; Fitness Academy</t>
  </si>
  <si>
    <t>Unnamed Road, Ramakrishna Nagar, Sri Krishna Nagar, Peerzadiguda, Hyderabad, Telangana 500039</t>
  </si>
  <si>
    <t>https://www.google.com/maps/place/Sj+Tennis+%26+Fitness+Academy/@17.3978146,78.5953687,14z/data=!4m8!1m2!2m1!1sSj+Tennis+%26+Fitness+Academy!3m4!1s0x3bcb9f7f855dcb53:0xbf5e0035d04bd54e!8m2!3d17.3978146!4d78.5953687</t>
  </si>
  <si>
    <t>Friday: Open 24 hours | Saturday: Open 24 hours | Sunday: Open 24 hours | Monday: Closed | Tuesday: Open 24 hours | Wednesday: Open 24 hours | Thursday: Open 24 hours</t>
  </si>
  <si>
    <t>https://www.google.com/maps/contrib/105550306949177144122</t>
  </si>
  <si>
    <t>APR tennis academy</t>
  </si>
  <si>
    <t>Teachers Colony, Mamidpalli, Esat marredpally, Secunderabad, Telangana 500026</t>
  </si>
  <si>
    <t>https://www.google.com/maps/place/APR+tennis+academy/@17.445834299999998,78.516909,14z/data=!4m8!1m2!2m1!1sAPR+tennis+academy!3m4!1s0x3bcb9a33962c66ed:0x669b3ca8bda1e007!8m2!3d17.445834299999998!4d78.516909</t>
  </si>
  <si>
    <t>https://www.google.com/maps/contrib/105421109303690099571</t>
  </si>
  <si>
    <t>TCTA TENNIS ACADEMY,CLUB.</t>
  </si>
  <si>
    <t>1-2-36/5/1, Street Number 4, Manikyapuri Colony, Vijayanagar Colony, Street Number 4, Manikyapuri Colony, Vijayanagar Colony, Kakateeya Nagar, Habsiguda, Hyderabad, Telangana 500007</t>
  </si>
  <si>
    <t>https://www.google.com/maps/place/TCTA+TENNIS+ACADEMY%2CCLUB./@17.4160584,78.5435205,14z/data=!4m8!1m2!2m1!1sTCTA+TENNIS+ACADEMY%2CCLUB.!3m4!1s0x3bcb9942782940e1:0x87997e030404c70a!8m2!3d17.4160584!4d78.5435205</t>
  </si>
  <si>
    <t>Anant Laksh Tennis Academy</t>
  </si>
  <si>
    <t>117, 106/3, Babukhan Ln, P Janardhan Reddy Nagar, Gachibowli, Hyderabad, Telangana 500032</t>
  </si>
  <si>
    <t>https://www.google.com/maps/place/Anant+Laksh+Tennis+Academy/@17.4398701,78.3666975,14z/data=!4m8!1m2!2m1!1sAnant+Laksh+Tennis+Academy!3m4!1s0x3bcb93ebe7699c55:0x5a7adcfc26a5bdc!8m2!3d17.4398701!4d78.3666975</t>
  </si>
  <si>
    <t>Sinnet Tennis, Jogani, Ramgopalpet, Secunderabad, Telangana 500003</t>
  </si>
  <si>
    <t>https://www.google.com/maps/place/Sinnet+Tennis+Academy/@17.4425411,78.4846383,14z/data=!4m8!1m2!2m1!1sSinnet+Tennis+Academy!3m4!1s0x3bcb9b4745bee59f:0xd4aa48ca548011b9!8m2!3d17.4425411!4d78.4846383</t>
  </si>
  <si>
    <t>Friday: 9am–6pm | Saturday: 9am–6pm | Sunday: 9am–12pm | Monday: 9am–6pm | Tuesday: 9am–6pm | Wednesday: 9am–6pm | Thursday: 9am–6pm</t>
  </si>
  <si>
    <t>T.N.R /Miracle Tennis Academy</t>
  </si>
  <si>
    <t>Praga Tools Colony, Jeedimetla, Hyderabad, Telangana 500067</t>
  </si>
  <si>
    <t>https://www.google.com/maps/place/T.N.R+%2FMiracle+Tennis+Academy/@17.514194099999997,78.47366269999999,14z/data=!4m8!1m2!2m1!1sT.N.R+%2FMiracle+Tennis+Academy!3m4!1s0x3bcb90073641ffff:0x3d5d611265495e04!8m2!3d17.514194099999997!4d78.47366269999999</t>
  </si>
  <si>
    <t>https://www.google.com/maps/contrib/106041730174909435400</t>
  </si>
  <si>
    <t>G M R Tennis grounds</t>
  </si>
  <si>
    <t>Veeranjanai Colony, Vanasthalipuram, near Saheb Nagar, Hyderabad, Telangana 500070</t>
  </si>
  <si>
    <t>https://www.google.com/maps/place/G+M+R+Tennis+grounds/@17.324575499999998,78.5804443,14z/data=!4m8!1m2!2m1!1sG+M+R+Tennis+grounds!3m4!1s0x3bcba1eef46aa95b:0x35109b7d0b3d3380!8m2!3d17.324575499999998!4d78.5804443</t>
  </si>
  <si>
    <t>73969 05262</t>
  </si>
  <si>
    <t>Friday: 6–11am,3:30–7pm | Saturday: 6–11am,3:30–7pm | Sunday: 6–11am,3:30–7pm | Monday: Closed | Tuesday: 6–11am,3:30–7pm | Wednesday: 6–11am,3:30–7pm | Thursday: 6–11am,3:30–7pm</t>
  </si>
  <si>
    <t>Apr Tennis Academy, janapriya</t>
  </si>
  <si>
    <t>Janapriya Utopia Rd, Jana Priya Utopia, Gumma Konda Colony, Upparpally, Hyderabad, Telangana 500030</t>
  </si>
  <si>
    <t>https://www.google.com/maps/place/Apr+Tennis+Academy%2C+janapriya/@17.3663526,78.42157859999999,14z/data=!4m8!1m2!2m1!1sApr+Tennis+Academy%2C+janapriya!3m4!1s0x3bcb9651d6adb545:0xa19d035238ed2dab!8m2!3d17.3663526!4d78.42157859999999</t>
  </si>
  <si>
    <t>kaman. Sania Mirza Tennis Academy</t>
  </si>
  <si>
    <t>Survey No. 272, Murtuzaguda, Moinabad, 500075</t>
  </si>
  <si>
    <t>https://www.google.com/maps/place/kaman.+Sania+Mirza+Tennis+Academy/@17.320915,78.2909124,14z/data=!4m8!1m2!2m1!1skaman.+Sania+Mirza+Tennis+Academy!3m4!1s0x3bcbc12f5ee585ed:0xc0540cf72b7a8da6!8m2!3d17.320915!4d78.2909124</t>
  </si>
  <si>
    <t>Survey No. 272, Murtuzaguda, Moinabad</t>
  </si>
  <si>
    <t>Trinity's Challenger Tennis Academy</t>
  </si>
  <si>
    <t>7th betalian rpsf, near cocacola factory, Moula Ali, Secunderabad, Telangana 500040</t>
  </si>
  <si>
    <t>https://www.google.com/maps/place/Trinity%27s+Challenger+Tennis+Academy/@17.4533457,78.55011189999999,14z/data=!4m8!1m2!2m1!1sTrinity%27s+Challenger+Tennis+Academy!3m4!1s0x3bcb9bccbd3f4fa9:0x61e526b72b3fcb2b!8m2!3d17.4533457!4d78.55011189999999</t>
  </si>
  <si>
    <t>Friday: 6am–6:30pm | Saturday: 6am–6:30pm | Sunday: Closed | Monday: 6am–6:30pm | Tuesday: 6am–6:30pm | Wednesday: 6am–6:30pm | Thursday: Open 24 hours</t>
  </si>
  <si>
    <t>https://www.google.com/maps/contrib/102577696936992904884</t>
  </si>
  <si>
    <t>Professional Tennis Academy</t>
  </si>
  <si>
    <t>No 2, 35, Puppalaguda - Manikonda Main Rd, Lakshmi Narasimhaswamy Nagar, Alkapur Twp, Manikonda, Hyderabad, Telangana 500089</t>
  </si>
  <si>
    <t>https://www.google.com/maps/place/Professional+Tennis+Academy/@17.4016009,78.3728768,14z/data=!4m8!1m2!2m1!1sProfessional+Tennis+Academy!3m4!1s0x3bcb96a1be188b4d:0x2a62250d3a86459c!8m2!3d17.4016009!4d78.3728768</t>
  </si>
  <si>
    <t>Sree Datta Tennis Academy</t>
  </si>
  <si>
    <t>Siddhartha Nagar Indoor Stadium And Cultural Centre 8-3-169/163, Krishna Kanth Park Road, Near Kalyan Nagar Signal, Siddarth Nagar, Hyderabad, Telangana 50003</t>
  </si>
  <si>
    <t>https://www.google.com/maps/place/Sree+Datta+Tennis+Academy/@17.4431038,78.4328033,14z/data=!4m8!1m2!2m1!1sSree+Datta+Tennis+Academy!3m4!1s0x3bcb91f07ae087d9:0xf2ff90491635a02a!8m2!3d17.4431038!4d78.4328033</t>
  </si>
  <si>
    <t>vv tennis academy</t>
  </si>
  <si>
    <t>103, Street Number 7, Prem Nagar, Bolarum, Secunderabad, Telangana 500010</t>
  </si>
  <si>
    <t>https://www.google.com/maps/place/vv+tennis+academy/@17.5273304,78.50826959999999,14z/data=!4m8!1m2!2m1!1svv+tennis+academy!3m4!1s0x3bcb8545471af5b5:0xe6a2938c36486faf!8m2!3d17.5273304!4d78.50826959999999</t>
  </si>
  <si>
    <t>Arya Samaj Tennis Academy Of Vedic Ashram Kanya Gurukul Arya Pratinidhi Sabha</t>
  </si>
  <si>
    <t>Kundanbagh, Begumpet, Hyderabad, Telangana 500016</t>
  </si>
  <si>
    <t>https://www.google.com/maps/place/Arya+Samaj+Tennis+Academy+Of+Vedic+Ashram+Kanya+Gurukul+Arya+Pratinidhi+Sabha/@17.4347989,78.4622129,14z/data=!4m8!1m2!2m1!1sArya+Samaj+Tennis+Academy+Of+Vedic+Ashram+Kanya+Gurukul+Arya+Pratinidhi+Sabha!3m4!1s0x3bcb90b1b6fe3c4d:0x27abffba87c33dd8!8m2!3d17.4347989!4d78.4622129</t>
  </si>
  <si>
    <t>thearyasamaj@gmail.com</t>
  </si>
  <si>
    <t>http://www.thearyasamaj.org/</t>
  </si>
  <si>
    <t>SportsCult Academy(🎾🏏)</t>
  </si>
  <si>
    <t>Bachupally Rd, Krishnaja Hills, Nizampet, Hyderabad, Telangana 500049</t>
  </si>
  <si>
    <t>https://www.google.com/maps/place/SportsCult+Academy%28%F0%9F%8E%BE%F0%9F%8F%8F%29/@17.5249023,78.3589634,14z/data=!4m8!1m2!2m1!1sSportsCult+Academy%28%F0%9F%8E%BE%F0%9F%8F%8F%29!3m4!1s0x3bcb8d8d79616e61:0x1ffd83f20e1607f5!8m2!3d17.5249023!4d78.3589634</t>
  </si>
  <si>
    <t>info@sportscult.in</t>
  </si>
  <si>
    <t>95027 29320</t>
  </si>
  <si>
    <t>Friday: 6–9am | Saturday: 6–9am | Sunday: 6–9am | Monday: 4–7:30pm | Tuesday: 6–9am | Wednesday: 6–9am | Thursday: 6–9am</t>
  </si>
  <si>
    <t>http://www.sportscult.in/</t>
  </si>
  <si>
    <t>Apr tennis academy</t>
  </si>
  <si>
    <t>No 10 Rd, Nalanda Nagar, Srimallenagar Colony, Upparpally, Hyderabad, Telangana 500030</t>
  </si>
  <si>
    <t>https://www.google.com/maps/place/Apr+tennis+academy/@17.367057,78.414231,14z/data=!4m8!1m2!2m1!1sApr+tennis+academy!3m4!1s0x3bcb965b157b8d07:0x1e91f2e17d5c7b0b!8m2!3d17.367057!4d78.414231</t>
  </si>
  <si>
    <t>GSM Table Tennis Academy</t>
  </si>
  <si>
    <t>1141, beside Aarya Samaj Mandir, Rashtrapati Road, Secunderabad, Telangana 500003</t>
  </si>
  <si>
    <t>https://www.google.com/maps/place/GSM+Table+Tennis+Academy/@17.428832399999997,78.4910498,14z/data=!4m8!1m2!2m1!1sGSM+Table+Tennis+Academy!3m4!1s0x3bcb9a1d7340ef77:0x8c7a101e24c40865!8m2!3d17.428832399999997!4d78.4910498</t>
  </si>
  <si>
    <t>telanganastatett@gmail.com</t>
  </si>
  <si>
    <t>85532 29514</t>
  </si>
  <si>
    <t>http://www.telanganatabletennis.com/</t>
  </si>
  <si>
    <t>The School of Powertennis</t>
  </si>
  <si>
    <t>South Central Railway Sports Association, behind Rail Nilayam, Hyderabad, Telangana 500071</t>
  </si>
  <si>
    <t>https://www.google.com/maps/place/The+School+of+Powertennis/@17.440951599999998,78.51473469999999,14z/data=!4m8!1m2!2m1!1sThe+School+of+Powertennis!3m4!1s0x3bcb9ba30195bf1f:0xa1c4679128537765!8m2!3d17.440951599999998!4d78.51473469999999</t>
  </si>
  <si>
    <t>powertennis9@yahoo.com</t>
  </si>
  <si>
    <t>Friday: 6am–6pm | Saturday: 6am–6:30pm | Sunday: 6am–6:30pm | Monday: 6am–6pm | Tuesday: 6am–6pm | Wednesday: 6am–6:30pm | Thursday: 6am–6pm</t>
  </si>
  <si>
    <t>https://www.google.com/maps/contrib/103262835996020024819</t>
  </si>
  <si>
    <t>http://www.theschoolofpowertennis.com/</t>
  </si>
  <si>
    <t>GS CRICKET ACADEMY AND FITNESS COACHING FOR KID'S AND ADULTS</t>
  </si>
  <si>
    <t>beside begonia homes, in professional tennis Academy, Kyettaian Gouda Nilayam, Alkapur Twp, Manikonda, Hyderabad, Telangana 500089</t>
  </si>
  <si>
    <t>https://www.google.com/maps/place/GS+CRICKET+ACADEMY+AND+FITNESS+COACHING+FOR+KID%27S+AND+ADULTS/@17.3976196,78.37094619999999,14z/data=!4m8!1m2!2m1!1sGS+CRICKET+ACADEMY+AND+FITNESS+COACHING+FOR+KID%27S+AND+ADULTS!3m4!1s0x3bcb956f0f6bab97:0xd2d23d31cae171b7!8m2!3d17.3976196!4d78.37094619999999</t>
  </si>
  <si>
    <t>Friday: 6–8am,4–6:30pm | Saturday: 6–8am,4–6:30pm | Sunday: 6–8am | Monday: 6–8am,4–6:30pm | Tuesday: 6–8am,4–6pm | Wednesday: 6–8am,4–6:30pm | Thursday: 6–8am,4–6:30pm</t>
  </si>
  <si>
    <t>https://www.google.com/maps/contrib/100359793787769958881</t>
  </si>
  <si>
    <t>Optimum Table Tennis Academy</t>
  </si>
  <si>
    <t>Bandlaguda Jagir Rd, Sai Baba Nagar, Balaji Nagar, Bandlaguda Jagir, Hyderabad, Telangana 500086</t>
  </si>
  <si>
    <t>https://www.google.com/maps/place/Optimum+Table+Tennis+Academy/@17.3540536,78.3824157,14z/data=!4m8!1m2!2m1!1sOptimum+Table+Tennis+Academy!3m4!1s0x3bcb95c944345403:0xb907ea7c71119b23!8m2!3d17.3540536!4d78.3824157</t>
  </si>
  <si>
    <t>80088 86323</t>
  </si>
  <si>
    <t>SportsCult Tennis and Sports Academy</t>
  </si>
  <si>
    <t>Suffah Colony Rd, Osman Nagar, Hyderabad, Telangana 500019</t>
  </si>
  <si>
    <t>https://www.google.com/maps/place/SportsCult+Tennis+and+Sports+Academy/@17.4400481,78.2993031,14z/data=!4m8!1m2!2m1!1sSportsCult+Tennis+and+Sports+Academy!3m4!1s0x3bcb9349fc155fc3:0xd8b7b5573e90e7b5!8m2!3d17.4400481!4d78.2993031</t>
  </si>
  <si>
    <t>77025 27111</t>
  </si>
  <si>
    <t>Friday: 6–10am,3–6:30pm | Saturday: 6–10am,3–6:30pm | Sunday: 6–10am,3–6:30pm | Monday: Closed | Tuesday: 6–10am,3–6:30pm | Wednesday: 6–10am,3–6:30pm | Thursday: 6–10am,3–6:30pm</t>
  </si>
  <si>
    <t>Aspire Sports Academy</t>
  </si>
  <si>
    <t>25, Neknampur Rd, CEO Enclave, Khizra Enclave, Puppalaguda, Hyderabad, Telangana 500008</t>
  </si>
  <si>
    <t>https://www.google.com/maps/place/Aspire+Sports+Academy/@17.3917794,78.3871879,14z/data=!4m8!1m2!2m1!1sAspire+Sports+Academy!3m4!1s0x3bcb969c336e1d85:0x46728d8dbbe348df!8m2!3d17.3917794!4d78.3871879</t>
  </si>
  <si>
    <t>aspiresport.in@gmail.com</t>
  </si>
  <si>
    <t>95534 00099</t>
  </si>
  <si>
    <t>Friday: 6–9am,4–7pm | Saturday: 6–9am,4–7pm | Sunday: 6–9am | Monday: 4–7pm | Tuesday: 6–9am,4–7pm | Wednesday: 6–9am,4–7pm | Thursday: 6–9am,4–7pm</t>
  </si>
  <si>
    <t>https://www.google.com/maps/contrib/103415521379061603644</t>
  </si>
  <si>
    <t>IRISET Tennis Club</t>
  </si>
  <si>
    <t>Lallaguda Railway Colony, IRISET, Mettuguda, Secunderabad, Telangana 500061</t>
  </si>
  <si>
    <t>https://www.google.com/maps/place/IRISET+Tennis+Club/@17.4313054,78.52130679999999,14z/data=!4m8!1m2!2m1!1sIRISET+Tennis+Club!3m4!1s0x3bcb9bd54888f9ad:0x5fb557c295b6579d!8m2!3d17.4313054!4d78.52130679999999</t>
  </si>
  <si>
    <t>Friday: 6–9am,3–6pm | Saturday: 6–9am,3–6pm | Sunday: 6–9am,3–6pm | Monday: Closed | Tuesday: 6–9am,3–6pm | Wednesday: 6–9am,3–6pm | Thursday: 6–9am,3–6pm</t>
  </si>
  <si>
    <t>Adyant Table Tennis Academy</t>
  </si>
  <si>
    <t>PLot No 1197, Vasuki Nilayam. Above Icon Grocery Mart, beside Rainbow School, Pragathi Nagar, Hyderabad, Telangana 500090</t>
  </si>
  <si>
    <t>https://www.google.com/maps/place/Adyant+Table+Tennis+Academy/@17.5207957,78.39783,14z/data=!4m8!1m2!2m1!1sAdyant+Table+Tennis+Academy!3m4!1s0x3bcb8f82776e278b:0xd01f8656bea36ff9!8m2!3d17.5207957!4d78.39783</t>
  </si>
  <si>
    <t>88019 22933</t>
  </si>
  <si>
    <t>https://www.google.com/maps/contrib/116281292933684731388</t>
  </si>
  <si>
    <t>https://www.facebook.com/adyantTTA/</t>
  </si>
  <si>
    <t>Roopkumar tennis academy(RKTA)</t>
  </si>
  <si>
    <t>Opp. Volvo service center, kavya avenue, Ameenpur, bhachupalli, Hyderabad, Telangana 500090</t>
  </si>
  <si>
    <t>https://www.google.com/maps/place/Roopkumar+tennis+academy%28RKTA%29/@17.531578,78.3504133,14z/data=!4m8!1m2!2m1!1sRoopkumar+tennis+academy%28RKTA%29!3m4!1s0x3bcb8d0f5070d7c3:0xfac2cf3781c140f1!8m2!3d17.531578!4d78.3504133</t>
  </si>
  <si>
    <t>mail@rkta.com</t>
  </si>
  <si>
    <t>Friday: 5:30am–6:30pm | Saturday: 5:30am–6:30pm | Sunday: 5:30am–6:30pm | Monday: Closed | Tuesday: 5:30am–6:30pm | Wednesday: 5:30am–6:30pm | Thursday: 5:30am–6:30pm</t>
  </si>
  <si>
    <t>https://www.google.com/maps/contrib/113221305543762743381</t>
  </si>
  <si>
    <t>http://www.rkta.com/</t>
  </si>
  <si>
    <t>Tennis court</t>
  </si>
  <si>
    <t>DRDO Twp, Kanchan Bagh, Hyderabad, Telangana 500058</t>
  </si>
  <si>
    <t>https://www.google.com/maps/place/Tennis+court/@17.3362318,78.5038725,14z/data=!4m8!1m2!2m1!1sTennis+court!3m4!1s0x3bcb987606ca78ed:0xd79b69ec0242a44a!8m2!3d17.3362318!4d78.5038725</t>
  </si>
  <si>
    <t>Roop Kumar Tennis Academy</t>
  </si>
  <si>
    <t>RKTA, plot no 614, road no - 4, Kavya avenue, Bachupally, Hyderabad, Telangana 502325</t>
  </si>
  <si>
    <t>https://www.google.com/maps/place/Roop+Kumar+Tennis+Academy/@17.5486489,78.3855979,14z/data=!4m8!1m2!2m1!1sRoop+Kumar+Tennis+Academy!3m4!1s0x3bcb8f38424bab29:0x1f52f0a25e3b3ee!8m2!3d17.5486489!4d78.3855979</t>
  </si>
  <si>
    <t>Habeeb's Tennis School (IICT )</t>
  </si>
  <si>
    <t>Tarnaka, beside Fire Station, Habsiguda, Hyderabad, Telangana 500076</t>
  </si>
  <si>
    <t>https://www.google.com/maps/place/Habeeb%27s+Tennis+School+%28IICT+%29/@17.4300625,78.5415931,14z/data=!4m8!1m2!2m1!1sHabeeb%27s+Tennis+School+%28IICT+%29!3m4!1s0x3bcb99f5df58ff4d:0xc968a5b193dab8d4!8m2!3d17.4300625!4d78.5415931</t>
  </si>
  <si>
    <t>Friday: 6–9am,3–6pm | Saturday: 6–9am,3–6pm | Sunday: 6–9am | Monday: Closed | Tuesday: 6–9am,3–6pm | Wednesday: 6–9am,3–6pm | Thursday: 6–9am,3–6pm</t>
  </si>
  <si>
    <t>https://www.google.com/maps/contrib/106426274858041637341</t>
  </si>
  <si>
    <t>https://www.facebook.com/HabeebsTennisSchool-141034413093563/</t>
  </si>
  <si>
    <t>tt Academy</t>
  </si>
  <si>
    <t>Naveen Nagar Rd, Irram Manzil Colony, Banjara Hills, Hyderabad, Telangana 500004</t>
  </si>
  <si>
    <t>https://www.google.com/maps/place/tt+Academy/@17.415999799999998,78.4517791,14z/data=!4m8!1m2!2m1!1stt+Academy!3m4!1s0x3bcb973370dd9a21:0xdca138e2ca2919e7!8m2!3d17.415999799999998!4d78.4517791</t>
  </si>
  <si>
    <t>102, Fortune Fields, Kukatpally Housing Board Colony, Kukatpally, Hyderabad, Telangana 500085</t>
  </si>
  <si>
    <t>https://www.google.com/maps/place/SMC+Sports+Foundation/@17.4772787,78.38212899999999,14z/data=!4m8!1m2!2m1!1sSMC+Sports+Foundation!3m4!1s0x3bcb92284d5014f3:0xf745f026cdbbb8d9!8m2!3d17.4772787!4d78.38212899999999</t>
  </si>
  <si>
    <t>Friday: Closed | Saturday: 11am–12pm | Sunday: Closed | Monday: Closed | Tuesday: Closed | Wednesday: Closed | Thursday: Closed</t>
  </si>
  <si>
    <t>GHMC Table Tennis Club</t>
  </si>
  <si>
    <t>35, PJR Stadium Ln, Parvat Nagar, Santhi Nagar, Chanda Nagar, Hyderabad, Telangana 500050</t>
  </si>
  <si>
    <t>https://www.google.com/maps/place/GHMC+Table+Tennis+Club/@17.488897299999998,78.3243206,14z/data=!4m8!1m2!2m1!1sGHMC+Table+Tennis+Club!3m4!1s0x3bcb929329a93013:0xc8595a33e0c62b4a!8m2!3d17.488897299999998!4d78.3243206</t>
  </si>
  <si>
    <t>Friday: 9–11:30am,4–7pm | Saturday: 9–11:30am,4–7pm | Sunday: 9–11:30am,4–7pm | Monday: 9–11:30am,4–7pm | Tuesday: 9–11:30am,4–7pm | Wednesday: 9–11:30am,4–7pm | Thursday: 9–11:30am,4–7pm</t>
  </si>
  <si>
    <t>Sanjeevani Cricket Arena</t>
  </si>
  <si>
    <t>view tennis academy, Aziznagar Village Rd, beside lake, Hyderabad, Telangana 500075</t>
  </si>
  <si>
    <t>https://www.google.com/maps/place/Sanjeevani+Cricket+Arena/@17.343197399999998,78.3373371,14z/data=!4m8!1m2!2m1!1sSanjeevani+Cricket+Arena!3m4!1s0x3bcb9575f5916ff3:0x1abb43806c7abca!8m2!3d17.343197399999998!4d78.3373371</t>
  </si>
  <si>
    <t>70958 08676</t>
  </si>
  <si>
    <t>https://www.google.com/maps/contrib/112142756591309048377</t>
  </si>
  <si>
    <t>AU North Campus, Andhra University North Campus, Andhra University, Visakhapatnam, Andhra Pradesh 530003</t>
  </si>
  <si>
    <t>https://www.google.com/maps/place/Tennis+Court/@17.7289441,83.3238637,17z/data=!3m1!4b1!4m5!3m4!1s0x3a39435b37a42523:0x276b546b649d964a!8m2!3d17.7289441!4d83.3260524</t>
  </si>
  <si>
    <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rlfi=hd:;si:2840456810213512778,l,Ch50ZW5uaXMgY291cnQgaW4gYW5kaHJhIHByYWRlc2haLgoMdGVubmlzIGNvdXJ0Ih50ZW5uaXMgY291cnQgaW4gYW5kaHJhIHByYWRlc2g;mv:[[18.3174596,83.6811245],[13.3532102,77.256925]];tbs:lrf:!1m4!1u3!2m2!3m1!1e1!1m4!1u2!2m2!2m1!1e1!1m4!1u16!2m2!16m1!1e1!1m4!1u16!2m2!16m1!1e2!2m1!1e2!2m1!1e16!2m1!1e3!3sIAE,lf:1,lf_ui:2</t>
  </si>
  <si>
    <t>tennis court</t>
  </si>
  <si>
    <t>Godavari Institute of Engineering and Technology , Andhra Pradesh 533294</t>
  </si>
  <si>
    <t>https://www.google.com/maps/place/tennis+court/@17.0024987,81.7999093,12z/data=!4m8!1m2!2m1!1stennis+court+near+Godavari+Institute+of+Engineering+and+Technology!3m4!1s0x3a379f6222877957:0xdc78cde0eb20253c!8m2!3d17.0627028!4d81.8675403</t>
  </si>
  <si>
    <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rlfi=hd:;si:15886674051450545468;mv:[[18.3174596,83.6811245],[13.3532102,77.256925]]</t>
  </si>
  <si>
    <t>Sri Sai Institute Of Technology And Science ,Address: Kadapa, Andhra Pradesh 516270</t>
  </si>
  <si>
    <t>https://www.google.com/maps/place/Tennis+Court/@14.2799066,78.6522488,11z/data=!4m8!1m2!2m1!1stennis+court+near+Kadapa,+Andhra+Pradesh!3m4!1s0x3bb303dc8c2bb4a3:0xaf68786e71f9ba18!8m2!3d14.0869204!4d78.7565825</t>
  </si>
  <si>
    <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rlfi=hd:;si:12639484769969224216;mv:[[18.3174596,83.6811245],[13.3532102,77.256925]]</t>
  </si>
  <si>
    <t>Tennis Court Of Tirupathi</t>
  </si>
  <si>
    <t>STV Nagar, Tirupati, Andhra Pradesh 517501</t>
  </si>
  <si>
    <t>https://www.google.com/maps/place/Tennis+Court+Of+Tirupathi/@13.6191521,79.4293204,17z/data=!3m1!4b1!4m5!3m4!1s0x3a4d4ba2042eac95:0x77cd088524073742!8m2!3d13.6191521!4d79.4315091</t>
  </si>
  <si>
    <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rlfi=hd:;si:8632565428667234114,l,Ch50ZW5uaXMgY291cnQgaW4gYW5kaHJhIHByYWRlc2haLgoMdGVubmlzIGNvdXJ0Ih50ZW5uaXMgY291cnQgaW4gYW5kaHJhIHByYWRlc2g;mv:[[18.3174596,83.6811245],[13.3532102,77.256925]]</t>
  </si>
  <si>
    <t>LPS Lawn Tennis Courts</t>
  </si>
  <si>
    <t>Nallapadu Rural, Andhra Pradesh 522005</t>
  </si>
  <si>
    <t>https://www.google.com/maps/place/LPS+Lawn+Tennis+Courts/@16.3058805,80.3683396,17z/data=!3m1!4b1!4m5!3m4!1s0x3a4a75fc63985d8d:0xb0ab3c14c5fa6688!8m2!3d16.3058805!4d80.3705283</t>
  </si>
  <si>
    <t>Nallapadu Rural, Andhra Pradesh</t>
  </si>
  <si>
    <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rlfi=hd:;si:12730334831611373192;mv:[[18.3174596,83.6811245],[13.3532102,77.256925]]</t>
  </si>
  <si>
    <t>V V Reddy Colony - RTPP Staff Quarters, RTPP Colony, Andhra Pradesh 516310</t>
  </si>
  <si>
    <t>https://www.google.com/maps/place/Tennis+Court/@14.7120401,78.4606267,18z/data=!4m8!1m2!2m1!1stennis+court+near+V+V+Reddy+Colony+-+RTPP+Staff+Quarters,+RTPP+Colony,+Andhra+Pradesh!3m4!1s0x3bb389529401d70f:0xe122d50a3eb661a3!8m2!3d14.7121361!4d78.4595104</t>
  </si>
  <si>
    <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rlfi=hd:;si:16222763047720477091;mv:[[18.3174596,83.6811245],[13.3532102,77.256925]]</t>
  </si>
  <si>
    <t>Patamatalanka, Benz Circle, Vijayawada, Andhra Pradesh 520010</t>
  </si>
  <si>
    <t>https://www.google.com/maps/place/Tennis+Court/@16.4963252,80.6510609,17z/data=!3m1!4b1!4m5!3m4!1s0x3a35fab8cba2f877:0xb251828c6e68a8d6!8m2!3d16.4963252!4d80.6532496</t>
  </si>
  <si>
    <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rlfi=hd:;si:12849194751524120790;mv:[[18.3174596,83.6811245],[13.3532102,77.256925]]</t>
  </si>
  <si>
    <t>Bus stop, near, Bunder Rd, Edupugallu, Vijayawada, Andhra Pradesh 521151</t>
  </si>
  <si>
    <t>https://www.google.com/maps/place/Tennis+Court/@16.4499754,80.7427059,17z/data=!3m1!4b1!4m5!3m4!1s0x3a35fc41b35759e1:0xee1e31dcd1264f66!8m2!3d16.4499754!4d80.7448946</t>
  </si>
  <si>
    <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rlfi=hd:;si:17158206454799683430,l,Ch50ZW5uaXMgY291cnQgaW4gYW5kaHJhIHByYWRlc2haLgoMdGVubmlzIGNvdXJ0Ih50ZW5uaXMgY291cnQgaW4gYW5kaHJhIHByYWRlc2g;mv:[[18.3174596,83.6811245],[13.3532102,77.256925]]</t>
  </si>
  <si>
    <t>The Pedavadlapudi Tennis court</t>
  </si>
  <si>
    <t>Pedavadlapudi, Andhra Pradesh 522302</t>
  </si>
  <si>
    <t>https://www.google.com/maps/place/The+Pedavadlapudi+Tennis+court/@16.4094106,80.5955529,14z/data=!4m8!1m2!2m1!1sThe+Pedavadlapudi+Tennis+court!3m4!1s0x3a35f7d1bc0fc0c3:0x765c86c586b394a!8m2!3d16.4094106!4d80.6130624</t>
  </si>
  <si>
    <t>Pedavadlapudi</t>
  </si>
  <si>
    <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rlfi=hd:;si:533052498578717002;mv:[[18.3174596,83.6811245],[13.3532102,77.256925]]</t>
  </si>
  <si>
    <t>Tennis Court , Markapur</t>
  </si>
  <si>
    <t>Srinagar Colony, Markapur, Andhra Pradesh 523316</t>
  </si>
  <si>
    <t>https://www.google.com/maps/place/Tennis+Court+,+Markapur/@15.7331597,79.2645585,17z/data=!4m8!1m2!2m1!1sTennis+Court+,+Markapur!3m4!1s0x3bb53168a14645eb:0x624dabdb3db5430a!8m2!3d15.7331589!4d79.2668107</t>
  </si>
  <si>
    <t>Markapur, Andhra Pradesh</t>
  </si>
  <si>
    <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rlfi=hd:;si:7083506747045135114,l,Ch50ZW5uaXMgY291cnQgaW4gYW5kaHJhIHByYWRlc2haLgoMdGVubmlzIGNvdXJ0Ih50ZW5uaXMgY291cnQgaW4gYW5kaHJhIHByYWRlc2g;mv:[[18.3174596,83.6811245],[13.3532102,77.256925]]</t>
  </si>
  <si>
    <t>Tennis Courts</t>
  </si>
  <si>
    <t>Sri Padmavati Mahila Visvavidyalayam, Tirupati, Andhra Pradesh 517502</t>
  </si>
  <si>
    <t>https://www.google.com/maps/place/Tennis+Courts/@13.6440925,79.3627778,13z/data=!4m8!1m2!2m1!1stennis+courts+near+Sri+Padmavati+Mahila+Visvavidyalayam,+Tirupati,+Andhra+Pradesh!3m4!1s0x3a4d4be76105b771:0xd6d9e844db2e6d22!8m2!3d13.6288983!4d79.4059265</t>
  </si>
  <si>
    <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rlfi=hd:;si:15481660576495463714,l,Ch50ZW5uaXMgY291cnQgaW4gYW5kaHJhIHByYWRlc2haLgoMdGVubmlzIGNvdXJ0Ih50ZW5uaXMgY291cnQgaW4gYW5kaHJhIHByYWRlc2g;mv:[[18.3174596,83.6811245],[13.3532102,77.256925]]</t>
  </si>
  <si>
    <t>cr club tennis court</t>
  </si>
  <si>
    <t>krishna mahal center, Chilakaluripet, Andhra Pradesh 522616</t>
  </si>
  <si>
    <t>https://www.google.com/maps/place/cr+club+tennis+court/@16.0910604,80.1688912,17z/data=!3m1!4b1!4m5!3m4!1s0x3a4a6396345914d5:0x32b65dc36147bcf7!8m2!3d16.0910604!4d80.1710799</t>
  </si>
  <si>
    <t>Chilakaluripet</t>
  </si>
  <si>
    <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rlfi=hd:;si:3654211241389833463;mv:[[18.3174596,83.6811245],[13.3532102,77.256925]]</t>
  </si>
  <si>
    <t>GUNTUR CORPORATION TENNIS COURT NTR STADIUM</t>
  </si>
  <si>
    <t>NTR St, Ashok Nagar, Guntur, Andhra Pradesh 522006</t>
  </si>
  <si>
    <t>https://www.google.com/maps/place/GUNTUR+CORPORATION+TENNIS+COURT+NTR+STADIUM/@16.312335,80.418973,17z/data=!3m1!4b1!4m5!3m4!1s0x3a4a757cc9f6e193:0x84c214ad0d33c66c!8m2!3d16.312335!4d80.4211617</t>
  </si>
  <si>
    <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rlfi=hd:;si:9566231291971749484,l,Ch50ZW5uaXMgY291cnQgaW4gYW5kaHJhIHByYWRlc2haLgoMdGVubmlzIGNvdXJ0Ih50ZW5uaXMgY291cnQgaW4gYW5kaHJhIHByYWRlc2g;mv:[[18.3174596,83.6811245],[13.3532102,77.256925]]</t>
  </si>
  <si>
    <t>Sujatha Nagar, Ongole, Andhra Pradesh 523002</t>
  </si>
  <si>
    <t>https://www.google.com/maps/place/Tennis+Court/@15.5131838,80.0313234,17z/data=!3m1!4b1!4m5!3m4!1s0x3a4b01a1a3f3c153:0x2b4e06ab36283d1a!8m2!3d15.5131838!4d80.0335121</t>
  </si>
  <si>
    <t>Ongole, Andhra Pradesh</t>
  </si>
  <si>
    <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rlfi=hd:;si:3120438924232113434;mv:[[18.3174596,83.6811245],[13.3532102,77.256925]]</t>
  </si>
  <si>
    <t>Officers Club Tennis Court</t>
  </si>
  <si>
    <t>Nagarampalem, Guntur, Andhra Pradesh 522004</t>
  </si>
  <si>
    <t>https://www.google.com/maps/place/Officers+Club+Tennis+Court/@15.5947522,78.4340807,7z/data=!4m8!1m2!2m1!1sOfficers+Club+Tennis+Court!3m4!1s0x3a4a756a630bb661:0xb0de7c21cc55300!8m2!3d16.2970053!4d80.4317953</t>
  </si>
  <si>
    <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rlfi=hd:;si:401232498705716102,l,Ch50ZW5uaXMgY291cnQgaW4gYW5kaHJhIHByYWRlc2haLgoMdGVubmlzIGNvdXJ0Ih50ZW5uaXMgY291cnQgaW4gYW5kaHJhIHByYWRlc2g;mv:[[18.3174596,83.6811245],[13.3532102,77.256925]]</t>
  </si>
  <si>
    <t>Halcyon Times Tennis Court</t>
  </si>
  <si>
    <t>Nagamalli Thota, Kakinada, Andhra Pradesh 533003</t>
  </si>
  <si>
    <t>https://www.google.com/maps/place/Halcyon+Times+Tennis+Court/@16.9857557,82.2381042,17z/data=!3m1!4b1!4m5!3m4!1s0x3a382846f6727beb:0xc56df004886608e6!8m2!3d16.9857557!4d82.2402929</t>
  </si>
  <si>
    <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rlfi=hd:;si:14226290700192188646,l,Ch50ZW5uaXMgY291cnQgaW4gYW5kaHJhIHByYWRlc2haLgoMdGVubmlzIGNvdXJ0Ih50ZW5uaXMgY291cnQgaW4gYW5kaHJhIHByYWRlc2g;mv:[[18.3174596,83.6811245],[13.3532102,77.256925]]</t>
  </si>
  <si>
    <t>http://www.halcyontimesclub.com/</t>
  </si>
  <si>
    <t>Gollapudi, Vijayawada, Andhra Pradesh 521225</t>
  </si>
  <si>
    <t>https://www.google.com/maps/place/Tennis+Court/@16.4949939,80.5371212,12z/data=!4m8!1m2!2m1!1stennis+court+near+Gollapudi,+Vijayawada,+Andhra+Pradesh!3m4!1s0x3a35ef6e6fa6db35:0xce8506a5b4cdfe88!8m2!3d16.5485788!4d80.5772941</t>
  </si>
  <si>
    <t>https://www.google.com/search?sxsrf=ALeKk02Os0iWrCki0gUq99cqJaw8-M1lfQ:1593763894005&amp;q=tennis+court+in+andhra+pradesh&amp;npsic=0&amp;rflfq=1&amp;rlha=0&amp;rllag=15907932,81041317,317081&amp;tbm=lcl&amp;ved=2ahUKEwj25YeW0bDqAhXljOYKHWRkAxUQjGp6BAgLEDw&amp;rldoc=1#rlfi=hd:;si:14881307852488441480;mv:[[18.3174596,83.6811245],[13.3532102,77.256925]]</t>
  </si>
  <si>
    <t>Tennis Court, Anantapur Club</t>
  </si>
  <si>
    <t>Gulzarpet, Anantapur, Andhra Pradesh 515001</t>
  </si>
  <si>
    <t>https://www.google.com/maps/place/Tennis+Court,+Anantapur+Club/@14.660872,77.5840437,14z/data=!4m8!1m2!2m1!1sTennis+Court,+Anantapur+Club!3m4!1s0x3bb14adc3a4ac6d5:0x187e5840f71eb2e5!8m2!3d14.677953!4d77.6010785</t>
  </si>
  <si>
    <t>https://www.google.com/search?sxsrf=ALeKk02Os0iWrCki0gUq99cqJaw8-M1lfQ:1593763894005&amp;q=tennis+court+in+andhra+pradesh&amp;npsic=0&amp;rflfq=1&amp;rlha=0&amp;rllag=15907932,81041317,317081&amp;tbm=lcl&amp;ved=2ahUKEwj25YeW0bDqAhXljOYKHWRkAxUQjGp6BAgLEDw&amp;rldoc=1#rlfi=hd:;si:1764945140022948581;mv:[[18.3174596,83.6811245],[13.3532102,77.256925]]</t>
  </si>
  <si>
    <t>Anaparthi, Andhra Pradesh 533342</t>
  </si>
  <si>
    <t>https://www.google.com/maps/place/Tennis+Court,+Anaparthi,+Andhra+Pradesh+533342/@16.9420714,81.9445216,15z/data=!3m1!4b1!4m5!3m4!1s0x3a3797555399887f:0x56c186874c73d785!8m2!3d16.9420719!4d81.9532764</t>
  </si>
  <si>
    <t>Anaparthi, Andhra Pradesh</t>
  </si>
  <si>
    <t>https://www.google.com/search?sxsrf=ALeKk02Os0iWrCki0gUq99cqJaw8-M1lfQ:1593763894005&amp;q=tennis+court+in+andhra+pradesh&amp;npsic=0&amp;rflfq=1&amp;rlha=0&amp;rllag=15907932,81041317,317081&amp;tbm=lcl&amp;ved=2ahUKEwj25YeW0bDqAhXljOYKHWRkAxUQjGp6BAgLEDw&amp;rldoc=1#rlfi=hd:;si:9325677986346049248;mv:[[18.3174596,83.6811245],[13.3532102,77.256925]]</t>
  </si>
  <si>
    <t>Saikor Tennis Court</t>
  </si>
  <si>
    <t>Vizianagaram, Andhra Pradesh 535214</t>
  </si>
  <si>
    <t>https://www.google.com/maps/place/Saikor+Tennis+Court/@18.0515177,83.3347823,17z/data=!3m1!4b1!4m5!3m4!1s0x3a3be41ff733cb33:0x802790ba0f5d91d4!8m2!3d18.0515177!4d83.336971</t>
  </si>
  <si>
    <t>https://www.google.com/search?sxsrf=ALeKk02Os0iWrCki0gUq99cqJaw8-M1lfQ:1593763894005&amp;q=tennis+court+in+andhra+pradesh&amp;npsic=0&amp;rflfq=1&amp;rlha=0&amp;rllag=15907932,81041317,317081&amp;tbm=lcl&amp;ved=2ahUKEwj25YeW0bDqAhXljOYKHWRkAxUQjGp6BAgLEDw&amp;rldoc=1#rlfi=hd:;si:9234508689742598612;mv:[[18.3174596,83.6811245],[13.3532102,77.256925]]</t>
  </si>
  <si>
    <t>Lawn Tennis Court</t>
  </si>
  <si>
    <t>Tennis courts</t>
  </si>
  <si>
    <t>Tennis Court ground</t>
  </si>
  <si>
    <t>410210, Sector-19, Kharghar, Navi Mumbai, Maharashtra 410210</t>
  </si>
  <si>
    <t>https://www.google.com/maps/place/Tennis+Court+ground/@19.0522924,73.0741141,17z/data=!3m1!4b1!4m5!3m4!1s0x3be7c203542ade29:0x2f8f551dcff610a4!8m2!3d19.0522924!4d73.0763028</t>
  </si>
  <si>
    <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rlfi=hd:;si:3427051427983659172,l,Chx0ZW5uaXMgY291cnRzIGluIG1haGFyYXNodHJhWi0KDXRlbm5pcyBjb3VydHMiHHRlbm5pcyBjb3VydHMgaW4gbWFoYXJhc2h0cmE;mv:[[19.2533316,73.0885421],[18.881789599999998,72.8600752]];tbs:lrf:!1m4!1u3!2m2!3m1!1e1!1m4!1u2!2m2!2m1!1e1!1m4!1u16!2m2!16m1!1e1!1m4!1u16!2m2!16m1!1e2!2m1!1e2!2m1!1e16!2m1!1e3!3sIAE,lf:1,lf_ui:2</t>
  </si>
  <si>
    <t>DY Patil Tennis Court</t>
  </si>
  <si>
    <t>Sector 7, Nerul, Navi Mumbai, Maharashtra 400706</t>
  </si>
  <si>
    <t>https://www.google.com/maps/place/DY+Patil+Tennis+Court/@19.0393061,73.0242562,17z/data=!3m1!4b1!4m5!3m4!1s0x3be7c3c5059b93e9:0x29d1212448a0bd21!8m2!3d19.0393061!4d73.0264449</t>
  </si>
  <si>
    <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rlfi=hd:;si:3013226065408605473;mv:[[19.2533316,73.0885421],[18.881789599999998,72.8600752]]</t>
  </si>
  <si>
    <t>Seawoods Estates Phase-II Tennis Courts</t>
  </si>
  <si>
    <t>Sector 58, Nerul, Navi Mumbai, Maharashtra 400706</t>
  </si>
  <si>
    <t>https://www.google.com/maps/place/Seawoods+Estates+Phase-II+Tennis+Courts/@19.0052452,73.0126959,17z/data=!3m1!4b1!4m5!3m4!1s0x3be7c3756f09fd33:0x1920eb96e27db5b7!8m2!3d19.0052452!4d73.0148846</t>
  </si>
  <si>
    <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rlfi=hd:;si:1810706083480450487,l,Chx0ZW5uaXMgY291cnRzIGluIG1haGFyYXNodHJhWi0KDXRlbm5pcyBjb3VydHMiHHRlbm5pcyBjb3VydHMgaW4gbWFoYXJhc2h0cmE;mv:[[19.2533316,73.0885421],[18.881789599999998,72.8600752]]</t>
  </si>
  <si>
    <t>NMSA Tennis Courts</t>
  </si>
  <si>
    <t>RH4-H/1, Sane Guruji Marg, Sports Association Park, Sector 6, Vashi, Navi Mumbai, Maharashtra 400703</t>
  </si>
  <si>
    <t>https://www.google.com/maps/place/NMSA+Tennis+Courts/@19.0706997,72.9888075,17z/data=!3m1!4b1!4m5!3m4!1s0x3be7c6b50ff341e1:0xa2e741e765b96183!8m2!3d19.0706997!4d72.9909962</t>
  </si>
  <si>
    <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rlfi=hd:;si:11738423415864385923,l,Chx0ZW5uaXMgY291cnRzIGluIG1haGFyYXNodHJhSNDO99rwqoCACFo3Cg10ZW5uaXMgY291cnRzEAAQARgAGAEYAyIcdGVubmlzIGNvdXJ0cyBpbiBtYWhhcmFzaHRyYQ;mv:[[19.2533316,73.0885421],[18.881789599999998,72.8600752]]</t>
  </si>
  <si>
    <t>Nilgiri Tennis Court</t>
  </si>
  <si>
    <t>Anushakti Nagar, Mumbai, Maharashtra 400094</t>
  </si>
  <si>
    <t>https://www.google.com/maps/place/Nilgiri+Tennis+Court/@19.0339714,72.9247114,17z/data=!3m1!4b1!4m5!3m4!1s0x3be7c5dc94c847d7:0x233d713500d96068!8m2!3d19.0339714!4d72.9269001</t>
  </si>
  <si>
    <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rlfi=hd:;si:2539310237368279144,l,Chx0ZW5uaXMgY291cnRzIGluIG1haGFyYXNodHJhWi0KDXRlbm5pcyBjb3VydHMiHHRlbm5pcyBjb3VydHMgaW4gbWFoYXJhc2h0cmE;mv:[[19.2533316,73.0885421],[18.881789599999998,72.8600752]]</t>
  </si>
  <si>
    <t>Ganesh Naik NMMC Tennis Court</t>
  </si>
  <si>
    <t>RH5-G/1, Sane Guruji Marg, Sports Association Park, Sector 6, Vashi, Navi Mumbai, Maharashtra 400703</t>
  </si>
  <si>
    <t>https://www.google.com/maps/place/Ganesh+Naik+NMMC+Tennis+Court/@19.0710673,72.9885436,17z/data=!3m1!4b1!4m5!3m4!1s0x3be7c6b50c093c0d:0xab506bd8a21e032f!8m2!3d19.0710673!4d72.9907323</t>
  </si>
  <si>
    <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rlfi=hd:;si:12344485156799513391;mv:[[19.2533316,73.0885421],[18.881789599999998,72.8600752]]</t>
  </si>
  <si>
    <t>Millennium Towers Tennis Court</t>
  </si>
  <si>
    <t>Sector 9, Sanpada, Navi Mumbai, Maharashtra 400705</t>
  </si>
  <si>
    <t>https://www.google.com/maps/place/Millennium+Towers+Tennis+Court/@19.0576649,73.0099423,17z/data=!3m1!4b1!4m5!3m4!1s0x3be7c15c1e74daab:0x72ebfecfd71b8fa8!8m2!3d19.0576649!4d73.012131</t>
  </si>
  <si>
    <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rlfi=hd:;si:8280992508471381928;mv:[[19.2533316,73.0885421],[18.881789599999998,72.8600752]]</t>
  </si>
  <si>
    <t>Almora Lawn Tennis Court</t>
  </si>
  <si>
    <t>14-A, Anushakti Nagar, Mumbai, Maharashtra 400094</t>
  </si>
  <si>
    <t>https://www.google.com/maps/place/Almora+Lawn+Tennis+Court/@19.0368052,72.9235991,17z/data=!3m1!4b1!4m5!3m4!1s0x3be7c5dc36aefa71:0x2ba5eae83d74787b!8m2!3d19.0368052!4d72.9257878</t>
  </si>
  <si>
    <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rlfi=hd:;si:3145178197972514939,l,Chx0ZW5uaXMgY291cnRzIGluIG1haGFyYXNodHJhWi0KDXRlbm5pcyBjb3VydHMiHHRlbm5pcyBjb3VydHMgaW4gbWFoYXJhc2h0cmE;mv:[[19.2533316,73.0885421],[18.881789599999998,72.8600752]]</t>
  </si>
  <si>
    <t>S.V.I.S TENNIS COURT</t>
  </si>
  <si>
    <t>Sector 15 Sanpada Rd, Sector 15, Sanpada, Navi Mumbai, Maharashtra 400705</t>
  </si>
  <si>
    <t>https://www.google.com/maps/place/S.V.I.S+TENNIS+COURT/@19.0612388,73.0036733,17z/data=!3m1!4b1!4m5!3m4!1s0x3be7c15a97f7213f:0x5a9912ae1ab2c015!8m2!3d19.0612388!4d73.005862</t>
  </si>
  <si>
    <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rlfi=hd:;si:6528269673831776277;mv:[[19.2533316,73.0885421],[18.881789599999998,72.8600752]]</t>
  </si>
  <si>
    <t>Sbi Tennis Court</t>
  </si>
  <si>
    <t>SBI Colony, Sector 13, Nerul, Navi Mumbai, Maharashtra 400706</t>
  </si>
  <si>
    <t>https://www.google.com/maps/place/Sbi+Tennis+Court/@19.0372565,73.0248751,17z/data=!3m1!4b1!4m5!3m4!1s0x3be7c3c5c055e299:0xf3c4876dbc8e33f5!8m2!3d19.0372565!4d73.0270638</t>
  </si>
  <si>
    <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rlfi=hd:;si:17565313352036398069,l,Chx0ZW5uaXMgY291cnRzIGluIG1haGFyYXNodHJhWi0KDXRlbm5pcyBjb3VydHMiHHRlbm5pcyBjb3VydHMgaW4gbWFoYXJhc2h0cmE;mv:[[19.2533316,73.0885421],[18.881789599999998,72.8600752]]</t>
  </si>
  <si>
    <t>Sindhi Society Tennis Court</t>
  </si>
  <si>
    <t>Sindhi Society Rd Number 1, Sindhi Society, Kurla, Mumbai, Maharashtra 400071</t>
  </si>
  <si>
    <t>https://www.google.com/maps/place/Sindhi+Society+Tennis+Court/@19.0505759,72.8884928,17z/data=!3m1!4b1!4m5!3m4!1s0x3be7c8af727fedc9:0xf3d1114f84bfbde9!8m2!3d19.0505759!4d72.8906815</t>
  </si>
  <si>
    <t>022 2529 1833</t>
  </si>
  <si>
    <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rlfi=hd:;si:17568842654576262633,l,Chx0ZW5uaXMgY291cnRzIGluIG1haGFyYXNodHJhSMfXr-bnlYCACFo3Cg10ZW5uaXMgY291cnRzEAAQARgAGAEYAyIcdGVubmlzIGNvdXJ0cyBpbiBtYWhhcmFzaHRyYQ;mv:[[19.2533316,73.0885421],[18.881789599999998,72.8600752]]</t>
  </si>
  <si>
    <t>https://ssgchembur.com/</t>
  </si>
  <si>
    <t>ASA Tennis Academy - Belapur</t>
  </si>
  <si>
    <t>1203/A, Vasantdada Patil Marg, Sector 8B, CBD Belapur, Navi Mumbai, Maharashtra 400614</t>
  </si>
  <si>
    <t>https://www.google.com/maps/place/ASA+Tennis+Academy+-+Belapur/@19.0295776,73.0412068,17z/data=!3m1!4b1!4m5!3m4!1s0x3be7c24a57b6af31:0x89dd40923ac5b216!8m2!3d19.0295776!4d73.0433955</t>
  </si>
  <si>
    <t>097023 56045</t>
  </si>
  <si>
    <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rlfi=hd:;si:9934167349844619798,l,Chx0ZW5uaXMgY291cnRzIGluIG1haGFyYXNodHJhWi0KDXRlbm5pcyBjb3VydHMiHHRlbm5pcyBjb3VydHMgaW4gbWFoYXJhc2h0cmE;mv:[[19.2533316,73.0885421],[18.881789599999998,72.8600752]]</t>
  </si>
  <si>
    <t>Ridge Rd, Hiranandani Gardens, Powai, Mumbai, Maharashtra 400076</t>
  </si>
  <si>
    <t>https://www.google.com/maps/place/Tennis+Court/@19.113397,72.9039597,17z/data=!3m1!4b1!4m5!3m4!1s0x3be7c7e721a7adfd:0x216b4a4eea8f30e3!8m2!3d19.113397!4d72.9061484</t>
  </si>
  <si>
    <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rlfi=hd:;si:2408100128562819299,l,Chx0ZW5uaXMgY291cnRzIGluIG1haGFyYXNodHJhWi0KDXRlbm5pcyBjb3VydHMiHHRlbm5pcyBjb3VydHMgaW4gbWFoYXJhc2h0cmE;mv:[[19.2533316,73.0885421],[18.881789599999998,72.8600752]]</t>
  </si>
  <si>
    <t>NRI Estat s Phase I Tennis court</t>
  </si>
  <si>
    <t>Block 4, Sea Woods Estates Nir Complex Rd, Sector 56, Seawoods, Navi Mumbai, Maharashtra 400706</t>
  </si>
  <si>
    <t>https://www.google.com/maps/place/NRI+Estat+s+Phase+I+Tennis+court/@19.0037917,73.012139,17z/data=!3m1!4b1!4m5!3m4!1s0x3be7c37145ec56d9:0xf13645aa0eda8e0c!8m2!3d19.0037917!4d73.0143277</t>
  </si>
  <si>
    <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rlfi=hd:;si:17381156408578969100;mv:[[19.2533316,73.0885421],[18.881789599999998,72.8600752]]</t>
  </si>
  <si>
    <t>Shah tennis court</t>
  </si>
  <si>
    <t>Bendipada, Yeoor Hills, Thane West, Thane, Maharashtra 400610</t>
  </si>
  <si>
    <t>https://www.google.com/maps/place/Shah+tennis+court/@19.2334276,72.9436605,17z/data=!3m1!4b1!4m5!3m4!1s0x3be7ba2b33a18777:0x80f8e8b840a3a2f9!8m2!3d19.2334276!4d72.9458492</t>
  </si>
  <si>
    <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rlfi=hd:;si:9293433709135110905,l,Chx0ZW5uaXMgY291cnRzIGluIG1haGFyYXNodHJhWi0KDXRlbm5pcyBjb3VydHMiHHRlbm5pcyBjb3VydHMgaW4gbWFoYXJhc2h0cmE;mv:[[19.2533316,73.0885421],[18.881789599999998,72.8600752]]</t>
  </si>
  <si>
    <t>Sabrigiri Tennis Court</t>
  </si>
  <si>
    <t>44, Sabarigiri, Anushakti Nagar, Mumbai, Maharashtra 400094</t>
  </si>
  <si>
    <t>https://www.google.com/maps/place/Sabrigiri+Tennis+Court/@19.0371237,72.9190958,17z/data=!3m1!4b1!4m5!3m4!1s0x3be7c5e74957ea35:0xa6256e470d1a6d8f!8m2!3d19.0371237!4d72.9212845</t>
  </si>
  <si>
    <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rlfi=hd:;si:11972096435875900815,l,Chx0ZW5uaXMgY291cnRzIGluIG1haGFyYXNodHJhWi0KDXRlbm5pcyBjb3VydHMiHHRlbm5pcyBjb3VydHMgaW4gbWFoYXJhc2h0cmE;mv:[[19.2533316,73.0885421],[18.881789599999998,72.8600752]]</t>
  </si>
  <si>
    <t>Eden Tennis Court</t>
  </si>
  <si>
    <t>Central Ave, Hiranandani Gardens, Powai, Mumbai, Maharashtra 400076</t>
  </si>
  <si>
    <t>https://www.google.com/maps/place/Eden+Tennis+Court/@19.1156838,72.9049189,17z/data=!3m1!4b1!4m5!3m4!1s0x3be7c7e68e57ecd1:0x64748671d1bf18d1!8m2!3d19.1156838!4d72.9071076</t>
  </si>
  <si>
    <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rlfi=hd:;si:7238558324499618001,l,Chx0ZW5uaXMgY291cnRzIGluIG1haGFyYXNodHJhWi0KDXRlbm5pcyBjb3VydHMiHHRlbm5pcyBjb3VydHMgaW4gbWFoYXJhc2h0cmE;mv:[[19.2533316,73.0885421],[18.881789599999998,72.8600752]]</t>
  </si>
  <si>
    <t>Anmol Apartment, Andheri East, Sir Mathuradas Vasanji Rd, Andheri East, Bamanpuri Village, Maharashtra 400059</t>
  </si>
  <si>
    <t>https://www.google.com/maps/place/Tennis+Court/@19.1043633,72.8295653,14z/data=!4m8!1m2!2m1!1sTennis+Court+anmol+apartment+andheri+east!3m4!1s0x3be7c83f82678fe9:0x95f2229d511bc3c7!8m2!3d19.1080633!4d72.8723145</t>
  </si>
  <si>
    <t>Bamanpuri Village</t>
  </si>
  <si>
    <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rlfi=hd:;si:10804736515081225159;mv:[[19.2533316,73.0885421],[18.881789599999998,72.8600752]]</t>
  </si>
  <si>
    <t>Staff Club Tennis Court</t>
  </si>
  <si>
    <t>Sector 2, JNPT, Maharashtra 400707</t>
  </si>
  <si>
    <t>https://www.google.com/maps/place/Staff+Club+Tennis+Court/@18.9016936,72.9754695,17z/data=!3m1!4b1!4m5!3m4!1s0x3be7db9a4dc8a035:0xba7776386dea458!8m2!3d18.9016936!4d72.9776582</t>
  </si>
  <si>
    <t>JNPT</t>
  </si>
  <si>
    <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rlfi=hd:;si:839771124876092504;mv:[[19.2533316,73.0885421],[18.881789599999998,72.8600752]]</t>
  </si>
  <si>
    <t>Nilje Gaon, Maharashtra 421204</t>
  </si>
  <si>
    <t>https://www.google.com/maps/place/Lawn+Tennis+Court/@19.1499245,73.0734925,17z/data=!3m1!4b1!4m5!3m4!1s0x3be7bff7fe3f0235:0xd073e46e56dfdd37!8m2!3d19.1499245!4d73.0756812</t>
  </si>
  <si>
    <t>Nilje Gaon</t>
  </si>
  <si>
    <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rlfi=hd:;si:15020600344765783351;mv:[[19.2533316,73.0885421],[18.881789599999998,72.8600752]]</t>
  </si>
  <si>
    <t>32, New Dadabhai Rd, Gilbert Hill, Andheri West, Mumbai, Maharashtra 400053</t>
  </si>
  <si>
    <t>https://www.google.com/maps/place/Tennis+Court/@19.1243547,72.8366431,17z/data=!3m1!4b1!4m5!3m4!1s0x3be7c9d9cd1b61d1:0xf02072ad9fae5c1e!8m2!3d19.1243547!4d72.8388318</t>
  </si>
  <si>
    <t>https://www.google.com/search?sxsrf=ALeKk005nhXHC0fYDib5eomseNnKo1RjQg:1594231388584&amp;q=tennis+courts+in+maharashtra&amp;npsic=0&amp;rflfq=1&amp;rlha=0&amp;rllag=19173433,72925998,6989&amp;tbm=lcl&amp;ved=2ahUKEwjhzuzcnr7qAhWIF3IKHTdtCmIQjGp6BAgLEEE&amp;rldoc=1#rlfi=hd:;si:17302955858391358494;mv:[[19.184649999999998,73.12591069999999],[18.9950902,72.80462349999999]];start:20</t>
  </si>
  <si>
    <t>Bharti Vidyapith Tennis Court</t>
  </si>
  <si>
    <t>9, Dhangar wadi, Andheri West, Mumbai, Maharashtra 400058</t>
  </si>
  <si>
    <t>https://www.google.com/maps/place/Practennis/@19.1658313,72.8045821,13z/data=!4m8!1m2!2m1!1sPractennis!3m4!1s0x3be7c9d99f8339eb:0xd82479491d2fd24a!8m2!3d19.1211889!4d72.8357781</t>
  </si>
  <si>
    <t>022 2624 3509</t>
  </si>
  <si>
    <t>https://practennis.business.site/?utm_source=gmb&amp;utm_medium=referral</t>
  </si>
  <si>
    <t>https://www.google.com/search?sxsrf=ALeKk005nhXHC0fYDib5eomseNnKo1RjQg:1594231388584&amp;q=tennis+courts+in+maharashtra&amp;npsic=0&amp;rflfq=1&amp;rlha=0&amp;rllag=19173433,72925998,6989&amp;tbm=lcl&amp;ved=2ahUKEwjhzuzcnr7qAhWIF3IKHTdtCmIQjGp6BAgLEEE&amp;rldoc=1#rlfi=hd:;si:15574706766283264586,l,Chx0ZW5uaXMgY291cnRzIGluIG1haGFyYXNodHJhSJO1s9DsqoCACFo3Cg10ZW5uaXMgY291cnRzEAAQARgAGAEYAyIcdGVubmlzIGNvdXJ0cyBpbiBtYWhhcmFzaHRyYQ;mv:[[19.184649999999998,73.12591069999999],[18.9950902,72.80462349999999]];start:20</t>
  </si>
  <si>
    <t>Olympic Sports Centre Tennis Courts</t>
  </si>
  <si>
    <t>Unnamed Road, Maharashtra 421204</t>
  </si>
  <si>
    <t>https://www.google.com/maps/place/Olympic+Sports+Centre+Tennis+Courts/@19.1708174,73.1065102,17z/data=!3m1!4b1!4m5!3m4!1s0x3be795fb7d53ca8d:0x69c23ab0127d0720!8m2!3d19.1708174!4d73.1086989</t>
  </si>
  <si>
    <t>Lakeshore Greens</t>
  </si>
  <si>
    <t>https://www.google.com/search?q=Olympic+Sports+Centre+Tennis+Courts&amp;oq=Olympic+Sports+Centre+Tennis+Courts&amp;aqs=chrome..69i57j69i60l2j69i61.374j0j7&amp;sourceid=chrome&amp;ie=UTF-8</t>
  </si>
  <si>
    <t>RCF Tennis Court</t>
  </si>
  <si>
    <t>Wadavali Village, RCF Colony, Chembur, Mumbai, Maharashtra 400071</t>
  </si>
  <si>
    <t>https://www.google.com/maps/place/RCF+Tennis+Court/@19.0424238,72.9001558,17z/data=!3m1!4b1!4m5!3m4!1s0x3be7c6008e5d96ad:0x382f1ec2244b122f!8m2!3d19.0424238!4d72.9023445</t>
  </si>
  <si>
    <t>https://www.google.com/search?sxsrf=ALeKk02wRsFgsQnRXTXeuESw47JmO4WIdg%3A1594232248720&amp;ei=uA0GX7-3K87grQG_qbz4BQ&amp;q=RCF+Tennis+Court&amp;oq=RCF+Tennis+Court&amp;gs_lcp=CgZwc3ktYWIQAzIGCAAQDRAeMggIABAIEA0QHjICCCY6BwgAEEcQsANQq88MWKvPDGDB0wxoA3AAeACAAYYBiAGGAZIBAzAuMZgBAKABAqABAaoBB2d3cy13aXo&amp;sclient=psy-ab&amp;ved=0ahUKEwi_8_72ob7qAhVOcCsKHb8UD18Q4dUDCAw&amp;uact=5</t>
  </si>
  <si>
    <t>Tennis court Hoc</t>
  </si>
  <si>
    <t>HOC Colony, Rasayani, Maharashtra 410222</t>
  </si>
  <si>
    <t>https://www.google.com/maps/place/Tennis+court+Hoc/@18.8898157,72.901528,10z/data=!4m5!3m4!1s0x3be7e6a9fbc0cc6b:0x36fc2e5259bbdd44!8m2!3d18.8898157!4d73.1816794</t>
  </si>
  <si>
    <t>Rasayani</t>
  </si>
  <si>
    <t>https://www.google.com/search?sxsrf=ALeKk00BoXaStf1q3_47ehsb-CqvCQozyA%3A1594233503780&amp;ei=nxIGX6uhL7SF4-EPq76y6A4&amp;q=Tennis+court+Hoc%2C+HOC+Colony%2C+Rasayani%2C+Maharashtra&amp;oq=Tennis+court+Hoc+ra&amp;gs_lcp=CgZwc3ktYWIQARgAMgIIJjoHCCMQrgIQJ1CiKljCLWCeQmgAcAB4AIABhwGIAYoDkgEDMC4zmAEAoAEBqgEHZ3dzLXdpeg&amp;sclient=psy-ab</t>
  </si>
  <si>
    <t>Don Bosco-Tennis Court</t>
  </si>
  <si>
    <t>47, Puranmal Singhani Rd, Matunga, Mumbai, Maharashtra 400019</t>
  </si>
  <si>
    <t>https://www.google.com/maps/place/Don+Bosco-Tennis+Court/@19.0251576,72.8569269,17z/data=!3m1!4b1!4m5!3m4!1s0x3be7cf258d787bed:0xcfaa87046ace3bb1!8m2!3d19.0251576!4d72.8591156</t>
  </si>
  <si>
    <t>https://www.google.com/search?sxsrf=ALeKk01tiz0NWhR_QdzzLefkOWjgWjqQ0g%3A1594233514059&amp;ei=qhIGX-COA8fG4-EP3sGs6AY&amp;q=Don+Bosco-Tennis+Court&amp;oq=Don+Bosco-Tennis+Court&amp;gs_lcp=CgZwc3ktYWIQAzICCCY6BwgAEEcQsANQrf0EWK39BGDa_gRoAnAAeACAAXeIAXeSAQMwLjGYAQCgAQKgAQGqAQdnd3Mtd2l6&amp;sclient=psy-ab&amp;ved=0ahUKEwjgi63Spr7qAhVH4zgGHd4gC20Q4dUDCAw&amp;uact=5</t>
  </si>
  <si>
    <t>Mahalakshmi Tennis Court</t>
  </si>
  <si>
    <t>Royal Western India Turf Club, Worli, Mumbai, Maharashtra 400018</t>
  </si>
  <si>
    <t>https://www.google.com/maps/place/Mahalakshmi+Tennis+Court/@18.9853709,72.8144377,17z/data=!3m1!4b1!4m5!3m4!1s0x3be7ce62ce56047f:0x4f744ddc402f896!8m2!3d18.9853709!4d72.8166264</t>
  </si>
  <si>
    <t>https://www.google.com/search?sxsrf=ALeKk01yPBL_P0r28ds2vK8VGObZ1r2B0A%3A1594233639095&amp;ei=JxMGX-XDBdyZ4-EP-syP0Ak&amp;q=Mahalakshmi+Tennis+Court%2C+Royal+Western+India+Turf+Club%2C+Worli%2C+Mumbai%2C+Maharashtra&amp;oq=Mahalakshmi+Tennis+Court&amp;gs_lcp=CgZwc3ktYWIQARgBMgcIIxCwAxAnMgUIJhCwA1AAWABgoiBoAnAAeACAAQCIAQCSAQCYAQCqAQdnd3Mtd2l6&amp;sclient=psy-ab</t>
  </si>
  <si>
    <t>Almora Tennis Court</t>
  </si>
  <si>
    <t>Rd to AECS2, Anushakti Nagar, Mumbai, Maharashtra 400094</t>
  </si>
  <si>
    <t>https://www.google.com/maps/place/Almora+Tennis+Court,+Rd+to+AECS2,+Anushakti+Nagar,+Mumbai,+Maharashtra+400094/@19.0368187,72.9235787,17z/data=!3m1!4b1!4m5!3m4!1s0x3be7c5dc36afcf4d:0xf1bb5f0dce82e737!8m2!3d19.0367521!4d72.9258474</t>
  </si>
  <si>
    <t>https://www.google.com/search?sxsrf=ALeKk02yvX67yLQBmzMPjDQ0J_gSyTlQwA:1594233698925&amp;q=Almora+Tennis+Court+Mumbai&amp;stick=H4sIAAAAAAAAAONgecQ4k5Fb4OWPe8JS_YyT1py8xtjByMUVnJFf7ppXkllSKRTAxQZlqXAJSvHqp-sbGqYZxKflZRcbaDBI8XOhCkkpKHHx2p6I4Ba1mFaurSXEuTtV1uTO0efWggfWtbkEfZ62SUnDSGbXpWnn2MQEGYBg29EQByVOTiBrAZvTTXsthqZ9Kw6xsXAwCjDwLGKVcszJzS9KVAhJzcvLLFZwzi8tKlHwLc1NSswEAFYHOCq8AAAA&amp;sa=X&amp;ved=2ahUKEwiOwMCqp77qAhXZ4zgGHfB6AiAQ6RMwFnoECAsQBA&amp;biw=1517&amp;bih=694</t>
  </si>
  <si>
    <t>BPCL Tennis Court</t>
  </si>
  <si>
    <t>BPCL Colony, Chembur, Mumbai, Maharashtra 400074</t>
  </si>
  <si>
    <t>https://www.google.com/maps/place/BPCL+Tennis+Court/@19.0353042,72.897259,17z/data=!3m1!4b1!4m5!3m4!1s0x3be7c5f8ad135e43:0xe3096557b04a8fa3!8m2!3d19.0353042!4d72.8994477</t>
  </si>
  <si>
    <t>https://www.google.com/search?biw=1517&amp;bih=694&amp;sxsrf=ALeKk01IAn5jq8ChxJ2zzgajXtR95yiBnQ%3A1594233731156&amp;ei=gxMGX-uECcfG4-EP3sGs6AY&amp;q=BPCL+Tennis+Court&amp;oq=BPCL+Tennis+Court&amp;gs_lcp=CgZwc3ktYWIQAzICCCY6BwgAEEcQsANQtmhYtmhg-GloAnAAeACAAX-IAX-SAQMwLjGYAQCgAQKgAQGqAQdnd3Mtd2l6&amp;sclient=psy-ab&amp;ved=0ahUKEwir0u-5p77qAhVH4zgGHd4gC20Q4dUDCAw&amp;uact=5</t>
  </si>
  <si>
    <t>Palava Tennis Court</t>
  </si>
  <si>
    <t>Casa Bella Gold, Casa Bella, Casa Bella Gold, Nilje Gaon, Maharashtra 421204</t>
  </si>
  <si>
    <t>https://www.google.com/maps/place/Palava+Tennis+Court/@19.1663367,73.0714037,17z/data=!4m8!1m2!2m1!1sPalava+Tennis+Court!3m4!1s0x3be7bfef017b5771:0x2e8d691cb012b275!8m2!3d19.1643332!4d73.0732213</t>
  </si>
  <si>
    <t>https://www.google.com/search?biw=1517&amp;bih=694&amp;sxsrf=ALeKk01svG5DJQ9Tx1LQ4q-iIk4I9f-2ew%3A1594233745941&amp;ei=kRMGX8-MOdLF4-EPq-GBQA&amp;q=Palava+Tennis+Court&amp;oq=Palava+Tennis+Court&amp;gs_lcp=CgZwc3ktYWIQAzIFCCYQsANQr8UCWK_FAmCbxwJoA3AAeACAAQCIAQCSAQCYAQCgAQKgAQGqAQdnd3Mtd2l6&amp;sclient=psy-ab&amp;ved=0ahUKEwiPmfbAp77qAhXS4jgGHatwAAgQ4dUDCAw&amp;uact=5</t>
  </si>
  <si>
    <t>Kalpataru Aura Tennis Court</t>
  </si>
  <si>
    <t>LBS Rd, Opp 3-A, Nityanand Nagar, Ghatkopar West, Mumbai, Maharashtra 400086</t>
  </si>
  <si>
    <t>https://www.google.com/maps/place/Kalpataru+Aura+Tennis+Court/@19.0969628,72.9147664,17z/data=!3m1!4b1!4m5!3m4!1s0x3be7c7c92e9125cf:0xf57ccb43ce68ff98!8m2!3d19.0969628!4d72.9169551</t>
  </si>
  <si>
    <t>https://www.google.com/search?biw=1517&amp;bih=694&amp;sxsrf=ALeKk02WEdXGPWmeiEanZlDgk5tW6x7Vqg%3A1594233792496&amp;ei=wBMGX9f1HaiY4-EP9_io6A8&amp;q=Kalpataru+Aura+Tennis+Court&amp;oq=Kalpataru+Aura+Tennis+Court&amp;gs_lcp=CgZwc3ktYWIQAzICCCY6BwgAEEcQsANQ194DWNfeA2C24ANoBXAAeACAAYcBiAGHAZIBAzAuMZgBAKABAqABAaoBB2d3cy13aXo&amp;sclient=psy-ab&amp;ved=0ahUKEwjX1Y_Xp77qAhUozDgGHXc8Cv0Q4dUDCAw&amp;uact=5</t>
  </si>
  <si>
    <t>Tennis Court C</t>
  </si>
  <si>
    <t>Jamshedji Tata Road, Churchgate, Mumbai, Maharashtra 400020</t>
  </si>
  <si>
    <t>https://www.google.com/maps/place/Tennis+Court+C/@18.9320302,72.8237608,17z/data=!3m1!4b1!4m5!3m4!1s0x3be7d1e7c12df5e7:0xa061c413c77a5ff0!8m2!3d18.9320302!4d72.8259495</t>
  </si>
  <si>
    <t>https://www.google.com/search?biw=1517&amp;bih=694&amp;sxsrf=ALeKk01SNCxp_K3iAd-sym6k8qkbkg3aTg%3A1594233878593&amp;ei=FhQGX-voI8uY4-EP55CL8AE&amp;q=Tennis+Court%2C+Jamshedji+Tata+Road%2C+Churchgate%2C+Mumbai%2C+Maharashtra&amp;oq=Tennis+Court+Chru&amp;gs_lcp=CgZwc3ktYWIQAxgAMgIIJjoHCAAQRxCwAzoCCAA6BggAEBYQHjoICAAQCBANEB46BggAEA0QHlD2oAFY19IBYOjcAWgKcAB4AIABjgGIAZgGkgEDMC42mAEAoAEBqgEHZ3dzLXdpeg&amp;sclient=psy-ab</t>
  </si>
  <si>
    <t>HPNE Tennis Court</t>
  </si>
  <si>
    <t>HP Nagar, Chembur, Mumbai, Maharashtra</t>
  </si>
  <si>
    <t>https://www.google.com/maps/place/HPNE+Tennis+Court/@19.0327163,72.9028866,17z/data=!3m1!4b1!4m5!3m4!1s0x3be7c5a96a50ed73:0x1fec3645887c40c!8m2!3d19.0327163!4d72.9050753</t>
  </si>
  <si>
    <t>https://www.google.com/search?biw=1517&amp;bih=694&amp;sxsrf=ALeKk01N8Q9pyRjLQcRUz5BWBMe2HIEr1g%3A1594233945781&amp;ei=WRQGX5elL6OX4-EPx7qG2AQ&amp;q=HPNE+Tennis+Court+mumbai&amp;oq=HPNE+Tennis+Court+mumbai&amp;gs_lcp=CgZwc3ktYWIQAzICCCY6BwgAEEcQsAM6BggAEA0QHjoICAAQCBANEB5QizlY6UJgv0VoAXAAeACAAZkCiAHACZIBBTAuNi4xmAEAoAEBqgEHZ3dzLXdpeg&amp;sclient=psy-ab&amp;ved=0ahUKEwjXtZugqL7qAhWjyzgGHUedAUsQ4dUDCAw&amp;uact=5</t>
  </si>
  <si>
    <t>Sapphire Heights Tennis Court</t>
  </si>
  <si>
    <t>3-A, Damupad Rd, Neighborhood Society, Green Hills, Lokhandwala Twp, Kandivali East, Mumbai, Maharashtra 400101</t>
  </si>
  <si>
    <t>https://www.google.com/maps/place/Sapphire+Heights+Tennis+Court/@19.1959528,72.8746423,17z/data=!3m1!4b1!4m5!3m4!1s0x3be7b76b15cb7abd:0x761db586697111c5!8m2!3d19.1959528!4d72.876831</t>
  </si>
  <si>
    <t>https://www.google.com/search?biw=1517&amp;bih=694&amp;sxsrf=ALeKk03CW-RvdSdr-5u972cmNMLUrQymmA%3A1594233955746&amp;ei=YxQGX6WfLd-W4-EP6sSLiA4&amp;q=Sapphire+Heights+Tennis+Court&amp;oq=Sapphire+Heights+Tennis+Court&amp;gs_lcp=CgZwc3ktYWIQAzICCCY6BwgAEEcQsANQjIcEWIyHBGCCiQRoA3AAeACAAYIBiAGCAZIBAzAuMZgBAKABAqABAaoBB2d3cy13aXo&amp;sclient=psy-ab&amp;ved=0ahUKEwjl3PukqL7qAhVfyzgGHWriAuEQ4dUDCAw&amp;uact=5</t>
  </si>
  <si>
    <t>Officer's Club, JNPT Main Rte, Navi Mumbai, Maharashtra 400707</t>
  </si>
  <si>
    <t>https://www.google.com/maps/place/Officers+Club+Tennis+Court/@19.0401952,72.8326565,11z/data=!4m8!1m2!2m1!1sOfficers+Club+Tennis+Court!3m4!1s0x3be7db9a6922b299:0xbbb7dd0cc66737ea!8m2!3d18.9002624!4d72.977567</t>
  </si>
  <si>
    <t>https://www.google.com/search?biw=1517&amp;bih=694&amp;sxsrf=ALeKk024qlhROz4GVfs_1ILUAq2qN2ATSw:1594234039894&amp;ei=pxQGX6PKH8XZrQGhtZu4CQ&amp;q=Officers%20Club%20Tennis%20Court&amp;oq=Officers+Club+Tennis+Court&amp;gs_lcp=CgZwc3ktYWIQAzICCCY6BQgmELADOgQIIxAnOgUIABCRAjoFCAAQsQM6CAgAELEDEIMBOgcIIxDqAhAnUNpqWI5zYLx1aARwAHgAgAGEAYgBhQKSAQMwLjKYAQCgAQGgAQKqAQdnd3Mtd2l6sAEK&amp;sclient=psy-ab&amp;ved=2ahUKEwjwzYvNqL7qAhWZF3IKHf6ZCdMQvS4wAXoECAwQNA&amp;uact=5&amp;npsic=0&amp;rflfq=1&amp;rlha=0&amp;rllag=19040250,72972743,15564&amp;tbm=lcl&amp;rldimm=13526523052768573418&amp;rldoc=1&amp;tbs=lrf:!1m4!1u3!2m2!3m1!1e1!1m4!1u2!2m2!2m1!1e1!1m4!1u16!2m2!16m1!1e1!1m4!1u16!2m2!16m1!1e2!2m1!1e2!2m1!1e16!2m1!1e3!3sIAE,lf:1,lf_ui:2&amp;rlst=f#rlfi=hd:;si:13526523052768573418;mv:[[22.722781700000002,83.94981849999999],[15.9332821,72.1913103]];tbs:lrf:!1m4!1u3!2m2!3m1!1e1!1m4!1u2!2m2!2m1!1e1!1m4!1u16!2m2!16m1!1e1!1m4!1u16!2m2!16m1!1e2!2m1!1e2!2m1!1e16!2m1!1e3!3sIAE,lf:1,lf_ui:2</t>
  </si>
  <si>
    <t>Leo Tennis Academy</t>
  </si>
  <si>
    <t>15-B, Varsova Rd, Gharkul Society, Indira Nagar, Four Bungalows, Andheri West, Mumbai, Maharashtra 400058</t>
  </si>
  <si>
    <t>https://www.google.com/maps/place/Leo+Tennis+Academy/@19.1261074,72.8248608,17z/data=!3m1!4b1!4m5!3m4!1s0x3be7b61fe5b4c005:0xb63e4a60808cffd5!8m2!3d19.1261074!4d72.8270495</t>
  </si>
  <si>
    <t>https://www.google.com/search?sxsrf=ALeKk00OSRagphwJmtAXQK0apfxKkGqOOQ:1594234770922&amp;q=tennis+courts+in+maharashtra&amp;npsic=0&amp;rflfq=1&amp;rlha=0&amp;rllag=19173433,72925998,6989&amp;tbm=lcl&amp;ved=2ahUKEwj6kNapq77qAhV1xDgGHeGTBr0QjGp6BAgLEEE&amp;rldoc=1#rlfi=hd:;si:13132015341792985045,l,Chx0ZW5uaXMgY291cnRzIGluIG1haGFyYXNodHJhWi0KDXRlbm5pcyBjb3VydHMiHHRlbm5pcyBjb3VydHMgaW4gbWFoYXJhc2h0cmE;mv:[[19.2780963,73.0584372],[18.880387799999998,72.7796829]];start:40</t>
  </si>
  <si>
    <t>MCA Tennis Courts</t>
  </si>
  <si>
    <t>Mumbai Cricket Association Complex, G Block BKC, Bandra Kurla Complex, Bandra East, Mumbai, Maharashtra 400051</t>
  </si>
  <si>
    <t>https://www.google.com/maps/place/MCA+Tennis+Courts/@19.0622091,72.8635463,17z/data=!3m1!4b1!4m5!3m4!1s0x3be7c9ebd0345a19:0x596c8003c331090e!8m2!3d19.0622091!4d72.865735</t>
  </si>
  <si>
    <t>https://www.google.com/search?sxsrf=ALeKk00OSRagphwJmtAXQK0apfxKkGqOOQ:1594234770922&amp;q=tennis+courts+in+maharashtra&amp;npsic=0&amp;rflfq=1&amp;rlha=0&amp;rllag=19173433,72925998,6989&amp;tbm=lcl&amp;ved=2ahUKEwj6kNapq77qAhV1xDgGHeGTBr0QjGp6BAgLEEE&amp;rldoc=1#rlfi=hd:;si:6443665920508365070;mv:[[19.2746489,73.8811813],[18.439356,72.7435102]];start:60</t>
  </si>
  <si>
    <t>TENNIS COURT</t>
  </si>
  <si>
    <t>X-2, Mandir Marg, Old Navy Nagar, Colaba, Mumbai, Maharashtra 400005</t>
  </si>
  <si>
    <t>https://www.google.com/maps/place/TENNIS+COURT/@18.9038489,72.8022682,17z/data=!3m1!4b1!4m5!3m4!1s0x3be7d18789a0ee91:0x1df41667d5587066!8m2!3d18.9038489!4d72.8044569</t>
  </si>
  <si>
    <t>https://www.google.com/search?sxsrf=ALeKk00OSRagphwJmtAXQK0apfxKkGqOOQ:1594234770922&amp;q=tennis+courts+in+maharashtra&amp;npsic=0&amp;rflfq=1&amp;rlha=0&amp;rllag=19173433,72925998,6989&amp;tbm=lcl&amp;ved=2ahUKEwj6kNapq77qAhV1xDgGHeGTBr0QjGp6BAgLEEE&amp;rldoc=1#rlfi=hd:;si:2158374756634095718;mv:[[19.2746489,73.8811813],[18.439356,72.7435102]];start:60</t>
  </si>
  <si>
    <t>Lake Homes Tennis Court</t>
  </si>
  <si>
    <t>MHADA Colony 20, Powai, Mumbai, Maharashtra 400076</t>
  </si>
  <si>
    <t>https://www.google.com/maps/place/Lake+Homes+Tennis+Court/@19.1151678,72.8993308,17z/data=!3m1!4b1!4m5!3m4!1s0x3be7c7e19c5a31f7:0x659095a0ab8b71d2!8m2!3d19.1151678!4d72.9015195</t>
  </si>
  <si>
    <t>https://www.google.com/search?sxsrf=ALeKk00OSRagphwJmtAXQK0apfxKkGqOOQ:1594234770922&amp;q=tennis+courts+in+maharashtra&amp;npsic=0&amp;rflfq=1&amp;rlha=0&amp;rllag=19173433,72925998,6989&amp;tbm=lcl&amp;ved=2ahUKEwj6kNapq77qAhV1xDgGHeGTBr0QjGp6BAgLEEE&amp;rldoc=1#rlfi=hd:;si:7318513911782404562;mv:[[19.2746489,73.8811813],[18.439356,72.7435102]];start:60</t>
  </si>
  <si>
    <t>Wadhwa Address Tennis Court</t>
  </si>
  <si>
    <t>Godrej &amp; Boyce Industry Estate, Vikhroli West, Mumbai, Maharashtra 400079</t>
  </si>
  <si>
    <t>https://www.google.com/maps/place/Wadhwa+Address+Tennis+Court/@19.0983191,72.9169541,17z/data=!3m1!4b1!4m5!3m4!1s0x3be7c7c8f9f08295:0x3e5f45f1b123ed4c!8m2!3d19.0983191!4d72.9191428</t>
  </si>
  <si>
    <t>https://www.google.com/search?sxsrf=ALeKk00OSRagphwJmtAXQK0apfxKkGqOOQ:1594234770922&amp;q=tennis+courts+in+maharashtra&amp;npsic=0&amp;rflfq=1&amp;rlha=0&amp;rllag=19173433,72925998,6989&amp;tbm=lcl&amp;ved=2ahUKEwj6kNapq77qAhV1xDgGHeGTBr0QjGp6BAgLEEE&amp;rldoc=1#rlfi=hd:;si:4494387857500400972;mv:[[19.2746489,73.8811813],[18.439356,72.7435102]];start:60</t>
  </si>
  <si>
    <t>https://www.google.com/search?sxsrf=ALeKk00OSRagphwJmtAXQK0apfxKkGqOOQ:1594234770922&amp;q=tennis+courts+in+maharashtra&amp;npsic=0&amp;rflfq=1&amp;rlha=0&amp;rllag=19173433,72925998,6989&amp;tbm=lcl&amp;ved=2ahUKEwj6kNapq77qAhV1xDgGHeGTBr0QjGp6BAgLEEE&amp;rldoc=1#rlfi=hd:;si:13526523052768573418;mv:[[19.2746489,73.8811813],[18.439356,72.7435102]];start:60</t>
  </si>
  <si>
    <t>Maharashtra State Lawn Tennis Association</t>
  </si>
  <si>
    <t>165, Dr. G.A. Ranade Tennis Centre, Maharshi Karve Road, Cooperage, Mumbai, Maharashtra 400021</t>
  </si>
  <si>
    <t>https://www.google.com/maps/place/Maharashtra+State+Lawn+Tennis+Association/@18.9231258,72.8259065,17z/data=!3m1!4b1!4m5!3m4!1s0x3be7d1c1c63060d5:0x7400d12b7bf8b429!8m2!3d18.9231258!4d72.8280952</t>
  </si>
  <si>
    <t>Western Railway Tennis Court</t>
  </si>
  <si>
    <t>Opp. Maratha Mandir theatre, (E), M Sethi Marg, Mumbai Central, Mumbai, Maharashtra 400008</t>
  </si>
  <si>
    <t>https://www.google.com/maps/place/Western+Railway+Tennis+Court/@18.9719746,72.8190417,17z/data=!3m1!4b1!4m5!3m4!1s0x3be7ce6eca6c0779:0xe576e4c60e40d5bd!8m2!3d18.9719746!4d72.8212304</t>
  </si>
  <si>
    <t>https://www.google.com/search?q=Western+Railway+Tennis+Court&amp;oq=Western+Railway+Tennis+Court&amp;aqs=chrome..69i57j69i61j69i60l2.735j0j7&amp;sourceid=chrome&amp;ie=UTF-8</t>
  </si>
  <si>
    <t>Vazirani National Sports Academy</t>
  </si>
  <si>
    <t>Plot 12, Palm Beach Rd, Sector २४, Nerul, Navi Mumbai, Maharashtra 400706</t>
  </si>
  <si>
    <t>https://www.google.com/maps/place/Vazirani+National+Sports+Academy/@19.0318419,73.0064916,17z/data=!3m1!4b1!4m5!3m4!1s0x3be7c3ec57714909:0xa6261805e5e2f464!8m2!3d19.0318419!4d73.0086803</t>
  </si>
  <si>
    <t>https://www.google.com/search?sxsrf=ALeKk00OSRagphwJmtAXQK0apfxKkGqOOQ:1594234770922&amp;q=tennis+courts+in+maharashtra&amp;npsic=0&amp;rflfq=1&amp;rlha=0&amp;rllag=19173433,72925998,6989&amp;tbm=lcl&amp;ved=2ahUKEwj6kNapq77qAhV1xDgGHeGTBr0QjGp6BAgLEEE&amp;rldoc=1#rlfi=hd:;si:11972283073021801572,l,Chx0ZW5uaXMgY291cnRzIGluIG1haGFyYXNodHJhSMDb_8jmgICACFo3Cg10ZW5uaXMgY291cnRzEAAQARgAGAEYAyIcdGVubmlzIGNvdXJ0cyBpbiBtYWhhcmFzaHRyYQ;mv:[[19.2746489,73.8811813],[18.439356,72.7435102]];start:60</t>
  </si>
  <si>
    <t>OM TENNIS ACADEMY</t>
  </si>
  <si>
    <t>Kamla Vihar Sports Club, Boraspada Rd, Kandivali West, Mumbai, Maharashtra 400067</t>
  </si>
  <si>
    <t>https://www.google.com/maps/place/OM+TENNIS+ACADEMY/@19.2126002,72.8410849,17z/data=!3m1!4b1!4m5!3m4!1s0x3be7b71e908ba8e7:0x8d875b6f16b05003!8m2!3d19.2126002!4d72.8432736</t>
  </si>
  <si>
    <t>https://www.google.com/search?sxsrf=ALeKk00OSRagphwJmtAXQK0apfxKkGqOOQ:1594234770922&amp;q=tennis+courts+in+maharashtra&amp;npsic=0&amp;rflfq=1&amp;rlha=0&amp;rllag=19173433,72925998,6989&amp;tbm=lcl&amp;ved=2ahUKEwj6kNapq77qAhV1xDgGHeGTBr0QjGp6BAgLEEE&amp;rldoc=1#rlfi=hd:;si:10198220413883928579,l,Chx0ZW5uaXMgY291cnRzIGluIG1haGFyYXNodHJhWi0KDXRlbm5pcyBjb3VydHMiHHRlbm5pcyBjb3VydHMgaW4gbWFoYXJhc2h0cmE;mv:[[19.2746489,73.8811813],[18.439356,72.7435102]];start:60</t>
  </si>
  <si>
    <t>Siddeshwar Garden's Tennis Court</t>
  </si>
  <si>
    <t>Shree Swamikrupa Phase 2, Dokali Pada, Dhokali, Thane West, Thane, Maharashtra 400607</t>
  </si>
  <si>
    <t>https://www.google.com/maps/place/Siddeshwar+Garden's+Tennis+Court/@19.2299626,72.9801481,17z/data=!4m8!1m2!2m1!1sSiddeshwar+Garden's+Tennis+Court!3m4!1s0x3be7b95776a6d9a5:0xde7fd591093d8b15!8m2!3d19.2299011!4d72.9825824</t>
  </si>
  <si>
    <t>https://www.google.com/search?sxsrf=ALeKk00OSRagphwJmtAXQK0apfxKkGqOOQ:1594234770922&amp;q=tennis+courts+in+maharashtra&amp;npsic=0&amp;rflfq=1&amp;rlha=0&amp;rllag=19173433,72925998,6989&amp;tbm=lcl&amp;ved=2ahUKEwj6kNapq77qAhV1xDgGHeGTBr0QjGp6BAgLEEE&amp;rldoc=1#rlfi=hd:;si:16032768017364257557,l,Chx0ZW5uaXMgY291cnRzIGluIG1haGFyYXNodHJhWi0KDXRlbm5pcyBjb3VydHMiHHRlbm5pcyBjb3VydHMgaW4gbWFoYXJhc2h0cmE;mv:[[19.2746489,73.8811813],[18.439356,72.7435102]];start:60</t>
  </si>
  <si>
    <t>Thane Lawn Tennis Academy</t>
  </si>
  <si>
    <t>Thane Gymkhana officers club, Bara Bungalow Rd, Thane East, Thane, 400603</t>
  </si>
  <si>
    <t>https://www.google.com/maps/place/Thane+Lawn+Tennis+Academy/@19.1802381,72.9657304,17z/data=!3m1!4b1!4m5!3m4!1s0x3be7b8de3fffffff:0xc2caa9dd51019586!8m2!3d19.1802381!4d72.9679191</t>
  </si>
  <si>
    <t xml:space="preserve">Thane </t>
  </si>
  <si>
    <t>https://www.google.com/search?sxsrf=ALeKk00OSRagphwJmtAXQK0apfxKkGqOOQ:1594234770922&amp;q=tennis+courts+in+maharashtra&amp;npsic=0&amp;rflfq=1&amp;rlha=0&amp;rllag=19173433,72925998,6989&amp;tbm=lcl&amp;ved=2ahUKEwj6kNapq77qAhV1xDgGHeGTBr0QjGp6BAgLEEE&amp;rldoc=1#rlfi=hd:;si:14036217956665496966,l,Chx0ZW5uaXMgY291cnRzIGluIG1haGFyYXNodHJhWi0KDXRlbm5pcyBjb3VydHMiHHRlbm5pcyBjb3VydHMgaW4gbWFoYXJhc2h0cmE;mv:[[19.2746489,73.8811813],[18.439356,72.7435102]];start:60</t>
  </si>
  <si>
    <t>Thane Gymkhana Officers Club</t>
  </si>
  <si>
    <t>14, Kopri, Thane East, Thane, Maharashtra 400603</t>
  </si>
  <si>
    <t>https://www.google.com/maps/place/Thane+Gymkhana+Officers+Club/@19.1802337,72.9657321,17z/data=!3m1!4b1!4m5!3m4!1s0x3be7b8de3fffffff:0x1bf4b944dd258835!8m2!3d19.1802337!4d72.9679208</t>
  </si>
  <si>
    <t>https://www.google.com/search?sxsrf=ALeKk00OSRagphwJmtAXQK0apfxKkGqOOQ:1594234770922&amp;q=tennis+courts+in+maharashtra&amp;npsic=0&amp;rflfq=1&amp;rlha=0&amp;rllag=19173433,72925998,6989&amp;tbm=lcl&amp;ved=2ahUKEwj6kNapq77qAhV1xDgGHeGTBr0QjGp6BAgLEEE&amp;rldoc=1#rlfi=hd:;si:2014438638760593461,l,Chx0ZW5uaXMgY291cnRzIGluIG1haGFyYXNodHJhSN7K8emzj4CACFo1Cg10ZW5uaXMgY291cnRzEAAQARgBGAMiHHRlbm5pcyBjb3VydHMgaW4gbWFoYXJhc2h0cmE;mv:[[19.2746489,73.8811813],[18.439356,72.7435102]];start:60</t>
  </si>
  <si>
    <t>Tennis court PCMC</t>
  </si>
  <si>
    <t>416, Akurdi Railway Station Rd, Sector Number 33, Sector No. 27, Pradhikaran, Nigdi, Pimpri-Chinchwad, Maharashtra 411044</t>
  </si>
  <si>
    <t>https://www.google.com/maps/place/Tennis+court+PCMC/@18.6250789,73.7578271,13z/data=!4m8!1m2!2m1!1sTennis+court+PCMC!3m4!1s0x3bc2b9e67e11b1b7:0x73cfcaf1797a5e4c!8m2!3d18.6517657!4d73.765472</t>
  </si>
  <si>
    <t>https://www.google.com/search?sxsrf=ALeKk00OSRagphwJmtAXQK0apfxKkGqOOQ:1594234770922&amp;q=tennis+courts+in+maharashtra&amp;npsic=0&amp;rflfq=1&amp;rlha=0&amp;rllag=19173433,72925998,6989&amp;tbm=lcl&amp;ved=2ahUKEwj6kNapq77qAhV1xDgGHeGTBr0QjGp6BAgLEEE&amp;rldoc=1#rlfi=hd:;si:8345111773014810188,l,Chx0ZW5uaXMgY291cnRzIGluIG1haGFyYXNodHJhWi0KDXRlbm5pcyBjb3VydHMiHHRlbm5pcyBjb3VydHMgaW4gbWFoYXJhc2h0cmE;mv:[[19.2746489,73.8811813],[18.439356,72.7435102]];start:60</t>
  </si>
  <si>
    <t>PCMC Tennis Court, Mohan Nagar</t>
  </si>
  <si>
    <t>132/5, Dharamveer Smabhaji Marg, Mohan Nagar, MIDC, Chinchwad, Pimpri-Chinchwad, Maharashtra 411019</t>
  </si>
  <si>
    <t>https://www.google.com/maps/place/PCMC+Tennis+Court,+Mohan+Nagar/@18.6453626,73.7910733,17z/data=!3m1!4b1!4m5!3m4!1s0x3bc2b9cc9fb92759:0x8c84ab48356aeacb!8m2!3d18.6453626!4d73.793262</t>
  </si>
  <si>
    <t>https://www.google.com/search?sxsrf=ALeKk00OSRagphwJmtAXQK0apfxKkGqOOQ:1594234770922&amp;q=tennis+courts+in+maharashtra&amp;npsic=0&amp;rflfq=1&amp;rlha=0&amp;rllag=19173433,72925998,6989&amp;tbm=lcl&amp;ved=2ahUKEwj6kNapq77qAhV1xDgGHeGTBr0QjGp6BAgLEEE&amp;rldoc=1#rlfi=hd:;si:10125406188857912011,l,Chx0ZW5uaXMgY291cnRzIGluIG1haGFyYXNodHJhWi0KDXRlbm5pcyBjb3VydHMiHHRlbm5pcyBjb3VydHMgaW4gbWFoYXJhc2h0cmE;mv:[[19.2746489,73.8811813],[18.439356,72.7435102]];start:60</t>
  </si>
  <si>
    <t>Karve Nagar, Pune, Maharashtra 411052</t>
  </si>
  <si>
    <t>https://www.google.com/maps/place/Tennis+court/@18.5291748,73.792494,12z/data=!4m8!1m2!2m1!1stennis+court+near+Pune,+Maharashtra!3m4!1s0x3bc2bfe0f1f45c3f:0x9253bfaaf9b80c8e!8m2!3d18.4841038!4d73.8202346</t>
  </si>
  <si>
    <t>https://www.google.com/search?sxsrf=ALeKk00OSRagphwJmtAXQK0apfxKkGqOOQ:1594234770922&amp;q=tennis+courts+in+maharashtra&amp;npsic=0&amp;rflfq=1&amp;rlha=0&amp;rllag=19173433,72925998,6989&amp;tbm=lcl&amp;ved=2ahUKEwj6kNapq77qAhV1xDgGHeGTBr0QjGp6BAgLEEE&amp;rldoc=1#rlfi=hd:;si:10543981893659397262,l,Chx0ZW5uaXMgY291cnRzIGluIG1haGFyYXNodHJhWi0KDXRlbm5pcyBjb3VydHMiHHRlbm5pcyBjb3VydHMgaW4gbWFoYXJhc2h0cmE;mv:[[19.2746489,73.8811813],[18.439356,72.7435102]];start:60</t>
  </si>
  <si>
    <t>The Bandra Gymkhana</t>
  </si>
  <si>
    <t>42, St Andrew's Road, D'Monte Park Rd, Bandra West, Mumbai, Maharashtra 400050</t>
  </si>
  <si>
    <t>https://www.google.com/maps/place/The+Bandra+Gymkhana/@19.0585589,72.8240194,17z/data=!3m1!4b1!4m5!3m4!1s0x3be7c96aeae0b533:0xaede4cd3dc38fe6e!8m2!3d19.0585589!4d72.8262081</t>
  </si>
  <si>
    <t>https://www.google.com/search?sxsrf=ALeKk00OSRagphwJmtAXQK0apfxKkGqOOQ:1594234770922&amp;q=tennis+courts+in+maharashtra&amp;npsic=0&amp;rflfq=1&amp;rlha=0&amp;rllag=19173433,72925998,6989&amp;tbm=lcl&amp;ved=2ahUKEwj6kNapq77qAhV1xDgGHeGTBr0QjGp6BAgLEEE&amp;rldoc=1#rlfi=hd:;si:12600593280245759598,l,Chx0ZW5uaXMgY291cnRzIGluIG1haGFyYXNodHJhSPvxoMXlgICACFo3Cg10ZW5uaXMgY291cnRzEAAQARgAGAEYAyIcdGVubmlzIGNvdXJ0cyBpbiBtYWhhcmFzaHRyYQ;mv:[[19.2746489,73.8811813],[18.439356,72.7435102]];start:60</t>
  </si>
  <si>
    <t>http://www.thebandragym.com/</t>
  </si>
  <si>
    <t>Sangvi Tennis Court</t>
  </si>
  <si>
    <t>Police Station, PWD Colony, Opp, New Sanghavi, Pimpri-Chinchwad, Maharashtra 411027</t>
  </si>
  <si>
    <t>https://www.google.com/maps/place/Sangvi+Tennis+Court/@18.5772207,73.8157106,17z/data=!3m1!4b1!4m5!3m4!1s0x3bc2b8ca0ebfd9c1:0x972ec969df9d30e6!8m2!3d18.5772207!4d73.8178993</t>
  </si>
  <si>
    <t>https://www.google.com/search?tbm=lcl&amp;sxsrf=ALeKk017k_27RTNAud-q4-DeYlxfYk5tyw%3A1594234775512&amp;ei=lxcGX-b2HuSV4-EPzt61uAk&amp;q=tennis+courts+in+maharashtra&amp;oq=tennis+courts+in+maharashtra&amp;gs_l=psy-ab.3...0.0.0.3972.0.0.0.0.0.0.0.0..0.0....0...1c..64.psy-ab..0.0.0....0.YPZVtmZTCQE#rlfi=hd:;si:10893866005216178406,l,Chx0ZW5uaXMgY291cnRzIGluIG1haGFyYXNodHJhWi0KDXRlbm5pcyBjb3VydHMiHHRlbm5pcyBjb3VydHMgaW4gbWFoYXJhc2h0cmE;mv:[[19.2746489,73.8811813],[18.439356,72.7435102]];start:60</t>
  </si>
  <si>
    <t>Boisar, Maharashtra 401501</t>
  </si>
  <si>
    <t>https://www.google.com/maps/place/Lawn+Tennis+Court/@19.820164,72.7546432,17z/data=!3m1!4b1!4m5!3m4!1s0x3be71fa81c8b7287:0xd4ab216c58270a92!8m2!3d19.820164!4d72.7568319</t>
  </si>
  <si>
    <t>Boisar</t>
  </si>
  <si>
    <t>https://www.google.com/search?tbm=lcl&amp;sxsrf=ALeKk017k_27RTNAud-q4-DeYlxfYk5tyw%3A1594234775512&amp;ei=lxcGX-b2HuSV4-EPzt61uAk&amp;q=tennis+courts+in+maharashtra&amp;oq=tennis+courts+in+maharashtra&amp;gs_l=psy-ab.3...0.0.0.3972.0.0.0.0.0.0.0.0..0.0....0...1c..64.psy-ab..0.0.0....0.YPZVtmZTCQE#rlfi=hd:;si:15324378906277382802,l,Chx0ZW5uaXMgY291cnRzIGluIG1haGFyYXNodHJhWi0KDXRlbm5pcyBjb3VydHMiHHRlbm5pcyBjb3VydHMgaW4gbWFoYXJhc2h0cmE;mv:[[20.139854,74.0213833],[18.400018199999998,72.6852535]];start:80</t>
  </si>
  <si>
    <t>Roseland Residency Tennis Court</t>
  </si>
  <si>
    <t>Nashik Phata Road, Prime Square Society, Roseland Residency, Pimple Saudagar, Pune, Maharashtra 411027</t>
  </si>
  <si>
    <t>https://www.google.com/maps/place/Roseland+Residency+Tennis+Court/@18.5954603,73.7923412,17z/data=!3m1!4b1!4m5!3m4!1s0x3bc2b91fd96a3fe5:0x2737259b7a20b1e6!8m2!3d18.5954603!4d73.7945299</t>
  </si>
  <si>
    <t>https://www.google.com/search?tbm=lcl&amp;sxsrf=ALeKk017k_27RTNAud-q4-DeYlxfYk5tyw%3A1594234775512&amp;ei=lxcGX-b2HuSV4-EPzt61uAk&amp;q=tennis+courts+in+maharashtra&amp;oq=tennis+courts+in+maharashtra&amp;gs_l=psy-ab.3...0.0.0.3972.0.0.0.0.0.0.0.0..0.0....0...1c..64.psy-ab..0.0.0....0.YPZVtmZTCQE#rlfi=hd:;si:2825768640897397222,l,Chx0ZW5uaXMgY291cnRzIGluIG1haGFyYXNodHJhWi0KDXRlbm5pcyBjb3VydHMiHHRlbm5pcyBjb3VydHMgaW4gbWFoYXJhc2h0cmE;mv:[[20.139854,74.0213833],[18.400018199999998,72.6852535]];start:80</t>
  </si>
  <si>
    <t>http://roselandresidency.com/</t>
  </si>
  <si>
    <t>Baner, Pune, Maharashtra 411045</t>
  </si>
  <si>
    <t>https://www.google.com/maps/place/Tennis+Court/@18.5694263,73.773076,17z/data=!3m1!4b1!4m5!3m4!1s0x3bc2b934cf6ac511:0x961f07de03f99aa2!8m2!3d18.5694263!4d73.7752647</t>
  </si>
  <si>
    <t>https://www.google.com/search?tbm=lcl&amp;sxsrf=ALeKk017k_27RTNAud-q4-DeYlxfYk5tyw%3A1594234775512&amp;ei=lxcGX-b2HuSV4-EPzt61uAk&amp;q=tennis+courts+in+maharashtra&amp;oq=tennis+courts+in+maharashtra&amp;gs_l=psy-ab.3...0.0.0.3972.0.0.0.0.0.0.0.0..0.0....0...1c..64.psy-ab..0.0.0....0.YPZVtmZTCQE#rlfi=hd:;si:10817373480098044578,l,Chx0ZW5uaXMgY291cnRzIGluIG1haGFyYXNodHJhWi0KDXRlbm5pcyBjb3VydHMiHHRlbm5pcyBjb3VydHMgaW4gbWFoYXJhc2h0cmE;mv:[[20.139854,74.0213833],[18.400018199999998,72.6852535]];start:80</t>
  </si>
  <si>
    <t>EON Tennis Court</t>
  </si>
  <si>
    <t>Dholepatil Farms Rd, EON Free Zone, Kharadi, Pune, Maharashtra 411014</t>
  </si>
  <si>
    <t>https://www.google.com/maps/place/EON+Tennis+Court/@18.5515796,73.9476162,17z/data=!3m1!4b1!4m5!3m4!1s0x3bc2c3c51071c3fd:0x27e23b028ed0f30a!8m2!3d18.5515796!4d73.9498049</t>
  </si>
  <si>
    <t>https://www.google.com/search?tbm=lcl&amp;sxsrf=ALeKk00_9oxQjP8P7_0Pk0BLUHDuLxlJJA%3A1594237117471&amp;ei=vSAGX4u1HNWe9QOyiomoDQ&amp;q=tennis+courts+in+maharashtra&amp;oq=tennis+courts+in+maharashtra&amp;gs_l=psy-ab.3...0.0.0.16370.0.0.0.0.0.0.0.0..0.0....0...1c..64.psy-ab..0.0.0....0.RgCZ897xJqE#rlfi=hd:;si:2873924394387829514,l,Chx0ZW5uaXMgY291cnRzIGluIG1haGFyYXNodHJhWi0KDXRlbm5pcyBjb3VydHMiHHRlbm5pcyBjb3VydHMgaW4gbWFoYXJhc2h0cmE;mv:[[19.2154082,74.0098826],[18.452345299999998,72.88843229999999]];start:80</t>
  </si>
  <si>
    <t>Telco Tennis Court</t>
  </si>
  <si>
    <t>Telco Welfare Society Rd, Telco Quality Aid Center, Pimpri Colony, Pimpri-Chinchwad, Maharashtra 411018</t>
  </si>
  <si>
    <t>https://www.google.com/maps/place/Telco+Tennis+Court/@18.6397201,73.8166052,17z/data=!3m1!4b1!4m5!3m4!1s0x3bc2b86a9b60a4af:0x6beb65d7ddfdebcf!8m2!3d18.6397201!4d73.8187939</t>
  </si>
  <si>
    <t>Pimpri-Chinchwad, Maharashtra</t>
  </si>
  <si>
    <t>https://www.google.com/search?tbm=lcl&amp;sxsrf=ALeKk00_9oxQjP8P7_0Pk0BLUHDuLxlJJA%3A1594237117471&amp;ei=vSAGX4u1HNWe9QOyiomoDQ&amp;q=tennis+courts+in+maharashtra&amp;oq=tennis+courts+in+maharashtra&amp;gs_l=psy-ab.3...0.0.0.16370.0.0.0.0.0.0.0.0..0.0....0...1c..64.psy-ab..0.0.0....0.RgCZ897xJqE#rlfi=hd:;si:7776421159402073039;mv:[[19.2154082,74.0098826],[18.452345299999998,72.88843229999999]];start:80</t>
  </si>
  <si>
    <t>B-1, Marigold complex, Kalyani Nagar, Pune, Maharashtra 411014</t>
  </si>
  <si>
    <t>https://www.google.com/maps/place/Tennis+Court/@18.5392593,73.9061425,16z/data=!4m8!1m2!2m1!1stennis+court+near+B1,+marigold+complex+pune!3m4!1s0x3bc2c10d6501fb47:0x260249eecc5da8d4!8m2!3d18.5455007!4d73.9104262</t>
  </si>
  <si>
    <t>https://www.google.com/search?tbm=lcl&amp;sxsrf=ALeKk00_9oxQjP8P7_0Pk0BLUHDuLxlJJA%3A1594237117471&amp;ei=vSAGX4u1HNWe9QOyiomoDQ&amp;q=tennis+courts+in+maharashtra&amp;oq=tennis+courts+in+maharashtra&amp;gs_l=psy-ab.3...0.0.0.16370.0.0.0.0.0.0.0.0..0.0....0...1c..64.psy-ab..0.0.0....0.RgCZ897xJqE#rlfi=hd:;si:2738832813374417108,l,Chx0ZW5uaXMgY291cnRzIGluIG1haGFyYXNodHJhWi0KDXRlbm5pcyBjb3VydHMiHHRlbm5pcyBjb3VydHMgaW4gbWFoYXJhc2h0cmE;mv:[[19.2154082,74.0098826],[18.452345299999998,72.88843229999999]];start:80</t>
  </si>
  <si>
    <t>SP College Tennis Courts</t>
  </si>
  <si>
    <t>1624, Gopal Gayan Samaj Road, Lokamanya Nagar, Sadashiv Peth, Pune, Maharashtra 411030</t>
  </si>
  <si>
    <t>https://www.google.com/maps/place/SP+College+Tennis+Courts/@18.507894,73.8455627,17z/data=!4m8!1m2!2m1!1sSP+College+Tennis+Courts!3m4!1s0x3bc2c0749b810f7f:0xf4292d8dfac6c2c7!8m2!3d18.5079554!4d73.8474054</t>
  </si>
  <si>
    <t>https://www.google.com/search?tbm=lcl&amp;sxsrf=ALeKk00_9oxQjP8P7_0Pk0BLUHDuLxlJJA%3A1594237117471&amp;ei=vSAGX4u1HNWe9QOyiomoDQ&amp;q=tennis+courts+in+maharashtra&amp;oq=tennis+courts+in+maharashtra&amp;gs_l=psy-ab.3...0.0.0.16370.0.0.0.0.0.0.0.0..0.0....0...1c..64.psy-ab..0.0.0....0.RgCZ897xJqE#rlfi=hd:;si:17593643507120521927,l,Chx0ZW5uaXMgY291cnRzIGluIG1haGFyYXNodHJhWi0KDXRlbm5pcyBjb3VydHMiHHRlbm5pcyBjb3VydHMgaW4gbWFoYXJhc2h0cmE;mv:[[19.2154082,74.0098826],[18.452345299999998,72.88843229999999]];start:80</t>
  </si>
  <si>
    <t>Kunal Icon Tennis Court</t>
  </si>
  <si>
    <t>Pimple Saudagar, Pimpri-Chinchwad, Maharashtra 411027</t>
  </si>
  <si>
    <t>https://www.google.com/maps/place/Kunal+Icon+Tennis+Court/@18.5927344,73.7889138,17z/data=!3m1!4b1!4m5!3m4!1s0x3bc2b921da68b861:0xa92520e9aede7c80!8m2!3d18.5927344!4d73.7911025</t>
  </si>
  <si>
    <t>https://www.google.com/search?tbm=lcl&amp;sxsrf=ALeKk00_9oxQjP8P7_0Pk0BLUHDuLxlJJA%3A1594237117471&amp;ei=vSAGX4u1HNWe9QOyiomoDQ&amp;q=tennis+courts+in+maharashtra&amp;oq=tennis+courts+in+maharashtra&amp;gs_l=psy-ab.3...0.0.0.16370.0.0.0.0.0.0.0.0..0.0....0...1c..64.psy-ab..0.0.0....0.RgCZ897xJqE#rlfi=hd:;si:12188184154581400704;mv:[[19.2154082,74.0098826],[18.452345299999998,72.88843229999999]];start:80</t>
  </si>
  <si>
    <t>http://www.kunalicon.com/tenniscourtorgarden</t>
  </si>
  <si>
    <t>PCMC lawn tennis court</t>
  </si>
  <si>
    <t>91/2, Pimple Gurav Rd, Kashid Park, Keshav Nagar, Prabhat Nagar, Pimple Gurav, Pimpri-Chinchwad, Maharashtra 411061</t>
  </si>
  <si>
    <t>https://www.google.com/maps/place/PCMC+lawn+tennis+court/@18.6236302,73.7578271,13z/data=!4m8!1m2!2m1!1sPCMC+lawn+tennis+court!3m4!1s0x3bc2b8951c1d9cb9:0x2fa0c6be7085ab19!8m2!3d18.5983577!4d73.8202215</t>
  </si>
  <si>
    <t>https://www.google.com/search?tbm=lcl&amp;sxsrf=ALeKk02rtuBY9R2Ud3RuTraChYKXZLZyxg%3A1594372691169&amp;ei=UzIIX6_iCZOI4-EP_eqcmA0&amp;q=PCMC+lawn+tennis+court&amp;oq=PCMC+lawn+tennis+court&amp;gs_l=psy-ab.3..0i22i30k1.41052.41052.0.41386.1.1.0.0.0.0.160.160.0j1.1.0....0...1c.1.64.psy-ab..0.1.159....0.qwETm_FQb3M#rlfi=hd:;si:3431961437290212121,l,ChZQQ01DIGxhd24gdGVubmlzIGNvdXJ0WjAKFnBjbWMgbGF3biB0ZW5uaXMgY291cnQiFnBjbWMgbGF3biB0ZW5uaXMgY291cnQ;mv:[[18.6550135,73.8235065],[18.5951508,73.762187]]</t>
  </si>
  <si>
    <t>Mandar Wakankar Tennis Academy</t>
  </si>
  <si>
    <t>Daulatram Mandir campus, Mukund Nagar, Pune, Maharashtra, near Lohiya Vidyalaya</t>
  </si>
  <si>
    <t>https://www.google.com/maps/place/Mandar+Wakankar+Tennis+Academy/@18.4932237,73.8614909,17z/data=!3m1!4b1!4m5!3m4!1s0x3bc2c0185edd6e99:0x9b2c928add8cd271!8m2!3d18.4932237!4d73.8636796</t>
  </si>
  <si>
    <t>096731 22858</t>
  </si>
  <si>
    <t>https://www.google.com/search?tbm=lcl&amp;sxsrf=ALeKk03GwDIPx0hkkbUh46c-K89a_MJFZQ%3A1594372350971&amp;ei=_jAIX4P4Oo3E4-EP7tyqsAc&amp;q=Mandar+Wakankar+Tennis+Academy&amp;oq=Mandar+Wakankar+Tennis+Academy&amp;gs_l=psy-ab.3...155931.155931.0.156076.1.1.0.0.0.0.0.0..0.0....0...1c.1.64.psy-ab..1.0.0....0.8LeT-Z4qozM#rlfi=hd:;si:11181473099974234737;mv:[[18.493403677319026,73.86386937718999],[18.49304372268097,73.86348982281002]]</t>
  </si>
  <si>
    <t>Pune University tennis courts</t>
  </si>
  <si>
    <t>Pune University, Ganeshkhind, Pune, Maharashtra 411007</t>
  </si>
  <si>
    <t>https://www.google.com/search?tbm=lcl&amp;sxsrf=ALeKk01ih9azil_1TrmFa-Hue5fSajsh8Q%3A1594372511423&amp;ei=nzEIX6PDGcfG4-EPw-yp8AM&amp;q=Pune+University+tennis+courts&amp;oq=Pune+University+tennis+courts&amp;gs_l=psy-ab.3...20825.20825.0.21027.1.1.0.0.0.0.0.0..0.0....0...1c.1.64.psy-ab..1.0.0....0.jipwcjVkgFU#rlfi=hd:;si:17644983008394272962;mv:[[18.55764357731903,73.8254876485025],[18.557283622680973,73.8251079514975]]</t>
  </si>
  <si>
    <t>092262 45956</t>
  </si>
  <si>
    <t>CME Tennis Court</t>
  </si>
  <si>
    <t>CME, Army Area, Phugewadi, Dapodi, Maharashtra 411031</t>
  </si>
  <si>
    <t>https://www.google.com/maps/place/CME+Tennis+Court/@18.590337,73.8392977,17z/data=!3m1!4b1!4m5!3m4!1s0x3bc2b8a76739b853:0xe76d6d3f927d5cb3!8m2!3d18.590337!4d73.8414864</t>
  </si>
  <si>
    <t>Dapodi</t>
  </si>
  <si>
    <t>https://www.google.com/search?tbm=lcl&amp;sxsrf=ALeKk03k55lgoBFuVGnMqsvZGbn3PfLXew%3A1594372533473&amp;ei=tTEIX_PIHMmY4-EPvKSjsA8&amp;q=CME+Tennis+Court&amp;oq=CME+Tennis+Court&amp;gs_l=psy-ab.3...66405.66405.0.66504.1.1.0.0.0.0.0.0..0.0....0...1c.1.64.psy-ab..1.0.0....0.xvwXZ6RknSM#rlfi=hd:;si:16676105115030871219;mv:[[18.590516977319023,73.84167628510824],[18.590157022680966,73.84129651489174]]</t>
  </si>
  <si>
    <t>Akshay Shahane's Tennis Academy( ASTA )</t>
  </si>
  <si>
    <t>Wakad Chowk Rd, Shankar Kalat Nagar, Wakad, Pimpri-Chinchwad, Maharashtra 411057</t>
  </si>
  <si>
    <t>https://www.google.com/maps/place/Akshay+Shahane's+Tennis+Academy(+ASTA+)/@18.5938485,73.7567004,17z/data=!3m1!4b1!4m5!3m4!1s0x3bc2b9662fc8cf0f:0x82ce90a876ef6cae!8m2!3d18.5938485!4d73.7588891</t>
  </si>
  <si>
    <t>https://www.google.com/search?tbm=lcl&amp;sxsrf=ALeKk037ZuN_00qHevAR-8ZvwICLW2BmTg%3A1594372600898&amp;ei=-DEIX6C6NoKZ4-EPsJO8oAY&amp;q=Akshay+Shahane%27s+Tennis+Academy%28+ASTA+%29&amp;oq=Akshay+Shahane%27s+Tennis+Academy%28+ASTA+%29&amp;gs_l=psy-ab.3...36968.36968.0.37127.1.1.0.0.0.0.0.0..0.0....0...1c.1.64.psy-ab..1.0.0....0.OWNX_FdZspg#rlfi=hd:;si:9425630123357334702;mv:[[18.594028477319032,73.75907898902294],[18.593668522680975,73.75869921097703]]</t>
  </si>
  <si>
    <t>Fergusson College Tennis Court</t>
  </si>
  <si>
    <t>Shivajinagar, F.C. Road, Pune, Maharashtra 411004</t>
  </si>
  <si>
    <t>https://www.google.com/maps/place/Fergusson+College+Tennis+Court/@18.5235411,73.8377397,17z/data=!3m1!4b1!4m5!3m4!1s0x3bc2bf80c451fa4d:0x7548b9cb6807cfad!8m2!3d18.5235411!4d73.8399284</t>
  </si>
  <si>
    <t>https://www.google.com/search?tbm=lcl&amp;sxsrf=ALeKk036yWanw82p32CLWatW39WaPvMXmA%3A1594372639157&amp;ei=HzIIX4-VCe6e4-EP74eZOA&amp;q=Fergusson+College+Tennis+Court&amp;oq=Fergusson+College+Tennis+Court&amp;gs_l=psy-ab.3..0i22i30k1.50668.50668.0.50875.1.1.0.0.0.0.192.192.0j1.1.0....0...1c.1.64.psy-ab..0.1.191....0.bYbdE0b5BS8#rlfi=hd:;si:8451208984035577773,l,Ch5GZXJndXNzb24gQ29sbGVnZSBUZW5uaXMgQ291cnRaQAoeZmVyZ3Vzc29uIGNvbGxlZ2UgdGVubmlzIGNvdXJ0Ih5mZXJndXNzb24gY29sbGVnZSB0ZW5uaXMgY291cnQ;mv:[[18.5235462,73.8636796],[18.493223699999998,73.83992839999999]]</t>
  </si>
  <si>
    <t>Navnath Shete Lawn Tennis Coaching Classes</t>
  </si>
  <si>
    <t>Chaitanya Health Club, Vishwashanti Marg, Jijau Masaheb Marg, Kothrud, Pune, Maharashtra 411038</t>
  </si>
  <si>
    <t>https://www.google.com/maps/place/Navnath+Shete+Lawn+Tennis+Coaching+Classes/@18.5114937,73.8138634,17z/data=!3m1!4b1!4m5!3m4!1s0x3bc2bfa32849d8f1:0xba0217ade02ef128!8m2!3d18.5114937!4d73.8160521</t>
  </si>
  <si>
    <t>https://www.google.com/search?tbm=lcl&amp;sxsrf=ALeKk01ym3t78bdIN42BA2rAAEHa15OVtQ%3A1594372733481&amp;ei=fTIIX4P5HOWb4-EP4NawmAo&amp;q=Navnath+Shete+Lawn+Tennis+Coaching+Classes&amp;oq=Navnath+Shete+Lawn+Tennis+Coaching+Classes&amp;gs_l=psy-ab.3...28231.28231.0.28353.1.1.0.0.0.0.0.0..0.0....0...1c.1.64.psy-ab..1.0.0....0.o4v3_azvZsk#rlfi=hd:;si:13403301476565971240;mv:[[18.511673677319028,73.81624189744171],[18.51131372268097,73.81586230255827]]</t>
  </si>
  <si>
    <t>Niwec Tennis Court</t>
  </si>
  <si>
    <t>A/16, Satpur, MIDC, Satpur Colony, Nashik, Maharashtra 422007</t>
  </si>
  <si>
    <t>https://www.google.com/maps/place/Niwec+Tennis+Court/@19.9974424,73.7442016,16z/data=!4m8!1m2!2m1!1sNiwec+Tennis+Court!3m4!1s0x3bddec7c585a8f1f:0xfb4de9f54c2bd8f2!8m2!3d20.0001772!4d73.7388552</t>
  </si>
  <si>
    <t>https://www.google.com/search?tbm=lcl&amp;sxsrf=ALeKk03Pzsjww9bZztmmaVuGkSwHjvG0FQ%3A1594372763168&amp;ei=mzIIX4XmCfSX4-EP9oOD0AQ&amp;q=Niwec+Tennis+Court&amp;oq=Niwec+Tennis+Court&amp;gs_l=psy-ab.3..0i22i30k1.45263.45263.0.45487.1.1.0.0.0.0.211.211.2-1.1.0....0...1c.1.64.psy-ab..0.1.209....0.jian5nrjWb8#rlfi=hd:;si:18108386916480833778;mv:[[20.000357177319028,73.73904672807807],[19.99999722268097,73.73866367192194]]</t>
  </si>
  <si>
    <t>Nirbhaya Tennis Academy</t>
  </si>
  <si>
    <t>Kokane Chowk, Near 411017, Dwarkadheesh Gardens, Rahatani, Pimpri-Chinchwad, Maharashtra 411027</t>
  </si>
  <si>
    <t>https://www.google.com/maps/place/Nirbhaya+Tennis+Academy/@18.5975361,73.7872301,17z/data=!3m1!4b1!4m5!3m4!1s0x3bc2b91eb667c96d:0x293054e04afc5cfa!8m2!3d18.5975361!4d73.7894188</t>
  </si>
  <si>
    <t>https://www.google.com/search?tbm=lcl&amp;sxsrf=ALeKk011gSy6AbCMn_uxfNFwchMcs4tTFQ%3A1594372809670&amp;ei=yTIIX63QKJCK4-EPp_GCiA0&amp;q=Nirbhaya+Tennis+Academy&amp;oq=Nirbhaya+Tennis+Academy&amp;gs_l=psy-ab.3...33154.33154.0.33572.1.1.0.0.0.0.0.0..0.0....0...1c.1.64.psy-ab..1.0.0....0.-XvGWF5lBvs#rlfi=hd:;si:2967965476744617210;mv:[[18.597716077319028,73.78960869313494],[18.59735612268097,73.78922890686506]]</t>
  </si>
  <si>
    <t>Metaforge Lawn Tennis Court</t>
  </si>
  <si>
    <t>Mhasrul Gaon, Nashik, Maharashtra 422004</t>
  </si>
  <si>
    <t>https://www.google.com/maps/place/Metaforge+Lawn+Tennis+Court/@20.0527152,73.8025364,16z/data=!4m8!1m2!2m1!1sMetaforge+Lawn+Tennis+Court!3m4!1s0x3bdde98568a0c11b:0x3ccb2ff1175d93f9!8m2!3d20.0587821!4d73.8058744</t>
  </si>
  <si>
    <t>092251 10805</t>
  </si>
  <si>
    <t>https://www.google.com/search?tbm=lcl&amp;sxsrf=ALeKk00N9vIZ8vaqg2rC9uNTfyUCFQDxNg%3A1594372844355&amp;ei=7DIIX_SoFdaY4-EPit-kmAc&amp;q=Metaforge+Lawn+Tennis+Court&amp;oq=Metaforge+Lawn+Tennis+Court&amp;gs_l=psy-ab.3...60924.60924.0.61051.1.1.0.0.0.0.0.0..0.0....0...1c.1.64.psy-ab..1.0.0....0._XI0L7KpeqU#rlfi=hd:;si:4380647775073571833,l,ChtNZXRhZm9yZ2UgTGF3biBUZW5uaXMgQ291cnRaOgobbWV0YWZvcmdlIGxhd24gdGVubmlzIGNvdXJ0IhttZXRhZm9yZ2UgbGF3biB0ZW5uaXMgY291cnQ;mv:[[20.0595101,73.80807779999999],[20.045920499999998,73.80574969999999]]</t>
  </si>
  <si>
    <t>Mahesh Bhupati Tennis Academy</t>
  </si>
  <si>
    <t>Megapolis Sunway Internal Rd, Phase 3, Hinjewadi Rajiv Gandhi Infotech Park, Hinjawadi, Pimpri-Chinchwad, Maharashtra 411057</t>
  </si>
  <si>
    <t>https://www.google.com/maps/place/Mahesh+Bhupati+Tennis+Academy/@18.5772563,73.6812167,17z/data=!3m1!4b1!4m5!3m4!1s0x3bc2bb6eadff64db:0xfa44ef69197b30bf!8m2!3d18.5772563!4d73.6834054</t>
  </si>
  <si>
    <t>083088 30123</t>
  </si>
  <si>
    <t>https://www.google.com/search?tbm=lcl&amp;sxsrf=ALeKk01jzFtUWffsR09qcli72eqEPsM-nw%3A1594372906585&amp;ei=KjMIX_SgI92d4-EP2tuNiAI&amp;q=Mahesh+Bhupati+Tennis+Academy&amp;oq=Mahesh+Bhupati+Tennis+Academy&amp;gs_l=psy-ab.3...38977.38977.0.39090.1.1.0.0.0.0.0.0..0.0....0...1c..64.psy-ab..1.0.0....0.xOPXCAAdcmQ#rlfi=hd:;si:18033802042576416959;mv:[[18.577436277319027,73.68359527053322],[18.57707632268097,73.68321552946678]]</t>
  </si>
  <si>
    <t>http://mbtaworld.com/default.php</t>
  </si>
  <si>
    <t>Rose Icon, Tennis Court</t>
  </si>
  <si>
    <t>Rose Icon, Pimple Saudagar,Pimpri-Chinchwad, Maharashtra 411027</t>
  </si>
  <si>
    <t>https://www.google.com/maps/place/Rose+Icon+Tennis+Court,+Rose+Icon,+Pimple+Saudagar,+Pimpri-Chinchwad,+Maharashtra+411027/@18.5957815,73.7982128,17z/data=!3m1!4b1!4m5!3m4!1s0x3bc2b8e0cbe67721:0x80addc28e9bfc322!8m2!3d18.5957969!4d73.8004123</t>
  </si>
  <si>
    <t>https://www.google.com/search?tbm=lcl&amp;sxsrf=ALeKk01v6pxOMWZCbi9I8JEBfEvofwV3Gg%3A1594372946629&amp;ei=UjMIX72HJryW4-EP7K2-oAQ&amp;q=Rose+Icon%2C+Tennis+Court&amp;oq=Rose+Icon%2C+Tennis+Court&amp;gs_l=psy-ab.3...13918.13918.0.14069.1.1.0.0.0.0.0.0..0.0....0...1c.1.64.psy-ab..1.0.0....0.oSeMy8bb48o#rlfi=hd:;si:9272309276104180514;mv:[[18.5959088,73.80048029999999],[18.5956542,73.8003227]]</t>
  </si>
  <si>
    <t>All India Tennis Academy</t>
  </si>
  <si>
    <t>Duru House, 2nd floors, Juhu Tara Rd, Mumbai, Maharashtra 400049</t>
  </si>
  <si>
    <t>https://www.google.com/maps/place/All+India+Tennis+Academy/@19.1013165,72.8093228,14z/data=!4m8!1m2!2m1!1sAll+India+Tennis+Academy!3m4!1s0x3be7c9956e99491f:0x33be5b1115be408a!8m2!3d19.1013165!4d72.8268323</t>
  </si>
  <si>
    <t>https://www.google.com/search?tbm=lcl&amp;sxsrf=ALeKk03KtcRXc1KczquvnpopOamQ2DHw1Q%3A1594373002659&amp;ei=ijMIX_f6J9if4-EP_5qQsAk&amp;q=tennis+courts+in+maharashtra&amp;oq=ten&amp;gs_l=psy-ab.3.0.35i39k1l3j0i67k1l2j0i273k1j0i67k1l2j0i20i263k1j0i67k1.693735.694134.0.695833.3.3.0.0.0.0.198.358.0j2.2.0....0...1c.1.64.psy-ab..1.2.358...46i67k1.0.B5XZRS3Blfg#rlfi=hd:;si:3728517670446710922;mv:[[19.150958807368198,72.94677874997181],[18.972812213716075,72.56981510195804],null,[19.061909434690264,72.75829692596493],12];start:100</t>
  </si>
  <si>
    <t>MSLTA LAWN TENNIS ACADEMY MAHALUNGE BALEWADI</t>
  </si>
  <si>
    <t>Shri shiv Chhatrapati, 1/4/1, Vidhyapeeth Rasta, National Games Park, Mahalunge, Pune, Maharashtra 411045</t>
  </si>
  <si>
    <t>https://www.google.com/maps/place/MSLTA+LAWN+TENNIS+ACADEMY+MAHALUNGE+BALEWADI/@18.595779,73.7828918,14z/data=!4m8!1m2!2m1!1sAll+India+Tennis+Academy!3m4!1s0x3bc2b951dc29eba7:0x12ba11594bb6f4e4!8m2!3d18.5748322!4d73.7594517</t>
  </si>
  <si>
    <t>https://www.google.com/search?tbm=lcl&amp;sxsrf=ALeKk02d7FNIoS8Y8kC-49GNTcUCK-q2Rg%3A1594373700325&amp;ei=RDYIX43GE-fE4-EP3c-t6AU&amp;q=MSLTA+LAWN+TENNIS+ACADEMY+MAHALUNGE+BALEWADI&amp;oq=MSLTA+LAWN+TENNIS+ACADEMY+MAHALUNGE+BALEWADI&amp;gs_l=psy-ab.3...352441.352441.0.352654.1.1.0.0.0.0.0.0..0.0....0...1c.1.64.psy-ab..1.0.0....0.JXlNk31jI6A#rlfi=hd:;si:1349410113570927844;mv:[[18.575012177319028,73.75964156783354],[18.57465222268097,73.75926183216649]]</t>
  </si>
  <si>
    <t>Kalamkar Sports Academy</t>
  </si>
  <si>
    <t>Sr no 66 near raghunana baug baner, Pune, Maharashtra 411045</t>
  </si>
  <si>
    <t>https://www.google.com/maps/place/Kalamkar+Sports+Academy/@18.561207,73.7593095,14z/data=!4m8!1m2!2m1!1sAll+India+Tennis+Academy!3m4!1s0x3bc2bec9317eeb29:0x2d246e3aa6855181!8m2!3d18.561207!4d73.776819</t>
  </si>
  <si>
    <t>088888 74022</t>
  </si>
  <si>
    <t>https://www.google.com/search?tbm=lcl&amp;sxsrf=ALeKk00aiWGQCgw88aUn5zZLDE7kBJePiA%3A1594374054140&amp;ei=pjcIX_qXCNmS9QPF2K6IAg&amp;q=Kalamkar+Sports+Academy&amp;oq=Kalamkar+Sports+Academy&amp;gs_l=psy-ab.3...43032.43032.0.43159.1.1.0.0.0.0.0.0..0.0....0...1c.1.64.psy-ab..1.0.0....0.Hk8D91MRZ2Y#rlfi=hd:;si:3252846029049254273;mv:[[18.561386977319028,73.77700885266707],[18.56102702268097,73.77662914733295]]</t>
  </si>
  <si>
    <t>Sunny Jacob Tennis Academy</t>
  </si>
  <si>
    <t>The Ladies Club, Colonel Tarapore Road, Camp, Pune, Maharashtra 411001</t>
  </si>
  <si>
    <t>https://www.google.com/maps/place/Sunny+Jacob+Tennis+Academy/@18.521197,73.8619015,14z/data=!4m8!1m2!2m1!1sAll+India+Tennis+Academy!3m4!1s0x3bc2c0503adb95ed:0x1878e73cdecb2e82!8m2!3d18.521197!4d73.879411</t>
  </si>
  <si>
    <t>093707 53500</t>
  </si>
  <si>
    <t>https://www.google.com/search?tbm=lcl&amp;sxsrf=ALeKk01f1-gKEK5bQonF72Tp2MBd6m1IGA%3A1594374098013&amp;ei=0jcIX_8ghPytAbPrjagN&amp;q=Sunny+Jacob+Tennis+Academy&amp;oq=Sunny+Jacob+Tennis+Academy&amp;gs_l=psy-ab.3..46i199i175k1j0i22i30k1.1858335.1858335.0.1858711.1.1.0.0.0.0.163.163.0j1.1.0....0...1c.1.64.psy-ab..0.1.162....0.A70EN8cKclo#rlfi=hd:;si:1763413502737460866;mv:[[18.52137697731903,73.87960080820714],[18.521017022680976,73.87922119179285]]</t>
  </si>
  <si>
    <t>http://www.sunnyjacob.in/</t>
  </si>
  <si>
    <t>RPTA Tennis Academy</t>
  </si>
  <si>
    <t>C/O. Club Solaris 128/2 Mayur Colony, behind jog school, Kothrud, Pune, Maharashtra 411038</t>
  </si>
  <si>
    <t>https://www.google.com/maps/place/RPTA+Tennis+Academy/@18.5056168,73.8021087,14z/data=!4m8!1m2!2m1!1sAll+India+Tennis+Academy!3m4!1s0x3bc2bf0f93c8ad99:0xb683f650bcf04c5e!8m2!3d18.5056168!4d73.8196182</t>
  </si>
  <si>
    <t>https://www.google.com/search?tbm=lcl&amp;sxsrf=ALeKk030zdGEz0er3b1Vk710-RPKMRnUoA%3A1594375957516&amp;ei=FT8IX_6EH9av9QPkkZfoBg&amp;q=RPTA+Tennis+Academy&amp;oq=RPTA+Tennis+Academy&amp;gs_l=psy-ab.3..46i199i175i10k1j0i22i30k1.126476.126476.0.126740.1.1.0.0.0.0.154.154.0j1.1.0....0...1c.1.64.psy-ab..0.1.153....0.VzpjRg4VCAc#rlfi=hd:;si:13151626163479661662;mv:[[18.505796777319027,73.81980799092477],[18.50543682268097,73.81942840907523]]</t>
  </si>
  <si>
    <t>http://rpta.in/</t>
  </si>
  <si>
    <t>Deccan Gymkhana Tennis Club</t>
  </si>
  <si>
    <t>759/102, Opposite PYC Tennis Courts, Deccan Gymkhana Rd, Pune, Maharashtra 411004</t>
  </si>
  <si>
    <t>https://www.google.com/maps/place/Deccan+Gymkhana+Tennis+Club/@18.5158176,73.8222732,14z/data=!4m8!1m2!2m1!1sAll+India+Tennis+Academy!3m4!1s0x3bc2bf885d4a5e0b:0x3d49cdff51e0ad4e!8m2!3d18.5158176!4d73.8397827</t>
  </si>
  <si>
    <t>020 2543 0071</t>
  </si>
  <si>
    <t>https://www.google.com/search?tbm=lcl&amp;sxsrf=ALeKk03SoMEWgycux8judgDdcVfl14wDRw%3A1594376144181&amp;ei=0D8IX5DdCororQGoj7LYBQ&amp;q=Deccan+Gymkhana+Tennis+Club&amp;oq=Deccan+Gymkhana+Tennis+Club&amp;gs_l=psy-ab.3..0i22i30k1l3.185680.185680.0.185857.1.1.0.0.0.0.154.154.0j1.1.0....0...1c.1.64.psy-ab..0.1.154....0.Z__e4aMcy0I#rlfi=hd:;si:4416287406087515470;mv:[[18.515997577319027,73.83997250223808],[18.51563762268097,73.83959289776192]]</t>
  </si>
  <si>
    <t>http://www.deccangymkhana.co.in/</t>
  </si>
  <si>
    <t>Sapphire Park Tennis Court</t>
  </si>
  <si>
    <t>Sapphire Park, Park Street, Wakad, Pimpri-Chinchwad, Maharashtra 411057</t>
  </si>
  <si>
    <t>https://www.google.com/maps/place/Sapphire+Park+Tennis+Court/@18.5957693,73.7828918,14z/data=!4m8!1m2!2m1!1sAll+India+Tennis+Academy!3m4!1s0x3bc2b91663367707:0x404a0992b6f52c1c!8m2!3d18.5946567!4d73.7779615</t>
  </si>
  <si>
    <t>https://www.google.com/search?tbm=lcl&amp;sxsrf=ALeKk02a7j2-DNC2Gl6Xl-aRfV8ezvyEOA%3A1594376345744&amp;ei=mUAIX8qJLcL69QPe5q7wCg&amp;q=Sapphire+Park+Tennis+Court&amp;oq=Sapphire+Park+Tennis+Court&amp;gs_l=psy-ab.3...1648691.1648691.0.1648828.1.1.0.0.0.0.0.0..0.0....0...1c.1.64.psy-ab..1.0.0....0.3hL_9RCfi_g#rlfi=hd:;si:4632525692443372572;mv:[[18.594836677319027,73.77815138992409],[18.594476722680973,73.77777161007593]]</t>
  </si>
  <si>
    <t>Goverment</t>
  </si>
  <si>
    <t>Edappal Tennis Academy</t>
  </si>
  <si>
    <t>Near KSEB Sub Station, Thrissur - Kunnamkulam Rd, Edappal, Kerala</t>
  </si>
  <si>
    <t>https://www.google.com/maps/place/Edappal+Tennis+Academy/@10.7991763,76.0076203,14z/data=!4m8!1m2!2m1!1sEdappal+Tennis+Academy!3m4!1s0x3ba7b99c63613de9:0xa0951418cabc7429!8m2!3d10.7991763!4d76.0076203</t>
  </si>
  <si>
    <t>Edappal</t>
  </si>
  <si>
    <t>Kerala</t>
  </si>
  <si>
    <t>96335 06781</t>
  </si>
  <si>
    <t>Sunday: 6am–9:30pm | Monday: Closed | Tuesday: 6am–9:30pm | Wednesday: 6am–9:30pm | Thursday: 6am–9:30pm | Friday: 6am–9:30pm | Saturday: 6am–9:30pm</t>
  </si>
  <si>
    <t>Trivandrum Tennis Club</t>
  </si>
  <si>
    <t>Kowdiar Ave, Kowdiar, Thiruvananthapuram, Kerala 695003</t>
  </si>
  <si>
    <t>https://www.google.com/maps/place/Trivandrum+Tennis+Club/@8.5196132,76.9613327,14z/data=!4m8!1m2!2m1!1sTrivandrum+Tennis+Club!3m4!1s0x3b05bbd39da68779:0xeb5fb0de65311152!8m2!3d8.5196132!4d76.9613327</t>
  </si>
  <si>
    <t>471 272 2592</t>
  </si>
  <si>
    <t>Sunday: 6am–10pm | Monday: 6am–10pm | Tuesday: 6am–10pm | Wednesday: 6am–10pm | Thursday: 6am–10pm | Friday: 6am–10pm | Saturday: 6am–10pm</t>
  </si>
  <si>
    <t>Elamakkara, Kochi, Kerala 682026</t>
  </si>
  <si>
    <t>https://www.google.com/maps/place/Ace+Tennis+Academy/@10.022652899999999,76.2904891,14z/data=!4m8!1m2!2m1!1sAce+Tennis+Academy!3m4!1s0x3b080d9ecd05a231:0x1b4ea8a736fc4326!8m2!3d10.022652899999999!4d76.2904891</t>
  </si>
  <si>
    <t>99477 24002</t>
  </si>
  <si>
    <t>Sunday: 7:30am–7pm | Monday: Closed | Tuesday: 7:30am–7pm | Wednesday: 7:30am–7pm | Thursday: 7:30am–7pm | Friday: 7:30am–7pm | Saturday: 7:30am–7pm</t>
  </si>
  <si>
    <t>https://www.google.com/maps/contrib/102192903710930220320</t>
  </si>
  <si>
    <t>Kinattingal Tennis &amp; Sports Academy</t>
  </si>
  <si>
    <t>Puzhakkal, P.O.Punkunnam, Guruvayur Road, Thrissur, Kerala 680002</t>
  </si>
  <si>
    <t>https://www.google.com/maps/place/Kinattingal+Tennis+%26+Sports+Academy/@10.5423706,76.1880643,14z/data=!4m8!1m2!2m1!1sKinattingal+Tennis+%26+Sports+Academy!3m4!1s0x3ba7ee8645af7cb3:0xfa3d27a807aec088!8m2!3d10.5423706!4d76.1880643</t>
  </si>
  <si>
    <t>487 238 2036</t>
  </si>
  <si>
    <t>Sunday: 11am–11pm | Monday: 11am–11pm | Tuesday: 11am–11pm | Wednesday: 11am–11pm | Thursday: 11am–11pm | Friday: 6:30am–11pm | Saturday: 6:30am–11pm</t>
  </si>
  <si>
    <t>http://www.trichurtennis.com/</t>
  </si>
  <si>
    <t>Professional Tennis Academy (PTA)varkala</t>
  </si>
  <si>
    <t>Varkala, Vettoor-cherunniyoor, Kerala 695141</t>
  </si>
  <si>
    <t>https://www.google.com/maps/place/Professional+Tennis+Academy+%28PTA%29varkala/@8.727514,76.7278803,14z/data=!4m8!1m2!2m1!1sProfessional+Tennis+Academy+%28PTA%29varkala!3m4!1s0x3b05e960fa998c11:0xf9b1f368e96f2884!8m2!3d8.727514!4d76.7278803</t>
  </si>
  <si>
    <t>Vettoor-cherunniyoor</t>
  </si>
  <si>
    <t>https://www.google.com/maps/contrib/109703034398867577640</t>
  </si>
  <si>
    <t>Edapal Tennis Academy</t>
  </si>
  <si>
    <t>substation, Edappal, Kerala 679576</t>
  </si>
  <si>
    <t>https://www.google.com/maps/place/Edapal+Tennis+Academy/@10.7838616,76.0075945,14z/data=!4m8!1m2!2m1!1sEdapal+Tennis+Academy!3m4!1s0x3ba7b92ef0c3375f:0x8468798ab5ed6788!8m2!3d10.7838616!4d76.0075945</t>
  </si>
  <si>
    <t>AMAZE TENNIS ACADEMY</t>
  </si>
  <si>
    <t>Kunnukara, Kerala 683578</t>
  </si>
  <si>
    <t>https://www.google.com/maps/place/AMAZE+TENNIS+ACADEMY/@10.1574031,76.3258762,14z/data=!4m8!1m2!2m1!1sAMAZE+TENNIS+ACADEMY!3m4!1s0x3b0805abfd66cf3d:0x281ba1ef34fce714!8m2!3d10.1574031!4d76.3258762</t>
  </si>
  <si>
    <t>Kunnukara</t>
  </si>
  <si>
    <t>St.Marys Tennis Academy</t>
  </si>
  <si>
    <t>near Thondra bridge Phone- 9846154698, Thirumoolapuram, Thiruvalla, Kerala 689115</t>
  </si>
  <si>
    <t>https://www.google.com/maps/place/St.Marys+Tennis+Academy/@9.361693599999999,76.5862916,14z/data=!4m8!1m2!2m1!1sSt.Marys+Tennis+Academy!3m4!1s0x3b0625e805c2c057:0x75248d8be89d85d5!8m2!3d9.361693599999999!4d76.5862916</t>
  </si>
  <si>
    <t>Thiruvalla</t>
  </si>
  <si>
    <t>https://www.google.com/maps/contrib/117213431741059534251</t>
  </si>
  <si>
    <t>MBTA Academy Tennis Courts</t>
  </si>
  <si>
    <t>Gandhinagar Rd, Opp to Indira Gandhi Hospital, Kadavanthara, Elamkulam, Ernakulam, Kerala 682020</t>
  </si>
  <si>
    <t>https://www.google.com/maps/place/MBTA+Academy+Tennis+Courts/@9.9680889,76.2981417,14z/data=!4m8!1m2!2m1!1sMBTA+Academy+Tennis+Courts!3m4!1s0x3b0872c964489e5f:0xb25747407252c30f!8m2!3d9.9680889!4d76.2981417</t>
  </si>
  <si>
    <t>484 220 4068</t>
  </si>
  <si>
    <t>Professional Tennis Academy (PTA) Varkala</t>
  </si>
  <si>
    <t>Vettoor-cherunniyoor, Kerala 695142</t>
  </si>
  <si>
    <t>https://www.google.com/maps/place/Professional+Tennis+Academy+%28PTA%29+Varkala/@8.7304485,76.7430498,14z/data=!4m8!1m2!2m1!1sProfessional+Tennis+Academy+%28PTA%29+Varkala!3m4!1s0x3b05e90791555bd9:0x42ad29a6decb32ff!8m2!3d8.7304485!4d76.7430498</t>
  </si>
  <si>
    <t>Kerala Tennis Association</t>
  </si>
  <si>
    <t>15, Jude Villa, Chandranagar Colony, Palakkad, Kerala 678007</t>
  </si>
  <si>
    <t>https://www.google.com/maps/place/Kerala+Tennis+Association/@10.776165599999999,76.6773655,14z/data=!4m8!1m2!2m1!1sKerala+Tennis+Association!3m4!1s0x3ba86dd76aaaaaab:0x8503801e031265!8m2!3d10.776165599999999!4d76.6773655</t>
  </si>
  <si>
    <t>1.t_p@rediffmail.com</t>
  </si>
  <si>
    <t>http://keralatennis.com/</t>
  </si>
  <si>
    <t>YMCA Table Tennis Academy</t>
  </si>
  <si>
    <t>Kidangamparamp, Thathampally, Alappuzha, Kerala 688013</t>
  </si>
  <si>
    <t>https://www.google.com/maps/place/YMCA+Table+Tennis+Academy/@9.5020544,76.34049019999999,14z/data=!4m8!1m2!2m1!1sYMCA+Table+Tennis+Academy!3m4!1s0x3b08845e0014e3b7:0x3285970858df8e40!8m2!3d9.5020544!4d76.34049019999999</t>
  </si>
  <si>
    <t>78730 66617</t>
  </si>
  <si>
    <t>Ramakrishna Tennis Club</t>
  </si>
  <si>
    <t>Ramakrishna Tennis Club, Shivabagh, Kadri, Mangalore, Karnataka 575002</t>
  </si>
  <si>
    <t>https://www.google.com/maps/place/Ramakrishna+Tennis+Club/@12.878991,74.86184469999999,14z/data=!4m8!1m2!2m1!1sRamakrishna+Tennis+Club!3m4!1s0x3ba35a3e94fe8711:0xc774d8081b7ed635!8m2!3d12.878991!4d74.86184469999999</t>
  </si>
  <si>
    <t>824 221 7286</t>
  </si>
  <si>
    <t>TABLE TENNIS ACADEMY KOZHIKODE</t>
  </si>
  <si>
    <t>JDT ISLAM vellimadukunnu, Kozhikode, Kerala 673016</t>
  </si>
  <si>
    <t>https://www.google.com/maps/place/TABLE+TENNIS+ACADEMY+KOZHIKODE/@11.293892,75.824818,14z/data=!4m8!1m2!2m1!1sTABLE+TENNIS+ACADEMY+KOZHIKODE!3m4!1s0x3ba65c15f984bd05:0x7e4c4e6dec1740ad!8m2!3d11.293892!4d75.824818</t>
  </si>
  <si>
    <t>Kozhikode</t>
  </si>
  <si>
    <t>Sunday: Closed | Monday: 3–8:30pm | Tuesday: 3–8:30pm | Wednesday: 3–8:30pm | Thursday: 3–8:30pm | Friday: 3–8:30pm | Saturday: Closed</t>
  </si>
  <si>
    <t>https://www.google.com/maps/contrib/103051535304512354124</t>
  </si>
  <si>
    <t>https://table-tennis-academy-kozhikode.business.site/</t>
  </si>
  <si>
    <t>thrissur tennis trust</t>
  </si>
  <si>
    <t>Puzhakkal, Punkunnam, Thrissur, Kerala 680002</t>
  </si>
  <si>
    <t>https://www.google.com/maps/place/thrissur+tennis+trust/@10.5440671,76.1831642,14z/data=!4m8!1m2!2m1!1sthrissur+tennis+trust!3m4!1s0x3ba7ee83e238dbef:0x70593f4fca1c9448!8m2!3d10.5440671!4d76.1831642</t>
  </si>
  <si>
    <t>99465 05889</t>
  </si>
  <si>
    <t>KERALA TABLE TENNIS ASSOCIATION</t>
  </si>
  <si>
    <t>Flat No. 10D, SYLVAN HEIGHTS, Chilavannur, Kadavanthara, Kochi, Kerala 682020</t>
  </si>
  <si>
    <t>https://www.google.com/maps/place/KERALA+TABLE+TENNIS+ASSOCIATION/@9.953468599999999,76.3082946,14z/data=!4m8!1m2!2m1!1sKERALA+TABLE+TENNIS+ASSOCIATION!3m4!1s0x3b0872dd7103e91f:0xfdccc593b8ec757a!8m2!3d9.953468599999999!4d76.3082946</t>
  </si>
  <si>
    <t>484 210 4332</t>
  </si>
  <si>
    <t>Estadio Sports Club</t>
  </si>
  <si>
    <t>Florican Hill Rd, Civil Station, Malaparamba, Kozhikode, Kerala 673020</t>
  </si>
  <si>
    <t>https://www.google.com/maps/place/Estadio+Sports+Club/@11.2932875,75.7943842,14z/data=!4m8!1m2!2m1!1sEstadio+Sports+Club!3m4!1s0x3ba65e9794c3aff9:0xb1098556ebce9eb!8m2!3d11.2932875!4d75.7943842</t>
  </si>
  <si>
    <t>info@estadiosportsclub.com</t>
  </si>
  <si>
    <t>95394 44777</t>
  </si>
  <si>
    <t>http://estadiosportsclub.com/</t>
  </si>
  <si>
    <t>TABLE TENNIS ACADEMY</t>
  </si>
  <si>
    <t>Lakshmi Narayanan Apartment, 12th Cross Rd, Giri Nagar, Kadavanthra, Kerala 682020</t>
  </si>
  <si>
    <t>https://www.google.com/maps/place/TABLE+TENNIS+ACADEMY/@9.9607745,76.30000489999999,14z/data=!4m8!1m2!2m1!1sTABLE+TENNIS+ACADEMY!3m4!1s0x3b0873e3a2da63f5:0x9f6b5f70bb75a2e0!8m2!3d9.9607745!4d76.30000489999999</t>
  </si>
  <si>
    <t>Tennis Complex Ramanathan Krishnan Plaza</t>
  </si>
  <si>
    <t>Medical College, Thamarabhagam Rd, Behind Govt.HSS, Tagore Gardens, Kumarapuram, Thiruvananthapuram, Kerala 695011</t>
  </si>
  <si>
    <t>https://www.google.com/maps/place/Tennis+Complex+Ramanathan+Krishnan+Plaza/@8.5168021,76.9290728,14z/data=!4m8!1m2!2m1!1sTennis+Complex+Ramanathan+Krishnan+Plaza!3m4!1s0x3b05bbfad65232b7:0x232a20c09b29a357!8m2!3d8.5168021!4d76.9290728</t>
  </si>
  <si>
    <t>Sunday: 6–9am,4–8pm | Monday: Closed | Tuesday: 6–9am,4–8pm | Wednesday: 6–9am,4–8pm | Thursday: 6–9am,4–8pm | Friday: 6–9am,4–8pm | Saturday: 6–9am,4–8pm</t>
  </si>
  <si>
    <t>Alappuzha YMCA Stag Table Tennis Academy</t>
  </si>
  <si>
    <t>Alappuzha, Kerala 688013</t>
  </si>
  <si>
    <t>https://www.google.com/maps/place/Alappuzha+YMCA+Stag+Table+Tennis+Academy/@9.5008343,76.33857429999999,14z/data=!4m8!1m2!2m1!1sAlappuzha+YMCA+Stag+Table+Tennis+Academy!3m4!1s0x3b08845e68530497:0x4e752fb88f685b7c!8m2!3d9.5008343!4d76.33857429999999</t>
  </si>
  <si>
    <t>Kumaran Tennis Academy</t>
  </si>
  <si>
    <t>55/1A, Subam Garden, Rottikarar Thottam Edayarpalayam Main Road, Edayarpalayam - Vadavalli Rd, Tamil Nadu 641041</t>
  </si>
  <si>
    <t>https://www.google.com/maps/place/Kumaran+Tennis+Academy/@11.035041999999999,76.9150854,14z/data=!4m8!1m2!2m1!1sKumaran+Tennis+Academy!3m4!1s0x3ba85f4a60e5c11f:0x62c5039be28031df!8m2!3d11.035041999999999!4d76.9150854</t>
  </si>
  <si>
    <t>Coimbatore</t>
  </si>
  <si>
    <t>94886 89298</t>
  </si>
  <si>
    <t>Encircle Sports Academy</t>
  </si>
  <si>
    <t>Kaloor, Kochi, Kerala 682018</t>
  </si>
  <si>
    <t>https://www.google.com/maps/place/Encircle+Sports+Academy/@9.9989054,76.2847732,14z/data=!4m8!1m2!2m1!1sEncircle+Sports+Academy!3m4!1s0x3b080d68ef6966c7:0xdba96fd26e154004!8m2!3d9.9989054!4d76.2847732</t>
  </si>
  <si>
    <t>97446 82598</t>
  </si>
  <si>
    <t>SAI Tennis Academy</t>
  </si>
  <si>
    <t>1/330-1,TSK Colony, NGGO Colony Rd, Coimbatore, Tamil Nadu 641032</t>
  </si>
  <si>
    <t>https://www.google.com/maps/place/SAI+Tennis+Academy/@11.087850999999999,76.9451634,14z/data=!4m8!1m2!2m1!1sSAI+Tennis+Academy!3m4!1s0x3ba8f790b5e7aa71:0x4cfca7df02a5d61a!8m2!3d11.087850999999999!4d76.9451634</t>
  </si>
  <si>
    <t>81444 60005</t>
  </si>
  <si>
    <t>Sunday: 6–11am,2:30–7pm | Monday: Closed | Tuesday: 6–9:30am,3:30–7pm | Wednesday: 6–9:30am,3:30–7pm | Thursday: 6–9:30am,3:30–7pm | Friday: 6–9:30am,3:30–7pm | Saturday: 6–11am,3–7pm</t>
  </si>
  <si>
    <t>https://www.google.com/maps/contrib/100214548849480995099</t>
  </si>
  <si>
    <t>Madhava Raja Club.</t>
  </si>
  <si>
    <t>English Church Rd, Thayilpatti, Pudupalli Theruvu, Nurani, Palakkad, Kerala 678014</t>
  </si>
  <si>
    <t>https://www.google.com/maps/place/Madhava+Raja+Club./@10.766415799999999,76.6523673,14z/data=!4m8!1m2!2m1!1sMadhava+Raja+Club.!3m4!1s0x3ba86defe761165b:0x7fb7a51624e7ec36!8m2!3d10.766415799999999!4d76.6523673</t>
  </si>
  <si>
    <t>reachus@mrcpkd.com</t>
  </si>
  <si>
    <t>491 252 5354</t>
  </si>
  <si>
    <t>http://www.madhavaraja.club/</t>
  </si>
  <si>
    <t>Calicut Cosmopolitan Club</t>
  </si>
  <si>
    <t>8/360, Beach Rd, Mananchira, Kozhikode, Kerala 673032</t>
  </si>
  <si>
    <t>https://www.google.com/maps/place/Calicut+Cosmopolitan+Club/@11.2548955,75.770792,14z/data=!4m8!1m2!2m1!1sCalicut+Cosmopolitan+Club!3m4!1s0x3ba65924df97e469:0xcd777c05df4c8b34!8m2!3d11.2548955!4d75.770792</t>
  </si>
  <si>
    <t>calicutcosmoclub@gmail.com</t>
  </si>
  <si>
    <t>495 276 1767</t>
  </si>
  <si>
    <t>Sunday: 11am–10:30pm | Monday: Open 24 hours | Tuesday: Open 24 hours | Wednesday: Open 24 hours | Thursday: Open 24 hours | Friday: Open 24 hours | Saturday: Open 24 hours</t>
  </si>
  <si>
    <t>https://www.google.com/maps/contrib/107119663731274378310</t>
  </si>
  <si>
    <t>http://www.calicutcosmopolitanclub.com/</t>
  </si>
  <si>
    <t>NATIONAL MODEL TENNIS ACADEMY</t>
  </si>
  <si>
    <t>14-B, Peelamedu, Kalluri Nagar, Coimbatore, Tamil Nadu 641004</t>
  </si>
  <si>
    <t>https://www.google.com/maps/place/NATIONAL+MODEL+TENNIS+ACADEMY/@11.017963,77.01254449999999,14z/data=!4m8!1m2!2m1!1sNATIONAL+MODEL+TENNIS+ACADEMY!3m4!1s0x3ba8578050000001:0xdef5168822106587!8m2!3d11.017963!4d77.01254449999999</t>
  </si>
  <si>
    <t>98422 33784</t>
  </si>
  <si>
    <t>Sunday: Closed | Monday: 6:30–9am,4:30–7pm | Tuesday: 6:30–9am | Wednesday: 4:30–7pm | Thursday: 6:30–9am | Friday: 6:30–9am | Saturday: 6:30–9am</t>
  </si>
  <si>
    <t>https://www.google.com/maps/contrib/114054945416459470641</t>
  </si>
  <si>
    <t>ANS Tennis Academy</t>
  </si>
  <si>
    <t>53, Siddhapudur, Pudhiyavar Nagar, New Siddhapudur, Tamil Nadu 641044</t>
  </si>
  <si>
    <t>https://www.google.com/maps/place/ANS+Tennis+Academy/@11.025679799999999,76.97637879999999,14z/data=!4m8!1m2!2m1!1sANS+Tennis+Academy!3m4!1s0x3ba85845571f8005:0xbbf8cec3c737bca7!8m2!3d11.025679799999999!4d76.97637879999999</t>
  </si>
  <si>
    <t>New Siddhapudur</t>
  </si>
  <si>
    <t>90037 58676</t>
  </si>
  <si>
    <t>Sunday: Closed | Monday: 4:30–9:30pm | Tuesday: 4:30–9:30pm | Wednesday: 4:30–9:30pm | Thursday: 4:30–9:30pm | Friday: 4:30–9:30pm | Saturday: Closed</t>
  </si>
  <si>
    <t>https://www.google.com/maps/contrib/114183595333243176648</t>
  </si>
  <si>
    <t>https://ans-tennis-academy.business.site/</t>
  </si>
  <si>
    <t>Perks Sports Academy - Tennis Courts</t>
  </si>
  <si>
    <t>perks campus, Perks Rd, Coimbatore, Tamil Nadu 641015</t>
  </si>
  <si>
    <t>https://www.google.com/maps/place/Perks+Sports+Academy+-+Tennis+Courts/@11.002155499999999,77.0157511,14z/data=!4m8!1m2!2m1!1sPerks+Sports+Academy+-+Tennis+Courts!3m4!1s0x3ba85763809ee383:0xdd74b7b6dbfb26f8!8m2!3d11.002155499999999!4d77.0157511</t>
  </si>
  <si>
    <t>perkssportsandfinearts@gmail.com</t>
  </si>
  <si>
    <t>81481 90834</t>
  </si>
  <si>
    <t>Sunday: 6:30am–6pm | Monday: Closed | Tuesday: 6:30am–6pm | Wednesday: 6:30am–6pm | Thursday: 6:30am–6pm | Friday: 6:30am–6pm | Saturday: 6:30am–6pm</t>
  </si>
  <si>
    <t>https://www.google.com/maps/contrib/117285790179642960240</t>
  </si>
  <si>
    <t>http://perks.academy/</t>
  </si>
  <si>
    <t>Green Meadow Sports Tennis Court</t>
  </si>
  <si>
    <t>KNG Pudur Pirivu, Coimbatore, Tamil Nadu 641025</t>
  </si>
  <si>
    <t>https://www.google.com/maps/place/Green+Meadow+Sports+Tennis+Court/@11.0562036,76.91877989999999,14z/data=!4m8!1m2!2m1!1sGreen+Meadow+Sports+Tennis+Court!3m4!1s0x3ba8f60002f3c6c3:0x4557bbe170fefdcc!8m2!3d11.0562036!4d76.91877989999999</t>
  </si>
  <si>
    <t>https://www.google.com/maps/contrib/117227912480958828130</t>
  </si>
  <si>
    <t>Katari Bagh, Willingdon Island, Kochi, Kerala 682003</t>
  </si>
  <si>
    <t>https://www.google.com/maps/place/Tennis+Court/@9.9434109,76.28575029999999,14z/data=!4m8!1m2!2m1!1sTennis+Court!3m4!1s0x3b0873ba8aa9d3bd:0x8aed53246ba56129!8m2!3d9.9434109!4d76.28575029999999</t>
  </si>
  <si>
    <t>Tennis coaching centre</t>
  </si>
  <si>
    <t>Kollam -Theni Hwy, Thirumoolapuram, Thiruvalla, Kerala 689115</t>
  </si>
  <si>
    <t>https://www.google.com/maps/place/Tennis+coaching+centre/@9.3618572,76.58598219999999,14z/data=!4m8!1m2!2m1!1sTennis+coaching+centre!3m4!1s0x3b06234e8625117b:0xe709e8dd1894cd94!8m2!3d9.3618572!4d76.58598219999999</t>
  </si>
  <si>
    <t>United Sports Center</t>
  </si>
  <si>
    <t>9, 728, Infopark Expy, near Geo Infopark, South Gate, Kochi, Kerala 682030</t>
  </si>
  <si>
    <t>https://www.google.com/maps/place/United+Sports+Center/@10.0039891,76.3604699,14z/data=!4m8!1m2!2m1!1sUnited+Sports+Center!3m4!1s0x3b080c9f1bd6ab8d:0x1e48f13514048cb6!8m2!3d10.0039891!4d76.3604699</t>
  </si>
  <si>
    <t>79091 84751</t>
  </si>
  <si>
    <t>https://www.google.com/maps/contrib/116970417390136476011</t>
  </si>
  <si>
    <t>Quilon Tennis Club</t>
  </si>
  <si>
    <t>Stadium Back Road, Karbala, Kollam, Kerala 691001</t>
  </si>
  <si>
    <t>https://www.google.com/maps/place/Quilon+Tennis+Club/@8.8826556,76.5978542,14z/data=!4m8!1m2!2m1!1sQuilon+Tennis+Club!3m4!1s0x3b05fcf5b34c65f5:0xdcde1273cbf0c8a6!8m2!3d8.8826556!4d76.5978542</t>
  </si>
  <si>
    <t>Sunday: 6–9am,3–7pm | Monday: 6–9am,3–7pm | Tuesday: 6–9am,3–7pm | Wednesday: 6–9am,3–7pm | Thursday: 6–9am,3–7pm | Friday: 6–9am,3–7pm | Saturday: 6–9am,3–7pm</t>
  </si>
  <si>
    <t>https://www.google.com/maps/place/Tennis+Court/@11.877523,75.369654,14z/data=!4m8!1m2!2m1!1sTennis+Court!3m4!1s0x3ba43d372601df51:0x88ed4521a31e41e9!8m2!3d11.877523!4d75.369654</t>
  </si>
  <si>
    <t>497 276 5311</t>
  </si>
  <si>
    <t>sarath tennis coach</t>
  </si>
  <si>
    <t>https://www.google.com/maps/place/sarath+tennis+coach/@10.8133874,78.2885026,14z/data=!4m8!1m2!2m1!1ssarath+tennis+coach!3m4!1s0x3ba61f358bad5e8b:0xdd2340a46562dfb3!8m2!3d10.8133874!4d78.2885026</t>
  </si>
  <si>
    <t>https://www.google.com/maps/contrib/110248016457072968541</t>
  </si>
  <si>
    <t>Trivandrum Club Tennis Court</t>
  </si>
  <si>
    <t>Vazhuthacaud, Thiruvananthapuram, Kerala 695010</t>
  </si>
  <si>
    <t>https://www.google.com/maps/place/Trivandrum+Club+Tennis+Court/@8.5050496,76.9616897,14z/data=!4m8!1m2!2m1!1sTrivandrum+Club+Tennis+Court!3m4!1s0x3b05bbca863f8b47:0x640666d248b604f0!8m2!3d8.5050496!4d76.9616897</t>
  </si>
  <si>
    <t>trivandrumclub@gmail.com</t>
  </si>
  <si>
    <t>471 272 6444</t>
  </si>
  <si>
    <t>http://www.trivandrumclub.net/</t>
  </si>
  <si>
    <t>https://www.google.com/maps/place/Tennis+Courts/@10.5419055,76.1882497,14z/data=!4m8!1m2!2m1!1sTennis+Courts!3m4!1s0x3ba7ee8648c5dcab:0xb5a34ea4a0e4788e!8m2!3d10.5419055!4d76.1882497</t>
  </si>
  <si>
    <t>Aarem Sky Sports &amp; Fitness</t>
  </si>
  <si>
    <t>College, 41/3969. I.S. Press Building, Banergi Road, Near ST. alberts, Kochi, Kerala 682018</t>
  </si>
  <si>
    <t>https://www.google.com/maps/place/Aarem+Sky+Sports+%26+Fitness/@10.0447853,76.3275919,14z/data=!4m8!1m2!2m1!1sAarem+Sky+Sports+%26+Fitness!3m4!1s0x3b080c376aaaaaa3:0x30ccf7b438bfc471!8m2!3d10.0447853!4d76.3275919</t>
  </si>
  <si>
    <t>484 239 8046</t>
  </si>
  <si>
    <t>Sunday: Closed | Monday: 10am–8pm | Tuesday: 10am–8pm | Wednesday: 10am–8pm | Thursday: 10am–8pm | Friday: 10am–8pm | Saturday: 10am–8pm</t>
  </si>
  <si>
    <t>St Albert's College Tennis Court</t>
  </si>
  <si>
    <t>Banerji Rd, Opposite Jawaharlal Nehru International Stadium, Kaloor, Ernakulam, Kerala 682017</t>
  </si>
  <si>
    <t>https://www.google.com/maps/place/St+Albert%27s+College+Tennis+Court/@9.9995181,76.2991315,14z/data=!4m8!1m2!2m1!1sSt+Albert%27s+College+Tennis+Court!3m4!1s0x3b080d1416fe4bef:0xa4b3d221b97d8c64!8m2!3d9.9995181!4d76.2991315</t>
  </si>
  <si>
    <t>BCG Table Tennis Court</t>
  </si>
  <si>
    <t>Thuthiyoor, Chittethukara, Kakkanad, Kerala 682037</t>
  </si>
  <si>
    <t>https://www.google.com/maps/place/BCG+Table+Tennis+Court/@9.9970306,76.348747,14z/data=!4m8!1m2!2m1!1sBCG+Table+Tennis+Court!3m4!1s0x3b080cbd9baefec5:0x96e5b7f36eef611!8m2!3d9.9970306!4d76.348747</t>
  </si>
  <si>
    <t>Kakkanad</t>
  </si>
  <si>
    <t>indoor stadium table tennis coaching centre</t>
  </si>
  <si>
    <t>Tazhekkod, Kozhikode, Kerala 673004</t>
  </si>
  <si>
    <t>https://www.google.com/maps/place/indoor+stadium+table+tennis+coaching+centre/@11.257619199999999,75.7853903,14z/data=!4m8!1m2!2m1!1sindoor+stadium+table+tennis+coaching+centre!3m4!1s0x3ba65947c3336503:0x29b17edda7796b4f!8m2!3d11.257619199999999!4d75.7853903</t>
  </si>
  <si>
    <t>The Exclusive Club</t>
  </si>
  <si>
    <t>Near, OP Raman Rd, Civil Station, Thadampattuthazham, Kozhikode, Kerala 673020</t>
  </si>
  <si>
    <t>https://www.google.com/maps/place/The+Exclusive+Club/@11.2879471,75.7895463,14z/data=!4m8!1m2!2m1!1sThe+Exclusive+Club!3m4!1s0x3ba65ebc212011ad:0xe06ca24f5a9fbc6a!8m2!3d11.2879471!4d75.7895463</t>
  </si>
  <si>
    <t>495 237 0284</t>
  </si>
  <si>
    <t>Sunday: 7am–10:30pm | Monday: 7am–10:30pm | Tuesday: 7am–10:30pm | Wednesday: 7am–10:30pm | Thursday: 7am–10:30pm | Friday: 7am–10:30pm | Saturday: 7am–10:30pm</t>
  </si>
  <si>
    <t>https://www.google.com/maps/contrib/112033381168373730985</t>
  </si>
  <si>
    <t>Chintech Tennis Club Kannur</t>
  </si>
  <si>
    <t>Chintech, Chalakunnu, Chala, Kerala 670006</t>
  </si>
  <si>
    <t>https://www.google.com/maps/place/Chintech+Tennis+Club+Kannur/@11.859121799999999,75.4263508,14z/data=!4m8!1m2!2m1!1sChintech+Tennis+Club+Kannur!3m4!1s0x3ba4235a5ccff5a3:0x67a4e1a665a3cbf4!8m2!3d11.859121799999999!4d75.4263508</t>
  </si>
  <si>
    <t>Chala</t>
  </si>
  <si>
    <t>497 282 2923</t>
  </si>
  <si>
    <t>https://www.google.com/maps/contrib/104208692527765230075</t>
  </si>
  <si>
    <t>https://www.google.com/maps/place/Mysore+Tennis+Club/@12.2979673,76.6359818,17z/data=!3m1!4b1!4m5!3m4!1s0x3baf7aa97566df09:0x38200a521b90f264!8m2!3d12.2979673!4d76.6381705</t>
  </si>
  <si>
    <t>https://www.google.com/search?tbm=lcl&amp;sxsrf=ALeKk01sO22GtiCbF_v0EHYLjEDS54NfAg%3A1594623709377&amp;ei=3QYMX77ZFoWGyAPYxqWgAQ&amp;q=tennis+classes+in+karnataka&amp;oq=tennis+classes+in+karnataka&amp;gs_l=psy-ab.3...0.0.0.15109019.0.0.0.0.0.0.0.0..0.0....0...1c..64.psy-ab..0.0.0....0.rFu2LzRXzOk#rlfi=hd:;si:4044243813144785508,l,Cht0ZW5uaXMgY2xhc3NlcyBpbiBrYXJuYXRha2FaLQoOdGVubmlzIGNsYXNzZXMiG3Rlbm5pcyBjbGFzc2VzIGluIGthcm5hdGFrYQ;mv:[[13.1655526,77.91812019999999],[12.2488587,74.688848]]</t>
  </si>
  <si>
    <t>Prakash Tennis Coaching Centre</t>
  </si>
  <si>
    <t>Bengaluru, Kudlu, VGP Layout, Karnataka 560068</t>
  </si>
  <si>
    <t>https://www.google.com/maps/place/Prakash+Tennis+Coaching+Centre/@12.8895513,77.6487601,17z/data=!3m1!4b1!4m5!3m4!1s0x3bae14a7a430e095:0x8c06d1fdbc085db2!8m2!3d12.8895513!4d77.6509488</t>
  </si>
  <si>
    <t>097394 77696</t>
  </si>
  <si>
    <t>https://www.google.com/search?tbm=lcl&amp;sxsrf=ALeKk01sO22GtiCbF_v0EHYLjEDS54NfAg%3A1594623709377&amp;ei=3QYMX77ZFoWGyAPYxqWgAQ&amp;q=tennis+classes+in+karnataka&amp;oq=tennis+classes+in+karnataka&amp;gs_l=psy-ab.3...0.0.0.15109019.0.0.0.0.0.0.0.0..0.0....0...1c..64.psy-ab..0.0.0....0.rFu2LzRXzOk#rlfi=hd:;si:10089982902881770930,l,Cht0ZW5uaXMgY2xhc3NlcyBpbiBrYXJuYXRha2FaLQoOdGVubmlzIGNsYXNzZXMiG3Rlbm5pcyBjbGFzc2VzIGluIGthcm5hdGFrYQ;mv:[[13.1655526,77.91812019999999],[12.2488587,74.688848]]</t>
  </si>
  <si>
    <t>The Tennis Village</t>
  </si>
  <si>
    <t>183/4, Tindlu Road, Kodigehalli, Vidyaranyapura Post, Bengaluru, Karnataka 560097</t>
  </si>
  <si>
    <t>https://www.google.com/maps/place/The+Tennis+Village/@13.0672506,77.5668038,17z/data=!3m1!4b1!4m5!3m4!1s0x3bae181d6e06b6bd:0xe0e3fe9b6555b0bb!8m2!3d13.0672506!4d77.5689925</t>
  </si>
  <si>
    <t>095388 33502</t>
  </si>
  <si>
    <t>https://www.google.com/search?tbm=lcl&amp;sxsrf=ALeKk01sO22GtiCbF_v0EHYLjEDS54NfAg%3A1594623709377&amp;ei=3QYMX77ZFoWGyAPYxqWgAQ&amp;q=tennis+classes+in+karnataka&amp;oq=tennis+classes+in+karnataka&amp;gs_l=psy-ab.3...0.0.0.15109019.0.0.0.0.0.0.0.0..0.0....0...1c..64.psy-ab..0.0.0....0.rFu2LzRXzOk#rlfi=hd:;si:16205075827582677179,l,Cht0ZW5uaXMgY2xhc3NlcyBpbiBrYXJuYXRha2FaLQoOdGVubmlzIGNsYXNzZXMiG3Rlbm5pcyBjbGFzc2VzIGluIGthcm5hdGFrYQ;mv:[[13.1655526,77.91812019999999],[12.2488587,74.688848]]</t>
  </si>
  <si>
    <t>https://www.google.com/search?tbm=lcl&amp;sxsrf=ALeKk01sO22GtiCbF_v0EHYLjEDS54NfAg%3A1594623709377&amp;ei=3QYMX77ZFoWGyAPYxqWgAQ&amp;q=tennis+classes+in+karnataka&amp;oq=tennis+classes+in+karnataka&amp;gs_l=psy-ab.3...0.0.0.15109019.0.0.0.0.0.0.0.0..0.0....0...1c..64.psy-ab..0.0.0....0.rFu2LzRXzOk#rlfi=hd:;si:14491304754200526863,l,Cht0ZW5uaXMgY2xhc3NlcyBpbiBrYXJuYXRha2FI1b6JveWAgIAIWjUKDnRlbm5pcyBjbGFzc2VzEAAQARgAGAMiG3Rlbm5pcyBjbGFzc2VzIGluIGthcm5hdGFrYQ;mv:[[13.1655526,77.91812019999999],[12.2488587,74.688848]]</t>
  </si>
  <si>
    <t>Krishnaraj Bull Road, Near Railway Station, Chamarajapuram, Karnataka 570005</t>
  </si>
  <si>
    <t>https://www.google.com/maps/place/Mysore+Tennis+Club/@12.3044877,76.6361946,17z/data=!3m1!4b1!4m8!1m2!2m1!1sMysore+Tennis+Club!3m4!1s0x3baf7aa700000001:0x1c72145a13dce33f!8m2!3d12.3044877!4d76.6383833</t>
  </si>
  <si>
    <t>Chamarajapuram</t>
  </si>
  <si>
    <t>https://www.google.com/search?tbm=lcl&amp;sxsrf=ALeKk01sO22GtiCbF_v0EHYLjEDS54NfAg%3A1594623709377&amp;ei=3QYMX77ZFoWGyAPYxqWgAQ&amp;q=tennis+classes+in+karnataka&amp;oq=tennis+classes+in+karnataka&amp;gs_l=psy-ab.3...0.0.0.15109019.0.0.0.0.0.0.0.0..0.0....0...1c..64.psy-ab..0.0.0....0.rFu2LzRXzOk#rlfi=hd:;si:2049723157519852351;mv:[[13.1655526,77.91812019999999],[12.2488587,74.688848]]</t>
  </si>
  <si>
    <t>Silver Strings</t>
  </si>
  <si>
    <t>NAL Colony, Kodihalli, Bengaluru, Karnataka 560017</t>
  </si>
  <si>
    <t>https://www.google.com/maps/place/Silver+Strings/@12.9801718,77.5526435,12z/data=!4m8!1m2!2m1!1sSilver+Strings!3m4!1s0x3bae1407760f12fb:0x15f715ce50bda2f5!8m2!3d12.9635345!4d77.6507543</t>
  </si>
  <si>
    <t>093437 80945</t>
  </si>
  <si>
    <t>https://www.google.com/search?tbm=lcl&amp;sxsrf=ALeKk01sO22GtiCbF_v0EHYLjEDS54NfAg%3A1594623709377&amp;ei=3QYMX77ZFoWGyAPYxqWgAQ&amp;q=tennis+classes+in+karnataka&amp;oq=tennis+classes+in+karnataka&amp;gs_l=psy-ab.3...0.0.0.15109019.0.0.0.0.0.0.0.0..0.0....0...1c..64.psy-ab..0.0.0....0.rFu2LzRXzOk#rlfi=hd:;si:1582757769906070261;mv:[[13.1655526,77.91812019999999],[12.2488587,74.688848]]</t>
  </si>
  <si>
    <t>Mahesh Bhupathi Tennis Academy</t>
  </si>
  <si>
    <t>18, Jattipalla - Kanakapura Rd, Hebbal Industrial Estate, Hebbal 1st Stage, Mysuru, Karnataka 570016</t>
  </si>
  <si>
    <t>https://www.google.com/maps/place/Mahesh+Bhupathi+Tennis+Academy/@12.70997,76.8156095,10z/data=!4m8!1m2!2m1!1sMahesh+Bhupathi+Tennis+Academy!3m4!1s0x3baf7a6a710c2715:0x95f82f02122c7e37!8m2!3d12.3529836!4d76.618677</t>
  </si>
  <si>
    <t>https://www.google.com/search?tbm=lcl&amp;sxsrf=ALeKk01sO22GtiCbF_v0EHYLjEDS54NfAg%3A1594623709377&amp;ei=3QYMX77ZFoWGyAPYxqWgAQ&amp;q=tennis+classes+in+karnataka&amp;oq=tennis+classes+in+karnataka&amp;gs_l=psy-ab.3...0.0.0.15109019.0.0.0.0.0.0.0.0..0.0....0...1c..64.psy-ab..0.0.0....0.rFu2LzRXzOk#rlfi=hd:;si:10806438991816850999,l,Cht0ZW5uaXMgY2xhc3NlcyBpbiBrYXJuYXRha2FaLQoOdGVubmlzIGNsYXNzZXMiG3Rlbm5pcyBjbGFzc2VzIGluIGthcm5hdGFrYQ;mv:[[13.1655526,77.91812019999999],[12.2488587,74.688848]]</t>
  </si>
  <si>
    <t>http://www.mbtaworld.com/</t>
  </si>
  <si>
    <t>Harsha Lingappa Tennis Academy-HLTA</t>
  </si>
  <si>
    <t>#25/3, Kanaka Nagar Main road, Post, V Nagenahalli, RT Nagar, Bengaluru, Karnataka 560032</t>
  </si>
  <si>
    <t>https://www.google.com/maps/place/Harsha+Lingappa+Tennis+Academy-HLTA/@13.0404944,77.605132,17z/data=!3m1!4b1!4m5!3m4!1s0x3bae1759c532745f:0x4a7f7ee8bfc36342!8m2!3d13.0404944!4d77.6073207</t>
  </si>
  <si>
    <t>093412 37523</t>
  </si>
  <si>
    <t>https://www.google.com/search?tbm=lcl&amp;sxsrf=ALeKk01sO22GtiCbF_v0EHYLjEDS54NfAg%3A1594623709377&amp;ei=3QYMX77ZFoWGyAPYxqWgAQ&amp;q=tennis+classes+in+karnataka&amp;oq=tennis+classes+in+karnataka&amp;gs_l=psy-ab.3...0.0.0.15109019.0.0.0.0.0.0.0.0..0.0....0...1c..64.psy-ab..0.0.0....0.rFu2LzRXzOk#rlfi=hd:;si:5368148818963686210,l,Cht0ZW5uaXMgY2xhc3NlcyBpbiBrYXJuYXRha2FaLQoOdGVubmlzIGNsYXNzZXMiG3Rlbm5pcyBjbGFzc2VzIGluIGthcm5hdGFrYQ;mv:[[13.1655526,77.91812019999999],[12.2488587,74.688848]]</t>
  </si>
  <si>
    <t>Elite Tennis Academy, Bangalore</t>
  </si>
  <si>
    <t>4/5, Vasanthpura Main Road, Off, Kanakapura Rd, Bengaluru, Karnataka 560061</t>
  </si>
  <si>
    <t>https://www.google.com/maps/place/Elite+Tennis+Academy,+Bangalore/@12.893682,77.5555693,17z/data=!3m1!4b1!4m5!3m4!1s0x3bae3fe13fb67c33:0xca47074b4976c005!8m2!3d12.893682!4d77.557758</t>
  </si>
  <si>
    <t>096322 29494</t>
  </si>
  <si>
    <t>https://www.google.com/search?tbm=lcl&amp;sxsrf=ALeKk01sO22GtiCbF_v0EHYLjEDS54NfAg%3A1594623709377&amp;ei=3QYMX77ZFoWGyAPYxqWgAQ&amp;q=tennis+classes+in+karnataka&amp;oq=tennis+classes+in+karnataka&amp;gs_l=psy-ab.3...0.0.0.15109019.0.0.0.0.0.0.0.0..0.0....0...1c..64.psy-ab..0.0.0....0.rFu2LzRXzOk#rlfi=hd:;si:14575626738944360453,l,Cht0ZW5uaXMgY2xhc3NlcyBpbiBrYXJuYXRha2FaLQoOdGVubmlzIGNsYXNzZXMiG3Rlbm5pcyBjbGFzc2VzIGluIGthcm5hdGFrYQ;mv:[[13.1655526,77.91812019999999],[12.2488587,74.688848]]</t>
  </si>
  <si>
    <t>http://elitetennisacademy.in/</t>
  </si>
  <si>
    <t>True Bounce Tennis Academy</t>
  </si>
  <si>
    <t>6th Cross, Kaggadasapura, Bangalore 560093, Holy Cross School Rd, Malleshpalya, Kaggadasapura, Bengaluru, Karnataka 560093</t>
  </si>
  <si>
    <t>https://www.google.com/maps/place/True+Bounce+Tennis+Academy/@12.9944407,77.7012717,14z/data=!4m8!1m2!2m1!1sTrue+Bounce+Tennis+Academy!3m4!1s0x3bae115c77253075:0x40cbc50a16328266!8m2!3d12.9804922!4d77.6759415</t>
  </si>
  <si>
    <t>098802 63006</t>
  </si>
  <si>
    <t>https://www.google.com/search?tbm=lcl&amp;sxsrf=ALeKk01sO22GtiCbF_v0EHYLjEDS54NfAg%3A1594623709377&amp;ei=3QYMX77ZFoWGyAPYxqWgAQ&amp;q=tennis+classes+in+karnataka&amp;oq=tennis+classes+in+karnataka&amp;gs_l=psy-ab.3...0.0.0.15109019.0.0.0.0.0.0.0.0..0.0....0...1c..64.psy-ab..0.0.0....0.rFu2LzRXzOk#rlfi=hd:;si:4669042085812404838,l,Cht0ZW5uaXMgY2xhc3NlcyBpbiBrYXJuYXRha2FI1Me10-WAgIAIWjUKDnRlbm5pcyBjbGFzc2VzEAAQARgAGAMiG3Rlbm5pcyBjbGFzc2VzIGluIGthcm5hdGFrYQ;mv:[[13.1655526,77.91812019999999],[12.2488587,74.688848]]</t>
  </si>
  <si>
    <t>http://www.truebouncetennisacademy.com/</t>
  </si>
  <si>
    <t>Ashpire Tennis Academy, Bengaluru, Karnataka</t>
  </si>
  <si>
    <t>Tennis Academy, Lavender Lane, Sangam Road, Opp. Salarpuria Sattva Gold Summit Hennur Main Road, near Manyata Tech Park, Kothanur, Bengaluru, Karnataka 560077</t>
  </si>
  <si>
    <t>https://www.google.com/maps/place/Ashpire+Tennis+Academy,+Bengaluru,+Karnataka/@13.0677413,77.6451196,17z/data=!3m1!4b1!4m5!3m4!1s0x3bae195d93fdce97:0xf46ed8c716008a38!8m2!3d13.0677413!4d77.6473083</t>
  </si>
  <si>
    <t>070220 16322</t>
  </si>
  <si>
    <t>https://www.google.com/search?tbm=lcl&amp;sxsrf=ALeKk01sO22GtiCbF_v0EHYLjEDS54NfAg%3A1594623709377&amp;ei=3QYMX77ZFoWGyAPYxqWgAQ&amp;q=tennis+classes+in+karnataka&amp;oq=tennis+classes+in+karnataka&amp;gs_l=psy-ab.3...0.0.0.15109019.0.0.0.0.0.0.0.0..0.0....0...1c..64.psy-ab..0.0.0....0.rFu2LzRXzOk#rlfi=hd:;si:17613253542271814200,l,Cht0ZW5uaXMgY2xhc3NlcyBpbiBrYXJuYXRha2FaLQoOdGVubmlzIGNsYXNzZXMiG3Rlbm5pcyBjbGFzc2VzIGluIGthcm5hdGFrYQ;mv:[[13.1655526,77.91812019999999],[12.2488587,74.688848]]</t>
  </si>
  <si>
    <t>https://www.google.com/maps/place/Ramakrishna+Tennis+Club/@12.878991,74.859656,17z/data=!3m1!4b1!4m5!3m4!1s0x3ba35a3e94fe8711:0xc774d8081b7ed635!8m2!3d12.878991!4d74.8618447</t>
  </si>
  <si>
    <t>0824 221 7286</t>
  </si>
  <si>
    <t>https://www.google.com/search?tbm=lcl&amp;sxsrf=ALeKk01sO22GtiCbF_v0EHYLjEDS54NfAg%3A1594623709377&amp;ei=3QYMX77ZFoWGyAPYxqWgAQ&amp;q=tennis+classes+in+karnataka&amp;oq=tennis+classes+in+karnataka&amp;gs_l=psy-ab.3...0.0.0.15109019.0.0.0.0.0.0.0.0..0.0....0...1c..64.psy-ab..0.0.0....0.rFu2LzRXzOk#rlfi=hd:;si:14372349840178730549,l,Cht0ZW5uaXMgY2xhc3NlcyBpbiBrYXJuYXRha2FaLQoOdGVubmlzIGNsYXNzZXMiG3Rlbm5pcyBjbGFzc2VzIGluIGthcm5hdGFrYQ;mv:[[13.1655526,77.91812019999999],[12.2488587,74.688848]]</t>
  </si>
  <si>
    <t>NOAH TENNIS ACADEMY</t>
  </si>
  <si>
    <t>NO:3192, 7th Main, HAL 2nd Stage, B-38, Indiranagar, Near ESI Hospital, Bengaluru, Karnataka 560038</t>
  </si>
  <si>
    <t>https://www.google.com/maps/place/NOAH+TENNIS+ACADEMY/@13.0434462,77.6105004,14z/data=!4m8!1m2!2m1!1sNOAH+TENNIS+ACADEMY!3m4!1s0x3bae1821058a9f81:0x9789439426301bf7!8m2!3d13.06096!4d77.588205</t>
  </si>
  <si>
    <t>095917 68050</t>
  </si>
  <si>
    <t>https://www.google.com/search?tbm=lcl&amp;sxsrf=ALeKk01sO22GtiCbF_v0EHYLjEDS54NfAg%3A1594623709377&amp;ei=3QYMX77ZFoWGyAPYxqWgAQ&amp;q=tennis+classes+in+karnataka&amp;oq=tennis+classes+in+karnataka&amp;gs_l=psy-ab.3...0.0.0.15109019.0.0.0.0.0.0.0.0..0.0....0...1c..64.psy-ab..0.0.0....0.rFu2LzRXzOk#rlfi=hd:;si:10919333075111386103,l,Cht0ZW5uaXMgY2xhc3NlcyBpbiBrYXJuYXRha2FaLQoOdGVubmlzIGNsYXNzZXMiG3Rlbm5pcyBjbGFzc2VzIGluIGthcm5hdGFrYQ;mv:[[13.1655526,77.91812019999999],[12.2488587,74.688848]]</t>
  </si>
  <si>
    <t>http://www.noahtennisacademy.com/</t>
  </si>
  <si>
    <t>Rohan Bopanna Tennis Academy</t>
  </si>
  <si>
    <t>53, Venkatala Village, Canadian International school road, Yelahanka, Venkatala Village, Chowdeshwari Layout, Yelahanka, Bengaluru, Karnataka 560064</t>
  </si>
  <si>
    <t>https://www.google.com/maps/place/Rohan+Bopanna+Tennis+Academy/@13.116444,77.6019173,17z/data=!3m1!4b1!4m5!3m4!1s0x3bae18e310ca53f7:0x1239045a857b49f7!8m2!3d13.116444!4d77.604106</t>
  </si>
  <si>
    <t>098452 88264</t>
  </si>
  <si>
    <t>https://www.google.com/search?tbm=lcl&amp;sxsrf=ALeKk01sO22GtiCbF_v0EHYLjEDS54NfAg%3A1594623709377&amp;ei=3QYMX77ZFoWGyAPYxqWgAQ&amp;q=tennis+classes+in+karnataka&amp;oq=tennis+classes+in+karnataka&amp;gs_l=psy-ab.3...0.0.0.15109019.0.0.0.0.0.0.0.0..0.0....0...1c..64.psy-ab..0.0.0....0.rFu2LzRXzOk#rlfi=hd:;si:1313085553188227575,l,Cht0ZW5uaXMgY2xhc3NlcyBpbiBrYXJuYXRha2FaLQoOdGVubmlzIGNsYXNzZXMiG3Rlbm5pcyBjbGFzc2VzIGluIGthcm5hdGFrYQ;mv:[[13.1655526,77.91812019999999],[12.2488587,74.688848]]</t>
  </si>
  <si>
    <t>https://www.rohanbopannatennis.com/</t>
  </si>
  <si>
    <t>Sol Sports Tennis Academy</t>
  </si>
  <si>
    <t>Neeladri Rd, Electronic City, Bengaluru, Karnataka 560100</t>
  </si>
  <si>
    <t>https://www.google.com/maps/place/Sol+Sports+Tennis+Academy/@12.8458682,77.6412334,17z/data=!3m1!4b1!4m5!3m4!1s0x3bae6b654f445e0b:0xf0afbad307db8ebd!8m2!3d12.8458682!4d77.6434221</t>
  </si>
  <si>
    <t>070265 11331</t>
  </si>
  <si>
    <t>https://www.google.com/search?tbm=lcl&amp;sxsrf=ALeKk01sO22GtiCbF_v0EHYLjEDS54NfAg%3A1594623709377&amp;ei=3QYMX77ZFoWGyAPYxqWgAQ&amp;q=tennis+classes+in+karnataka&amp;oq=tennis+classes+in+karnataka&amp;gs_l=psy-ab.3...0.0.0.15109019.0.0.0.0.0.0.0.0..0.0....0...1c..64.psy-ab..0.0.0....0.rFu2LzRXzOk#rlfi=hd:;si:17343286105559764669,l,Cht0ZW5uaXMgY2xhc3NlcyBpbiBrYXJuYXRha2FaLQoOdGVubmlzIGNsYXNzZXMiG3Rlbm5pcyBjbGFzc2VzIGluIGthcm5hdGFrYQ;mv:[[13.1655526,77.91812019999999],[12.2488587,74.688848]]</t>
  </si>
  <si>
    <t>https://www.solsports.in/</t>
  </si>
  <si>
    <t>Glow Tennis Acedemy</t>
  </si>
  <si>
    <t>22 Mahalakshmi forum, AECS Layout Chinnapanahalli, Marathahalli, Bengaluru, Karnataka 560037</t>
  </si>
  <si>
    <t>https://www.google.com/maps/place/Glow+Tennis+Acedemy/@12.9630818,77.7034095,17z/data=!3m1!4b1!4m5!3m4!1s0x3bae122e155a6fbf:0xfbc4f6367f186de0!8m2!3d12.9630818!4d77.7055982</t>
  </si>
  <si>
    <t>098456 96208</t>
  </si>
  <si>
    <t>https://www.google.com/search?tbm=lcl&amp;sxsrf=ALeKk01sO22GtiCbF_v0EHYLjEDS54NfAg%3A1594623709377&amp;ei=3QYMX77ZFoWGyAPYxqWgAQ&amp;q=tennis+classes+in+karnataka&amp;oq=tennis+classes+in+karnataka&amp;gs_l=psy-ab.3...0.0.0.15109019.0.0.0.0.0.0.0.0..0.0....0...1c..64.psy-ab..0.0.0....0.rFu2LzRXzOk#rlfi=hd:;si:18141895912876174816,l,Cht0ZW5uaXMgY2xhc3NlcyBpbiBrYXJuYXRha2FaLQoOdGVubmlzIGNsYXNzZXMiG3Rlbm5pcyBjbGFzc2VzIGluIGthcm5hdGFrYQ;mv:[[13.1655526,77.91812019999999],[12.2488587,74.688848]]</t>
  </si>
  <si>
    <t>Kinesis Tennis Academy</t>
  </si>
  <si>
    <t>Gopalan International School,, Seetharam Palya, Basavanagar, Hoodi, behind SAP Labs, Bengaluru, Karnataka 560048</t>
  </si>
  <si>
    <t>https://www.google.com/maps/place/Kinesis+Tennis+Academy/@12.9858087,77.7147525,17z/data=!3m1!4b1!4m5!3m4!1s0x3bae0df955555555:0x43c6db99c6fa6052!8m2!3d12.9858087!4d77.7169412</t>
  </si>
  <si>
    <t>099809 18103</t>
  </si>
  <si>
    <t>https://www.google.com/search?tbm=lcl&amp;sxsrf=ALeKk01sO22GtiCbF_v0EHYLjEDS54NfAg%3A1594623709377&amp;ei=3QYMX77ZFoWGyAPYxqWgAQ&amp;q=tennis+classes+in+karnataka&amp;oq=tennis+classes+in+karnataka&amp;gs_l=psy-ab.3...0.0.0.15109019.0.0.0.0.0.0.0.0..0.0....0...1c..64.psy-ab..0.0.0....0.rFu2LzRXzOk#rlfi=hd:;si:4883832299444658258,l,Cht0ZW5uaXMgY2xhc3NlcyBpbiBrYXJuYXRha2FaLQoOdGVubmlzIGNsYXNzZXMiG3Rlbm5pcyBjbGFzc2VzIGluIGthcm5hdGFrYQ;mv:[[13.1655526,77.91812019999999],[12.2488587,74.688848]]</t>
  </si>
  <si>
    <t>http://www.kinesisnet.com/</t>
  </si>
  <si>
    <t>Tennis Temple</t>
  </si>
  <si>
    <t>5 Block, 740, 80 Feet Rd, 5 Block, Chamundi Nagar, Rajajinagar, Bengaluru, Karnataka 560010</t>
  </si>
  <si>
    <t>https://www.google.com/maps/place/Tennis+Temple/@12.9803765,77.5537541,17z/data=!3m1!4b1!4m5!3m4!1s0x3bae3df1347f481f:0x205cd84b11d8e60!8m2!3d12.9803765!4d77.5559428</t>
  </si>
  <si>
    <t>074065 59000</t>
  </si>
  <si>
    <t>https://www.google.com/search?tbm=lcl&amp;sxsrf=ALeKk01sO22GtiCbF_v0EHYLjEDS54NfAg%3A1594623709377&amp;ei=3QYMX77ZFoWGyAPYxqWgAQ&amp;q=tennis+classes+in+karnataka&amp;oq=tennis+classes+in+karnataka&amp;gs_l=psy-ab.3...0.0.0.15109019.0.0.0.0.0.0.0.0..0.0....0...1c..64.psy-ab..0.0.0....0.rFu2LzRXzOk#rlfi=hd:;si:145748532750290528,l,Cht0ZW5uaXMgY2xhc3NlcyBpbiBrYXJuYXRha2FIparypKOqgIAIWjcKDnRlbm5pcyBjbGFzc2VzEAAQARgAGAEYAyIbdGVubmlzIGNsYXNzZXMgaW4ga2FybmF0YWth;mv:[[13.1655526,77.91812019999999],[12.2488587,74.688848]]</t>
  </si>
  <si>
    <t>https://www.tennistemple.in/</t>
  </si>
  <si>
    <t>Tennis Club</t>
  </si>
  <si>
    <t>Dindigul - Bangalore Road, Nunegundlapalli, Ambedkar Veedhi, Sampangi Rama Nagar, Bengaluru, Karnataka 560001</t>
  </si>
  <si>
    <t>https://www.google.com/maps/place/Tennis+Club/@12.9682715,77.5915378,17z/data=!3m1!4b1!4m5!3m4!1s0x3bae1677cb934735:0xc948005af53c88b0!8m2!3d12.9682715!4d77.5937265</t>
  </si>
  <si>
    <t>https://www.google.com/search?tbm=lcl&amp;sxsrf=ALeKk01sO22GtiCbF_v0EHYLjEDS54NfAg%3A1594623709377&amp;ei=3QYMX77ZFoWGyAPYxqWgAQ&amp;q=tennis+classes+in+karnataka&amp;oq=tennis+classes+in+karnataka&amp;gs_l=psy-ab.3...0.0.0.15109019.0.0.0.0.0.0.0.0..0.0....0...1c..64.psy-ab..0.0.0....0.rFu2LzRXzOk#rlfi=hd:;si:14503842990608124080,l,Cht0ZW5uaXMgY2xhc3NlcyBpbiBrYXJuYXRha2FaLQoOdGVubmlzIGNsYXNzZXMiG3Rlbm5pcyBjbGFzc2VzIGluIGthcm5hdGFrYQ;mv:[[13.1655526,77.91812019999999],[12.2488587,74.688848]]</t>
  </si>
  <si>
    <t>Suresh Tennis Center</t>
  </si>
  <si>
    <t>No.1, Vidyaranyapura Main Road Opp. Salarpuria Sattva, near Decathlon, Kothanur, Bengaluru, Karnataka 560077</t>
  </si>
  <si>
    <t>https://www.google.com/maps/place/Suresh+Tennis+Center/@12.994139,77.4882134,12z/data=!4m8!1m2!2m1!1sSuresh+Tennis+Center!3m4!1s0x3bae179e1b8b9523:0x1d8e2d8ed7afd80d!8m2!3d13.0537046!4d77.5565068</t>
  </si>
  <si>
    <t>094828 36794</t>
  </si>
  <si>
    <t>https://www.google.com/search?tbm=lcl&amp;sxsrf=ALeKk006hMyONxmFOcn3SYJqSClWPDNneQ%3A1594642525020&amp;ei=XVAMX71wkv31A_uHgPAF&amp;q=tennis+classes+in+karnataka&amp;oq=tennis+classes+in+karnataka&amp;gs_l=psy-ab.3...0.0.0.77327.0.0.0.0.0.0.0.0..0.0....0...1c..64.psy-ab..0.0.0....0.LYHC5V2XbxI#rlfi=hd:;si:2129689765320054797,l,Cht0ZW5uaXMgY2xhc3NlcyBpbiBrYXJuYXRha2FaLQoOdGVubmlzIGNsYXNzZXMiG3Rlbm5pcyBjbGFzc2VzIGluIGthcm5hdGFrYQ;mv:[[13.4080105,77.9396237],[12.2284846,74.6169092]];start:20</t>
  </si>
  <si>
    <t>http://www.stconline.in/</t>
  </si>
  <si>
    <t>Tennis Coaching in Mysore</t>
  </si>
  <si>
    <t>Onkarmal Somani College of Education, Sahukar Chennaiah Road, Kuvempu Nagara, Mysuru, Karnataka 570009</t>
  </si>
  <si>
    <t>https://www.google.com/maps/place/Tennis+Coaching+in+Mysore/@12.3106368,76.6120458,12z/data=!4m8!1m2!2m1!1sTennis+Coaching+in+Mysore!3m4!1s0x3baf7ac78c25a22f:0x135ec042d015923d!8m2!3d12.3023814!4d76.6176751</t>
  </si>
  <si>
    <t>https://www.google.com/search?sa=X&amp;biw=1517&amp;bih=694&amp;sxsrf=ALeKk00Xrb6p3QtrUABrC636eQot15LXVQ:1594642656752&amp;q=tennis+classes+in+karnataka&amp;npsic=0&amp;rflfq=1&amp;rlha=0&amp;rllag=12595824,77144559,64121&amp;tbm=lcl&amp;ved=2ahUKEwjZwOXomsrqAhUUeysKHd34DQcQjGp6BAgMEEY&amp;rldoc=1#rlfi=hd:;si:1395764327722881597;mv:[[13.4080105,77.9396237],[12.2284846,74.6169092]];start:20</t>
  </si>
  <si>
    <t>http://www.sportswing.in/</t>
  </si>
  <si>
    <t>Tennis and More Sporting</t>
  </si>
  <si>
    <t>Varthur Rd, Patel Narayanswamy Layout, Siddapura, Whitefield, Bengaluru, Karnataka 560066</t>
  </si>
  <si>
    <t>https://www.google.com/maps/place/Tennis+and+More+Sporting/@12.9548321,77.7265505,17z/data=!3m1!4b1!4m5!3m4!1s0x3bae1215c2a4e1d5:0x5408f53f026598!8m2!3d12.9548321!4d77.7287392</t>
  </si>
  <si>
    <t>098863 11077</t>
  </si>
  <si>
    <t>https://www.google.com/search?biw=1517&amp;bih=694&amp;tbm=lcl&amp;sxsrf=ALeKk00wepTtrGBicR2a-ZzV3f0SNjGgOw%3A1594642661085&amp;ei=5VAMX8noBJK7rQGgl5ZQ&amp;q=tennis%20classes%20in%20karnataka&amp;oq=tennis+classes+in+karnataka&amp;gs_l=psy-ab.3...0.0.0.14364.0.0.0.0.0.0.0.0..0.0....0...1c..64.psy-ab..0.0.0....0.fGEsAem0FoA&amp;tbs=lrf:!1m4!1u3!2m2!3m1!1e1!1m4!1u2!2m2!2m1!1e1!1m4!1u16!2m2!16m1!1e1!1m4!1u16!2m2!16m1!1e2!2m1!1e2!2m1!1e16!2m1!1e3!3sIAE,lf:1,lf_ui:2&amp;rlst=f#rlfi=hd:;si:23653747460826520,l,Cht0ZW5uaXMgY2xhc3NlcyBpbiBrYXJuYXRha2FaLQoOdGVubmlzIGNsYXNzZXMiG3Rlbm5pcyBjbGFzc2VzIGluIGthcm5hdGFrYQ;mv:[[13.4080105,77.9396237],[12.2284846,74.6169092]];start:20</t>
  </si>
  <si>
    <t>http://tams.in/</t>
  </si>
  <si>
    <t>Kim's Tennis Academy</t>
  </si>
  <si>
    <t>Jeevanhalli, Cox Town, Bengaluru, Karnataka 560005</t>
  </si>
  <si>
    <t>https://www.google.com/maps/place/Kim's+Tennis+Academy/@12.9965726,77.6281339,17z/data=!3m1!4b1!4m5!3m4!1s0x3bae19f95fc82555:0xd38d9b929e84af93!8m2!3d12.9965726!4d77.6303226</t>
  </si>
  <si>
    <t>098452 84423</t>
  </si>
  <si>
    <t>https://www.google.com/search?sa=X&amp;biw=1517&amp;bih=694&amp;sxsrf=ALeKk00Xrb6p3QtrUABrC636eQot15LXVQ:1594642656752&amp;q=tennis+classes+in+karnataka&amp;npsic=0&amp;rflfq=1&amp;rlha=0&amp;rllag=12595824,77144559,64121&amp;tbm=lcl&amp;ved=2ahUKEwjZwOXomsrqAhUUeysKHd34DQcQjGp6BAgMEEY&amp;rldoc=1#rlfi=hd:;si:15244011367746023315,l,Cht0ZW5uaXMgY2xhc3NlcyBpbiBrYXJuYXRha2FaLQoOdGVubmlzIGNsYXNzZXMiG3Rlbm5pcyBjbGFzc2VzIGluIGthcm5hdGFrYQ;mv:[[13.4080105,77.9396237],[12.2284846,74.6169092]];start:20</t>
  </si>
  <si>
    <t>https://m.facebook.com/pages/category/Stadium--Arena---Sports-Venue/Kims-tennis-academy-697889386979268/</t>
  </si>
  <si>
    <t>HARSHA TABLE TENNIS ACADEMY</t>
  </si>
  <si>
    <t>Cauvery Educational Institution, Jayanagar, Kuvempu Nagara, Mysuru, Karnataka 570023</t>
  </si>
  <si>
    <t>https://www.google.com/maps/place/HARSHA+TABLE+TENNIS+ACADEMY/@12.2916735,76.6303532,17z/data=!3m1!4b1!4m5!3m4!1s0x3baf7b2da3fa9bfd:0xc36c747045738031!8m2!3d12.2916735!4d76.6325419</t>
  </si>
  <si>
    <t>https://www.google.com/search?biw=1517&amp;bih=694&amp;tbm=lcl&amp;sxsrf=ALeKk00GJjCmoAZoNtqcbiNoLvJbmUqnsQ%3A1594642815945&amp;ei=f1EMX8ewOYi1rQHDzJrgAg&amp;q=tennis+classes+in+karnataka&amp;oq=tennis+classes+in+karnataka&amp;gs_l=psy-ab.3...0.0.0.16056.0.0.0.0.0.0.0.0..0.0....0...1c..64.psy-ab..0.0.0....0.lr19Ob0BvU4#rlfi=hd:;si:14081758160431054897;mv:[[13.4080105,77.9396237],[12.2284846,74.6169092]];start:20</t>
  </si>
  <si>
    <t>Bleed Tennis</t>
  </si>
  <si>
    <t>Vinayaka Layout, Whitefield, Bengaluru, Karnataka 560066</t>
  </si>
  <si>
    <t>https://www.google.com/maps/place/Bleed+Tennis/@12.969358,77.7503453,17z/data=!3m1!4b1!4m5!3m4!1s0x3bae0dfc75015389:0x5341e6486f513694!8m2!3d12.969358!4d77.752534</t>
  </si>
  <si>
    <t>https://www.google.com/search?biw=1517&amp;bih=694&amp;tbm=lcl&amp;sxsrf=ALeKk00GJjCmoAZoNtqcbiNoLvJbmUqnsQ%3A1594642815945&amp;ei=f1EMX8ewOYi1rQHDzJrgAg&amp;q=tennis+classes+in+karnataka&amp;oq=tennis+classes+in+karnataka&amp;gs_l=psy-ab.3...0.0.0.16056.0.0.0.0.0.0.0.0..0.0....0...1c..64.psy-ab..0.0.0....0.lr19Ob0BvU4#rlfi=hd:;si:5999329377413838484;mv:[[13.4080105,77.9396237],[12.2284846,74.6169092]];start:20</t>
  </si>
  <si>
    <t>http://bleedsportsenterprise.wordpress.com/</t>
  </si>
  <si>
    <t>Chaitanya Ananya, Seegehalli, Krishnarajapura, Bengaluru, Karnataka 560067</t>
  </si>
  <si>
    <t>https://www.google.com/maps/place/True+Bounce+Tennis+Academy/@12.9693556,77.7175143,13z/data=!4m8!1m2!2m1!1sTrue+Bounce+Tennis+Academy!3m4!1s0x3bae0e3a116e0eaf:0x4859575ee0a2e51f!8m2!3d13.0083903!4d77.7616211</t>
  </si>
  <si>
    <t>https://www.google.com/search?biw=1517&amp;bih=694&amp;tbm=lcl&amp;sxsrf=ALeKk01EZ9khAF9yzACaE6raP3FsAu2Kuw%3A1594643002099&amp;ei=OlIMX5rTBcO5rQHmiYS4BQ&amp;q=tennis+classes+in+karnataka&amp;oq=tennis+classes+in+karnataka&amp;gs_l=psy-ab.3...0.0.0.18667.0.0.0.0.0.0.0.0..0.0....0...1c..64.psy-ab..0.0.0....0.DwtDI1GV4fo#rlfi=hd:;si:5213294108665373983,l,Cht0ZW5uaXMgY2xhc3NlcyBpbiBrYXJuYXRha2FaLQoOdGVubmlzIGNsYXNzZXMiG3Rlbm5pcyBjbGFzc2VzIGluIGthcm5hdGFrYQ;mv:[[13.0994265,77.8307246],[12.2459516,76.5407919]];start:20</t>
  </si>
  <si>
    <t>Transform Tennis Academy, Bommanahalli</t>
  </si>
  <si>
    <t>16 Cross Road, 13th Main Rd, Virat Nagar, Bommanahalli, Bengaluru, Karnataka 560068</t>
  </si>
  <si>
    <t>https://www.google.com/maps/place/Transform+Tennis+Academy,+Bommanahalli/@12.9040804,77.6173594,17z/data=!3m1!4b1!4m5!3m4!1s0x3bae14e883457751:0x1ac6ff9a8a41de11!8m2!3d12.9040804!4d77.6195481</t>
  </si>
  <si>
    <t>096868 45333</t>
  </si>
  <si>
    <t>https://www.google.com/search?sxsrf=ALeKk01KR4uLBhBgveSjpqfVP3U284M-9Q:1594646987292&amp;q=tennis+classes+in+karnataka&amp;npsic=0&amp;rflfq=1&amp;rlha=0&amp;rllag=12595824,77144559,64121&amp;tbm=lcl&amp;ved=2ahUKEwiyy-D5qsrqAhUlIbcAHRLoD5AQjGp6BAgMEEY&amp;rldoc=1#rlfi=hd:;si:1929510529584455185,l,Cht0ZW5uaXMgY2xhc3NlcyBpbiBrYXJuYXRha2FaLQoOdGVubmlzIGNsYXNzZXMiG3Rlbm5pcyBjbGFzc2VzIGluIGthcm5hdGFrYQ;mv:[[13.0994265,77.8307246],[12.2459516,76.5407919]];start:20</t>
  </si>
  <si>
    <t>https://business.google.com/website/transform-tennis-academy</t>
  </si>
  <si>
    <t>Unnamed Road, Balagere, Bengaluru, Karnataka 560087</t>
  </si>
  <si>
    <t>https://www.google.com/maps/place/Tennis+Academy/@12.9381,77.7130113,17z/data=!3m1!4b1!4m5!3m4!1s0x3bae13330e045bdd:0xc9c37b4ee6211ad2!8m2!3d12.9381!4d77.7152</t>
  </si>
  <si>
    <t>https://www.google.com/search?biw=1517&amp;bih=694&amp;tbm=lcl&amp;sxsrf=ALeKk008on5ST1AhsobL3Sgb2L2ZYdM7FQ%3A1594643205214&amp;ei=BVMMX-TUDJqo9QPxlI3YCA&amp;q=tennis+classes+in+karnataka&amp;oq=tennis+classes+in+karnataka&amp;gs_l=psy-ab.3...0.0.0.81647.0.0.0.0.0.0.0.0..0.0....0...1c..64.psy-ab..0.0.0....0.Jn1kTZobaBA#rlfi=hd:;si:14538599600880687826,l,Cht0ZW5uaXMgY2xhc3NlcyBpbiBrYXJuYXRha2FaLQoOdGVubmlzIGNsYXNzZXMiG3Rlbm5pcyBjbGFzc2VzIGluIGthcm5hdGFrYQ;mv:[[13.0994265,77.8307246],[12.2459516,76.5407919]];start:20</t>
  </si>
  <si>
    <t>Tennis inspire</t>
  </si>
  <si>
    <t>560066, Kumarapalli, Thubarahalli, Whitefield, Bengaluru, Karnataka 560066</t>
  </si>
  <si>
    <t>https://www.google.com/maps/place/Tennis+inspire/@12.9295917,77.6916593,14z/data=!4m8!1m2!2m1!1sTennis+inspire!3m4!1s0x3bae123f21cf840d:0x56c545e6edc504cc!8m2!3d12.9489524!4d77.7192971</t>
  </si>
  <si>
    <t>089719 27863</t>
  </si>
  <si>
    <t>https://www.google.com/search?tbm=lcl&amp;sxsrf=ALeKk02Hq35J0dZPv0mKY_Q-RRU4eCgsBQ%3A1594647281288&amp;ei=8WIMX7WZEY3drQHwr56ADg&amp;q=tennis+classes+in+karnataka&amp;oq=tennis+classes+in+karnataka&amp;gs_l=psy-ab.3...0.0.0.14660.0.0.0.0.0.0.0.0..0.0....0...1c..64.psy-ab..0.0.0....0.Y2VOWgr7n0k#rlfi=hd:;si:6252480515807708364,l,Cht0ZW5uaXMgY2xhc3NlcyBpbiBrYXJuYXRha2FaLQoOdGVubmlzIGNsYXNzZXMiG3Rlbm5pcyBjbGFzc2VzIGluIGthcm5hdGFrYQ;mv:[[13.0994265,77.8307246],[12.2459516,76.5407919]];start:20</t>
  </si>
  <si>
    <t>Charan Academy of Tennis - CAT</t>
  </si>
  <si>
    <t>CA-12, Vijayanagar 2nd Stage Near Vijayanagar Sports club, Mysuru, Karnataka 570017</t>
  </si>
  <si>
    <t>https://www.google.com/maps/place/Charan+Academy+of+Tennis+-+CAT/@12.3316266,76.6077067,17z/data=!3m1!4b1!4m5!3m4!1s0x3baf706b5075cfcb:0xc32b6028b3a71667!8m2!3d12.3316266!4d76.6098954</t>
  </si>
  <si>
    <t>090196 81857</t>
  </si>
  <si>
    <t>https://www.google.com/search?tbm=lcl&amp;sxsrf=ALeKk02Hq35J0dZPv0mKY_Q-RRU4eCgsBQ%3A1594647281288&amp;ei=8WIMX7WZEY3drQHwr56ADg&amp;q=tennis+classes+in+karnataka&amp;oq=tennis+classes+in+karnataka&amp;gs_l=psy-ab.3...0.0.0.14660.0.0.0.0.0.0.0.0..0.0....0...1c..64.psy-ab..0.0.0....0.Y2VOWgr7n0k#rlfi=hd:;si:14063439989323535975,l,Cht0ZW5uaXMgY2xhc3NlcyBpbiBrYXJuYXRha2FaLQoOdGVubmlzIGNsYXNzZXMiG3Rlbm5pcyBjbGFzc2VzIGluIGthcm5hdGFrYQ;mv:[[13.0994265,77.8307246],[12.2459516,76.5407919]];start:20</t>
  </si>
  <si>
    <t>http://www.charantennis.com/</t>
  </si>
  <si>
    <t>SKIES Table Tennis Academy</t>
  </si>
  <si>
    <t>67, Mosque Rd, Basavanagudi, Bengaluru, Karnataka 560004</t>
  </si>
  <si>
    <t>https://www.google.com/maps/place/SKIES+Table+Tennis+Academy/@12.9405156,77.5757614,17z/data=!3m1!4b1!4m5!3m4!1s0x3bae15939915d4d9:0xd5854462c9905d5e!8m2!3d12.9405156!4d77.5779501</t>
  </si>
  <si>
    <t>096861 37540</t>
  </si>
  <si>
    <t>https://www.google.com/search?tbm=lcl&amp;sxsrf=ALeKk02_ZWqMYhbSdkqtyvD5TV-JFFQiow%3A1594647398517&amp;ei=ZmMMX-eRH9Hn9QOR3rrwBQ&amp;q=tennis+classes+in+karnataka&amp;oq=tennis+classes+in+karnataka&amp;gs_l=psy-ab.3...0.0.0.2981.0.0.0.0.0.0.0.0..0.0....0...1c..64.psy-ab..0.0.0....0.EYwOOKUzxU0#rlfi=hd:;si:15385778893060332894,l,Cht0ZW5uaXMgY2xhc3NlcyBpbiBrYXJuYXRha2FaLQoOdGVubmlzIGNsYXNzZXMiG3Rlbm5pcyBjbGFzc2VzIGluIGthcm5hdGFrYQ;mv:[[13.0994265,77.8307246],[12.2459516,76.5407919]];start:20</t>
  </si>
  <si>
    <t>https://skiesttacademyofficial.wordpress.com/2016/04/18/skies-table-tennis-acady/</t>
  </si>
  <si>
    <t>Garden Tennis Club</t>
  </si>
  <si>
    <t>Doora, Mysuru, Karnataka 570001</t>
  </si>
  <si>
    <t>https://www.google.com/maps/place/Garden+Tennis+Club/@12.0772593,76.5890291,10z/data=!4m8!1m2!2m1!1sGarden+Tennis+Club!3m4!1s0x3baf707b98e5a7e7:0x30ac20afe282adcd!8m2!3d12.3116919!4d76.6612019</t>
  </si>
  <si>
    <t>0821 254 6582</t>
  </si>
  <si>
    <t>https://www.google.com/search?tbm=lcl&amp;sxsrf=ALeKk02ummFUAE2XVmLCjwPkJmELjtPW-A%3A1594647462174&amp;ei=pmMMX5WfCobz9QOEv6CwAg&amp;q=tennis+classes+in+karnataka&amp;oq=tennis+classes+in+karnataka&amp;gs_l=psy-ab.3...0.0.0.3116.0.0.0.0.0.0.0.0..0.0....0...1c..64.psy-ab..0.0.0....0.s6ANAvU-zKE#rlfi=hd:;si:9741969722377321815,l,Cht0ZW5uaXMgY2xhc3NlcyBpbiBrYXJuYXRha2FaLQoOdGVubmlzIGNsYXNzZXMiG3Rlbm5pcyBjbGFzc2VzIGluIGthcm5hdGFrYQ;mv:[[13.0994265,77.8307246],[12.2459516,76.5407919]];start:20</t>
  </si>
  <si>
    <t>Sri Sri Tennis Academy</t>
  </si>
  <si>
    <t>Bannerghatta Main Rd, Near By Meenakshi Mahal, Thimappa Reddy Layout, Syndicate Bank Colony, Omkar Nagar, Hulimavu, Bengaluru, Karnataka 560076</t>
  </si>
  <si>
    <t>https://www.google.com/maps/place/Sri+Sri+Tennis+Academy/@12.8746146,77.5579321,13z/data=!4m8!1m2!2m1!1sSri+Sri+Tennis+Academy!3m4!1s0x3bae1524957013a9:0xd8dc208dccfaa1d0!8m2!3d12.8814583!4d77.5934546</t>
  </si>
  <si>
    <t>https://www.google.com/search?tbm=lcl&amp;sxsrf=ALeKk02ummFUAE2XVmLCjwPkJmELjtPW-A%3A1594647462174&amp;ei=pmMMX5WfCobz9QOEv6CwAg&amp;q=tennis+classes+in+karnataka&amp;oq=tennis+classes+in+karnataka&amp;gs_l=psy-ab.3...0.0.0.3116.0.0.0.0.0.0.0.0..0.0....0...1c..64.psy-ab..0.0.0....0.s6ANAvU-zKE#rlfi=hd:;si:15626400600470233552,l,Cht0ZW5uaXMgY2xhc3NlcyBpbiBrYXJuYXRha2FaLQoOdGVubmlzIGNsYXNzZXMiG3Rlbm5pcyBjbGFzc2VzIGluIGthcm5hdGFrYQ;mv:[[13.0994265,77.8307246],[12.2459516,76.5407919]];start:20</t>
  </si>
  <si>
    <t>BR Tennis Academy</t>
  </si>
  <si>
    <t>Thanisandra Main Rd, Dr.Shivaram Karanth Nagar, Post, Bengaluru, Karnataka 530077</t>
  </si>
  <si>
    <t>https://www.google.com/maps/place/BR+Tennis+Academy/@13.0619991,77.63202,17z/data=!3m1!4b1!4m5!3m4!1s0x3bae1751717b9817:0x972b4ec6e77199d!8m2!3d13.0619991!4d77.6342087</t>
  </si>
  <si>
    <t>098860 42776</t>
  </si>
  <si>
    <t>https://www.google.com/search?q=br+tennis+academy&amp;oq=BR+Tennis+Academy&amp;aqs=chrome.0.0j46j69i60l3.224j0j7&amp;sourceid=chrome&amp;ie=UTF-8</t>
  </si>
  <si>
    <t>https://www.facebook.com/pages/category/Tennis-Court/BR-Tennis-Academy-649279791764780/</t>
  </si>
  <si>
    <t>Champions Tennis Academy, Branch - 2</t>
  </si>
  <si>
    <t>Owners Ct E Rd, Kasavanahalli, Karnataka 560035</t>
  </si>
  <si>
    <t>https://www.google.com/maps/place/Champions+Tennis+Academy,+Branch+-+2/@12.8995864,77.6760491,17z/data=!3m1!4b1!4m5!3m4!1s0x3bae13a1177d669f:0x23c7f7b49dfbfd3d!8m2!3d12.8995864!4d77.6782378</t>
  </si>
  <si>
    <t>https://www.google.com/search?sxsrf=ALeKk026t8Y_cguvjywZsO8I5Y11mSsbew%3A1594647713586&amp;ei=oWQMX8eTI7OG4-EP78SguAQ&amp;q=Champions+Tennis+Academy%2C+Branch+-+2&amp;oq=Champions+Tennis+Academy%2C+Branch+-+2&amp;gs_lcp=CgZwc3ktYWIQAzIGCAAQFhAeMgYIABAWEB46EAguEMcBEK8BELADECcQkwJQ1dQBWNXUAWDZ4gFoA3AAeACAAZMBiAGTAZIBAzAuMZgBAKABAqABAaoBB2d3cy13aXo&amp;sclient=psy-ab&amp;ved=0ahUKEwiH6InUrcrqAhUzwzgGHW8iCEcQ4dUDCAw&amp;uact=5</t>
  </si>
  <si>
    <t>https://championstennisacademybranch2.business.site/</t>
  </si>
  <si>
    <t>Transform Tennis Academy, Marathalli</t>
  </si>
  <si>
    <t>Thubarahalli Extention Rd, Kumarapalli, Thubarahalli, Whitefield, Bengaluru, Karnataka 560066</t>
  </si>
  <si>
    <t>https://www.google.com/maps/place/Transform+Tennis+Academy,+Marathalli/@12.9529359,77.7191379,17z/data=!3m1!4b1!4m5!3m4!1s0x3bae123fcc402aad:0x7d86503fbba22c1b!8m2!3d12.9529359!4d77.7213266</t>
  </si>
  <si>
    <t>https://www.google.com/search?sxsrf=ALeKk00MHKd_XSBO2YxJCRdw1Qf_wVfybg%3A1594647763418&amp;ei=02QMX_j5GLWKmge8urDIBw&amp;q=Transform+Tennis+Academy%2C+Marathalli&amp;oq=Transform+Tennis+Academy%2C+Marathalli&amp;gs_lcp=CgZwc3ktYWIQAzIHCAAQsAMQHjIHCAAQsAMQHlDOgwFYzoMBYO2EAWgCcAB4AIABAIgBAJIBAJgBAKABAqABAaoBB2d3cy13aXo&amp;sclient=psy-ab&amp;ved=0ahUKEwi4r-vrrcrqAhU1heYKHTwdDHkQ4dUDCAw&amp;uact=5</t>
  </si>
  <si>
    <t>https://www.facebook.com/TransformTennis/</t>
  </si>
  <si>
    <t>TAFL- Tennis Academy</t>
  </si>
  <si>
    <t>296/1, Devarachikkanalli road, Begur, Bangalore, behind Duo Heights Layout, Bengaluru, Karnataka 560068</t>
  </si>
  <si>
    <t>https://www.google.com/maps/place/TAFL-+Tennis+Academy/@12.8851534,77.6198906,17z/data=!3m1!4b1!4m5!3m4!1s0x3bae14ce60029cb5:0x60eb43afe311b2f!8m2!3d12.8851534!4d77.6220793</t>
  </si>
  <si>
    <t>073537 86436</t>
  </si>
  <si>
    <t>https://www.google.com/search?tbm=lcl&amp;sxsrf=ALeKk02ummFUAE2XVmLCjwPkJmELjtPW-A%3A1594647462174&amp;ei=pmMMX5WfCobz9QOEv6CwAg&amp;q=tennis+classes+in+karnataka&amp;oq=tennis+classes+in+karnataka&amp;gs_l=psy-ab.3...0.0.0.3116.0.0.0.0.0.0.0.0..0.0....0...1c..64.psy-ab..0.0.0....0.s6ANAvU-zKE#rlfi=hd:;si:436484379367250735,l,Cht0ZW5uaXMgY2xhc3NlcyBpbiBrYXJuYXRha2FaLQoOdGVubmlzIGNsYXNzZXMiG3Rlbm5pcyBjbGFzc2VzIGluIGthcm5hdGFrYQ;mv:[[13.4068094,77.8969115],[12.249704099999999,74.61932689999999]];start:40</t>
  </si>
  <si>
    <t>https://tafl-tennis-academy.business.site/</t>
  </si>
  <si>
    <t>Zeeshan Ali Tennis Academy</t>
  </si>
  <si>
    <t>Whitefield Sarjapur Road, Near Dommasandra Circle, Chikkavaderapura, Karnataka 562125</t>
  </si>
  <si>
    <t>https://www.google.com/maps/place/Zeeshan+Ali+Tennis+Academy/@12.8941791,77.7429348,17z/data=!3m1!4b1!4m5!3m4!1s0x3bae12a81e0cc081:0xe22887dc19d37a1b!8m2!3d12.8941791!4d77.7451235</t>
  </si>
  <si>
    <t>Chikkavaderapura</t>
  </si>
  <si>
    <t>https://www.google.com/search?tbm=lcl&amp;sxsrf=ALeKk02RoKSeJK0Z7gN0FYxHbEZ2Mnj_Dg%3A1594647488508&amp;ei=wGMMX8zIHsP8rQHgpbSgBA&amp;q=tennis+classes+in+karnataka&amp;oq=tennis+classes+in+karnataka&amp;gs_l=psy-ab.3...0.0.0.16949.0.0.0.0.0.0.0.0..0.0....0...1c..64.psy-ab..0.0.0....0.6-KPKDhs4m4#rlfi=hd:;si:16296424631035984411,l,Cht0ZW5uaXMgY2xhc3NlcyBpbiBrYXJuYXRha2FaLQoOdGVubmlzIGNsYXNzZXMiG3Rlbm5pcyBjbGFzc2VzIGluIGthcm5hdGFrYQ;mv:[[13.1655526,77.91812019999999],[12.2488587,74.688848]]</t>
  </si>
  <si>
    <t>http://www.zeeshanalitennisacademy.com/</t>
  </si>
  <si>
    <t>TENNIS360 Academy</t>
  </si>
  <si>
    <t>APC Layout, Lakeshore Garden, Doddabommasandra, Bengaluru, Karnataka 560097</t>
  </si>
  <si>
    <t>https://www.google.com/maps/place/TENNIS360+Academy/@13.0700928,77.5640834,16z/data=!4m8!1m2!2m1!1sTENNIS360+Academy!3m4!1s0x3bae19823bfe80c1:0x66c01debf2232947!8m2!3d13.0666418!4d77.5653435</t>
  </si>
  <si>
    <t>https://www.google.com/search?tbm=lcl&amp;sxsrf=ALeKk032c6NZRfecww_fniia7GiDAkWqmA%3A1594647867773&amp;ei=O2UMX9voLtmd4-EPsJimgAE&amp;q=TENNIS360+Academy&amp;oq=TENNIS360+Academy&amp;gs_l=psy-ab.3..0i22i30k1l2.2266.2266.0.2708.1.1.0.0.0.0.205.205.2-1.1.0....0...1c.1.64.psy-ab..0.1.204....0.35d8BLneUyw#rlfi=hd:;si:7403950686614006087,l,ChFURU5OSVMzNjAgQWNhZGVteVomChF0ZW5uaXMzNjAgYWNhZGVteSIRdGVubmlzMzYwIGFjYWRlbXk;mv:[[13.073958,77.57195209999999],[13.066227699999999,77.5649694]]</t>
  </si>
  <si>
    <t>Bhupathi Tennis Academy Pvt Ltd</t>
  </si>
  <si>
    <t>4, Thindlu Main Rd, Tindlu, Vidyaranyapura, Bengaluru, Karnataka 560097</t>
  </si>
  <si>
    <t>https://www.google.com/maps/place/Bhupathi+Tennis+Academy+Pvt+Ltd/@13.0627977,77.5707536,17z/data=!3m1!4b1!4m5!3m4!1s0x3bae1804ae5c244d:0xa67982c20d44e533!8m2!3d13.0627977!4d77.5729423</t>
  </si>
  <si>
    <t>https://www.google.com/search?tbm=lcl&amp;sxsrf=ALeKk01DBb5t_hAypHh059sBC-AsBUhHzA%3A1594647901563&amp;ei=XWUMX-b_IcCZ4-EPzZiRyA8&amp;q=Bhupathi+Tennis+Academy+Pvt+Ltd&amp;oq=Bhupathi+Tennis+Academy+Pvt+Ltd&amp;gs_l=psy-ab.3..0i333k1.20514.20514.0.20738.1.1.0.0.0.0.176.176.0j1.1.0....0...1c.1.64.psy-ab..0.1.175....0.zbwB6j5eOvU#rlfi=hd:;si:11995762852435911987;mv:[[13.062977677319028,77.5731270583236],[13.062617722680969,77.57275754167638]]</t>
  </si>
  <si>
    <t>Eshwar Nagar, Manipal, Karnataka 576104</t>
  </si>
  <si>
    <t>https://www.google.com/maps/place/Tennis+courts/@13.3496288,74.7872578,16z/data=!4m8!1m2!2m1!1stennis+courts+near+Eshwar+Nagar,+Manipal,+Karnataka!3m4!1s0x3bbca4a52891c7b5:0x5a1cc34b58f4a004!8m2!3d13.3448216!4d74.7949118</t>
  </si>
  <si>
    <t>097405 14442</t>
  </si>
  <si>
    <t>https://www.google.com/search?tbm=lcl&amp;sxsrf=ALeKk01dztN-QJL69_yildyy1YgStVOHCA%3A1594647923302&amp;ei=c2UMX4CHEtud4-EPu5-hiAs&amp;q=Tennis+courts+eshwar+nagar+manipal&amp;oq=Tennis+courts+eshwar+nagar+manipal&amp;gs_l=psy-ab.3..33i10i160k1.12268.31325.0.31541.26.26.0.0.0.0.233.3200.0j19j1.20.0....0...1c.1.64.psy-ab..6.18.2809...0j38j35i39k1j0i273k1j0i10k1j0i22i30k1j0i13k1j46i199i175i13k1j0i13i30k1j33i160k1j33i21k1.0.UBQtNEfYCnI#rlfi=hd:;si:6493279491143802884,l,CiJUZW5uaXMgY291cnRzIGVzaHdhciBuYWdhciBtYW5pcGFsWjMKDXRlbm5pcyBjb3VydHMiInRlbm5pcyBjb3VydHMgZXNod2FyIG5hZ2FyIG1hbmlwYWw;mv:[[13.647338500000002,74.95236469999999],[13.0692407,74.6876799]]</t>
  </si>
  <si>
    <t>SAT Sports</t>
  </si>
  <si>
    <t>D Cube Sports Club, Sathanur, Bengaluru, Karnataka 562149</t>
  </si>
  <si>
    <t>https://www.google.com/maps/place/SAT+Sports/@13.1297115,77.6473903,17z/data=!3m1!4b1!4m5!3m4!1s0x3bae175640484d7d:0xe7cb2885f0bafe87!8m2!3d13.1297115!4d77.649579</t>
  </si>
  <si>
    <t>099802 95294</t>
  </si>
  <si>
    <t>https://www.google.com/search?tbm=lcl&amp;sxsrf=ALeKk005VjWZGMzqHhzYreaX6_H3f4niIQ%3A1594647955652&amp;ei=k2UMX6rDJ6eK4-EPvq27kAs&amp;q=SAT+Sports&amp;oq=SAT+Sports&amp;gs_l=psy-ab.3..46i199i175k1j0l3j0i22i30k1l6.22364.22364.0.22545.1.1.0.0.0.0.166.166.0j1.1.0....0...1c.1.64.psy-ab..0.1.165....0.6C8Lno3tL2U#rlfi=hd:;si:16702488198768164487;mv:[[13.12989147731903,77.64976380852751],[13.12953152268097,77.6493941914725]]</t>
  </si>
  <si>
    <t>https://www.satsports.in/cgi-sys/suspendedpage.cgi</t>
  </si>
  <si>
    <t>MAT - K R Puram</t>
  </si>
  <si>
    <t>Railway Colony Krishnarajpuram Diesel Loco Shed Road, Krishnarajapuram, Bengaluru, Karnataka 560036</t>
  </si>
  <si>
    <t>https://www.google.com/maps/place/MAT+-+K+R+Puram/@13.0013592,77.6954472,17z/data=!3m1!4b1!4m5!3m4!1s0x3bae110996addec5:0xe3dd2e9ce23cdb4!8m2!3d13.0013592!4d77.6976359</t>
  </si>
  <si>
    <t>https://www.google.com/search?tbm=lcl&amp;sxsrf=ALeKk021u8Sk49C4n4sh330yHH-Ac7nKbw%3A1594647979352&amp;ei=q2UMX9P9FOaa4-EPq7CX2A0&amp;q=MAT+-+K+R+Puram&amp;oq=MAT+-+K+R+Puram&amp;gs_l=psy-ab.3...1973.1973.0.2029.1.1.0.0.0.0.0.0..0.0....0...1c.1.64.psy-ab..1.0.0....0.HdqCFRK3m-0#rlfi=hd:;si:1026208191738006964;mv:[[13.001539177319032,77.6978206124735],[13.001179222680971,77.69745118752648]]</t>
  </si>
  <si>
    <t>http://www.matsports.in/</t>
  </si>
  <si>
    <t>Peter Burwash International Tennis Academy (PBI)</t>
  </si>
  <si>
    <t>Survey No. 336, Bettahalasuru, Jala Hobli, Taluk, Yelahanka, Bengaluru, Karnataka 562157</t>
  </si>
  <si>
    <t>https://www.google.com/maps/place/Peter+Burwash+International+Tennis+Academy+(PBI)/@13.1682511,77.594404,17z/data=!3m1!4b1!4m5!3m4!1s0x3bae1f6db46e1eb9:0xb21374f1d745653d!8m2!3d13.1682511!4d77.5965927</t>
  </si>
  <si>
    <t>094902 43716</t>
  </si>
  <si>
    <t>https://www.google.com/search?biw=1517&amp;bih=694&amp;sxsrf=ALeKk00XLgwEtkLpnYmikWv3PU4IvTWyTA:1594648079854&amp;q=tennis+classes+in+karnataka&amp;npsic=0&amp;rflfq=1&amp;rlha=0&amp;rllag=12595824,77144559,64121&amp;tbm=lcl&amp;ved=2ahUKEwi_qN2Cr8rqAhUA4zgGHbjeCnQQjGp6BAgMEEY&amp;rldoc=1#rlfi=hd:;si:12831728345356264765,l,Cht0ZW5uaXMgY2xhc3NlcyBpbiBrYXJuYXRha2FaLQoOdGVubmlzIGNsYXNzZXMiG3Rlbm5pcyBjbGFzc2VzIGluIGthcm5hdGFrYQ;mv:[[13.4068039,77.8969115],[12.249801,74.61932689999999]];start:40</t>
  </si>
  <si>
    <t>http://centreforsports.in/</t>
  </si>
  <si>
    <t>Sports Cult Tennis Academy</t>
  </si>
  <si>
    <t>8th Main Rd, ITI Layout, Hosapalaya, HSR Layout, Bengaluru, Karnataka 560068</t>
  </si>
  <si>
    <t>https://www.google.com/maps/place/Sports+Cult+Tennis+Academy/@12.9015054,77.6405417,17z/data=!3m1!4b1!4m5!3m4!1s0x3bae14a2a817e9df:0x12e2fd244551fc53!8m2!3d12.9015054!4d77.6427304</t>
  </si>
  <si>
    <t>https://www.google.com/search?biw=1517&amp;bih=694&amp;tbm=lcl&amp;sxsrf=ALeKk00fo3yGqQn4-kO8uOBj99pmG4EqIA%3A1594648084310&amp;ei=FGYMX8G_EtuR9QPUwIGABw&amp;q=Sports+Cult+Tennis+Academy&amp;oq=Sports+Cult+Tennis+Academy&amp;gs_l=psy-ab.3..0i333k1.36386.36386.0.36577.1.1.0.0.0.0.173.173.0j1.1.0....0...1c.1.64.psy-ab..0.1.173....0.9uFeTkb5oCE#rlfi=hd:;si:1360928369642962003;mv:[[12.901685377319032,77.64291503845625],[12.901325422680971,77.64254576154373]]</t>
  </si>
  <si>
    <t>Jack Tennis Court</t>
  </si>
  <si>
    <t>2nd Main Road, 4th Cross Rd, Reliable Residency Phase 1, Reliable Residency Layout Phase 3, HSR Layout, Bengaluru, Karnataka 560102</t>
  </si>
  <si>
    <t>https://www.google.com/maps/place/Jack+Tennis+Court/@12.896754,77.6538645,17z/data=!3m1!4b1!4m5!3m4!1s0x3bae135f2cbbfac3:0x74dba183f0658d14!8m2!3d12.896754!4d77.6560532</t>
  </si>
  <si>
    <t>https://www.google.com/search?biw=1517&amp;bih=694&amp;sxsrf=ALeKk00tslLLlqLGvj02dYwXStkNOZ_Ylg:1594648198016&amp;q=tennis+classes+in+karnataka&amp;npsic=0&amp;rflfq=1&amp;rlha=0&amp;rllag=12595824,77144559,64121&amp;tbm=lcl&amp;ved=2ahUKEwjipIm7r8rqAhXU63MBHZKoAkEQjGp6BAgMEEY&amp;rldoc=1#rlfi=hd:;si:8420501516345249044,l,Cht0ZW5uaXMgY2xhc3NlcyBpbiBrYXJuYXRha2FaLQoOdGVubmlzIGNsYXNzZXMiG3Rlbm5pcyBjbGFzc2VzIGluIGthcm5hdGFrYQ;mv:[[13.4068039,77.8969115],[12.249801,74.61932689999999]];start:40</t>
  </si>
  <si>
    <t>Lakedew Residency- Phase 2, Haralur, Karnataka 560068</t>
  </si>
  <si>
    <t>https://www.google.com/maps/place/Tennis+Court/@12.8967538,77.6472984,15z/data=!4m8!1m2!2m1!1stennis+court+near+Bangalore,+Karnataka!3m4!1s0x3bae135a6b622977:0x35e5618ca5ec37df!8m2!3d12.8923404!4d77.6608837</t>
  </si>
  <si>
    <t>098861 78350</t>
  </si>
  <si>
    <t>https://www.google.com/search?biw=1517&amp;bih=694&amp;sxsrf=ALeKk00tslLLlqLGvj02dYwXStkNOZ_Ylg:1594648198016&amp;q=tennis+classes+in+karnataka&amp;npsic=0&amp;rflfq=1&amp;rlha=0&amp;rllag=12595824,77144559,64121&amp;tbm=lcl&amp;ved=2ahUKEwjipIm7r8rqAhXU63MBHZKoAkEQjGp6BAgMEEY&amp;rldoc=1#rlfi=hd:;si:2755939282441226282,l,Cht0ZW5uaXMgY2xhc3NlcyBpbiBrYXJuYXRha2FaLQoOdGVubmlzIGNsYXNzZXMiG3Rlbm5pcyBjbGFzc2VzIGluIGthcm5hdGFrYQ;mv:[[13.4068039,77.8969115],[12.249801,74.61932689999999]];start:40</t>
  </si>
  <si>
    <t>Topspin Tennis Academy</t>
  </si>
  <si>
    <t>Survey # 14/3, Narayanagar 1st block, near Apco cementing corporate office, Doddakallasandra, Bengaluru, Karnataka 560078</t>
  </si>
  <si>
    <t>https://www.google.com/maps/place/Topspin+Tennis+Academy/@12.8977884,77.5583561,14z/data=!4m8!1m2!2m1!1sTopspin+Tennis+Academy!3m4!1s0x3bae6bf33bd43ee5:0x56fb626141f5063b!8m2!3d12.876557!4d77.5533235</t>
  </si>
  <si>
    <t>098455 40506</t>
  </si>
  <si>
    <t>https://www.google.com/search?biw=1517&amp;bih=694&amp;sxsrf=ALeKk00tslLLlqLGvj02dYwXStkNOZ_Ylg:1594648198016&amp;q=tennis+classes+in+karnataka&amp;npsic=0&amp;rflfq=1&amp;rlha=0&amp;rllag=12595824,77144559,64121&amp;tbm=lcl&amp;ved=2ahUKEwjipIm7r8rqAhXU63MBHZKoAkEQjGp6BAgMEEY&amp;rldoc=1#rlfi=hd:;si:6267711476274103867,l,Cht0ZW5uaXMgY2xhc3NlcyBpbiBrYXJuYXRha2FaLQoOdGVubmlzIGNsYXNzZXMiG3Rlbm5pcyBjbGFzc2VzIGluIGthcm5hdGFrYQ;mv:[[13.4068039,77.8969115],[12.249801,74.61932689999999]];start:40</t>
  </si>
  <si>
    <t>http://www.topspintennisacademy.in/</t>
  </si>
  <si>
    <t>Nagaraj Tennis Centre; ನಾಗರಾಜ ಟೆನಿಸ್ ಕೇಂದ್ರ</t>
  </si>
  <si>
    <t>University Of Mysore Campus, Mysuru, Mysuru, Mysuru, Karnataka 570006</t>
  </si>
  <si>
    <t>https://www.google.com/maps/place/Nagaraj+Tennis+Centre;+%E0%B2%A8%E0%B2%BE%E0%B2%97%E0%B2%B0%E0%B2%BE%E0%B2%9C+%E0%B2%9F%E0%B3%86%E0%B2%A8%E0%B2%BF%E0%B2%B8%E0%B3%8D+%E0%B2%95%E0%B3%87%E0%B2%82%E0%B2%A6%E0%B3%8D%E0%B2%B0/@12.3117833,76.6125399,17z/data=!3m1!4b1!4m5!3m4!1s0x3baf7aea78618a39:0xc341b52469f3f051!8m2!3d12.3117833!4d76.6147286</t>
  </si>
  <si>
    <t>https://www.google.com/search?biw=1517&amp;bih=694&amp;tbm=lcl&amp;sxsrf=ALeKk03xAueq6dJgiZ_02peNi9OXK-aJQQ%3A1594648206297&amp;ei=jmYMX8_dEbjUz7sP9Iqo6Ag&amp;q=tennis+classes+in+karnataka&amp;oq=tennis+classes+in+karnataka&amp;gs_l=psy-ab.3...0.0.0.7391.0.0.0.0.0.0.0.0..0.0....0...1c..64.psy-ab..0.0.0....0.64VkvVuUWwQ#rlfi=hd:;si:14069725878883184721,l,Cht0ZW5uaXMgY2xhc3NlcyBpbiBrYXJuYXRha2FaLQoOdGVubmlzIGNsYXNzZXMiG3Rlbm5pcyBjbGFzc2VzIGluIGthcm5hdGFrYQ;mv:[[13.4068039,77.8969115],[12.249801,74.61932689999999]];start:40</t>
  </si>
  <si>
    <t>http://www.sjce.org/</t>
  </si>
  <si>
    <t>17th F Main Rd, 6th Block, Koramangala, Bengaluru, Karnataka 560095</t>
  </si>
  <si>
    <t>https://www.google.com/search?biw=1517&amp;bih=694&amp;tbm=lcl&amp;sxsrf=ALeKk03aZMlzCZ4O78oFFj-HFYXICQq9Lg%3A1594648283154&amp;ei=22YMX7mLCd-C4-EPn_mE8AY&amp;q=tennis+classes+in+karnataka&amp;oq=tennis+classes+in+karnataka&amp;gs_l=psy-ab.3...0.0.0.7514.0.0.0.0.0.0.0.0..0.0....0...1c..64.psy-ab..0.0.0....0.UD5FOYj9-PM#rlfi=hd:;si:3643241018298179446;mv:[[17.5947511,77.9094576],[12.5876702,74.3092751]];start:60</t>
  </si>
  <si>
    <t>093412 55105</t>
  </si>
  <si>
    <t>Tennis Advantage Tennis academy</t>
  </si>
  <si>
    <t>86, Hosur Rd, Zuzuvadi, Madiwala, Koramangala 2nd Block, BTM Layout 1, Bengaluru, Karnataka 560068</t>
  </si>
  <si>
    <t>https://www.google.com/maps/place/Tennis+Advantage+Tennis+academy/@12.9281948,77.6161266,17z/data=!3m1!4b1!4m5!3m4!1s0x3bae145714693225:0x9f9d38f0ba7f8fa2!8m2!3d12.9281948!4d77.6183153</t>
  </si>
  <si>
    <t>https://www.google.com/search?sxsrf=ALeKk01EcKY-CFMrOvMEWSvXT-xqm2T7fg%3A1594647805270&amp;ei=_WQMX7aFEJTD3LUPo6yi2AU&amp;q=Tennis+Advantage+Tennis+academy&amp;oq=Tennis+Advantage+Tennis+academy&amp;gs_lcp=CgZwc3ktYWIQAzICCAAyBggAEBYQHjIGCAAQFhAeOgcIABBHELADULiIMFi4iDBg8IkwaANwAHgAgAGDAYgBgwGSAQMwLjGYAQCgAQKgAQGqAQdnd3Mtd2l6&amp;sclient=psy-ab&amp;ved=0ahUKEwj29-X_rcrqAhWUIbcAHSOWCFsQ4dUDCAw&amp;uact=5</t>
  </si>
  <si>
    <t>https://advantagetennisacademy.com/</t>
  </si>
  <si>
    <t>https://www.google.com/maps/place/Talent+Sports+Academy/@12.87829,77.6333453,17z/data=!3m1!4b1!4m5!3m4!1s0x3bae6b53f602d4cd:0xe8c0cf02dc9b0df0!8m2!3d12.87829!4d77.635534</t>
  </si>
  <si>
    <t>https://www.google.com/search?sxsrf=ALeKk038WIWHIPjttCmXbVlii48P83iCLA%3A1594648615597&amp;ei=J2gMX_mQJMy1rQHurbygCw&amp;q=Talent+Sports+Academy&amp;oq=Talent+Sports+Academy&amp;gs_lcp=CgZwc3ktYWIQAzILCC4QxwEQrwEQkwIyBggAEBYQHjIGCAAQFhAeMgYIABAWEB4yBggAEBYQHjIICAAQFhAKEB4yBggAEBYQHjIGCAAQFhAeOgcIABBHELADUN6RAVjekQFgjpMBaAJwAHgAgAGLAYgBiwGSAQMwLjGYAQCgAQKgAQGqAQdnd3Mtd2l6&amp;sclient=psy-ab&amp;ved=0ahUKEwi5wJiCscrqAhXMWisKHe4WD7QQ4dUDCAw&amp;uact=5</t>
  </si>
  <si>
    <t>No. 504, Mangammanapalya Main Rd, ITI Layout, Hosapalaya, HSR Layout, Bengaluru, Karnataka 560068</t>
  </si>
  <si>
    <t>https://www.google.com/maps/place/Bangalore+International+Sports+Academy+-+a+unit+of+Shankar+Sports+Academy/@12.9026721,77.6407539,17z/data=!3m1!4b1!4m5!3m4!1s0x3bae14980068e02d:0xf028fbcdc2f36808!8m2!3d12.9026721!4d77.6429426</t>
  </si>
  <si>
    <t>098860 29892</t>
  </si>
  <si>
    <t>https://www.google.com/search?biw=1517&amp;bih=694&amp;tbm=lcl&amp;sxsrf=ALeKk03aZMlzCZ4O78oFFj-HFYXICQq9Lg%3A1594648283154&amp;ei=22YMX7mLCd-C4-EPn_mE8AY&amp;q=tennis+classes+in+karnataka&amp;oq=tennis+classes+in+karnataka&amp;gs_l=psy-ab.3...0.0.0.7514.0.0.0.0.0.0.0.0..0.0....0...1c..64.psy-ab..0.0.0....0.UD5FOYj9-PM#rlfi=hd:;si:17305358429328730120,l,Cht0ZW5uaXMgY2xhc3NlcyBpbiBrYXJuYXRha2FaLQoOdGVubmlzIGNsYXNzZXMiG3Rlbm5pcyBjbGFzc2VzIGluIGthcm5hdGFrYQ;mv:[[17.5947511,77.9094576],[12.5876702,74.3092751]];start:60</t>
  </si>
  <si>
    <t>Stag Table Tennis Academy</t>
  </si>
  <si>
    <t>104, 1st Cross Rd, Hampi Nagar, 2nd Stage, Vijayanagar, Bengaluru, Karnataka 560072</t>
  </si>
  <si>
    <t>https://www.google.com/maps/place/Stag+Table+Tennis+Academy/@12.9669635,77.534616,17z/data=!3m1!4b1!4m5!3m4!1s0x3bae3ddfadecda8b:0x9efa8bfcd54e20e7!8m2!3d12.9669635!4d77.5368047</t>
  </si>
  <si>
    <t>070265 11330</t>
  </si>
  <si>
    <t>https://www.google.com/search?biw=1517&amp;bih=694&amp;tbm=lcl&amp;sxsrf=ALeKk01OkPgXxYw0FtsVS2SQr1OXmCbSIA%3A1594648446440&amp;ei=fmcMX6fCGuiX4-EP7JqL2AQ&amp;q=tennis+classes+in+karnataka&amp;oq=tennis+classes+in+karnataka&amp;gs_l=psy-ab.3...0.0.0.21246.0.0.0.0.0.0.0.0..0.0....0...1c..64.psy-ab..0.0.0....0.0KI5LYYpo08#rlfi=hd:;si:11455622520196964583,l,Cht0ZW5uaXMgY2xhc3NlcyBpbiBrYXJuYXRha2FaLQoOdGVubmlzIGNsYXNzZXMiG3Rlbm5pcyBjbGFzc2VzIGluIGthcm5hdGFrYQ;mv:[[17.5947511,77.9094576],[12.5876702,74.3092751]];start:60</t>
  </si>
  <si>
    <t>http://stagtta.com/</t>
  </si>
  <si>
    <t>HORIZON TT CLUB</t>
  </si>
  <si>
    <t>3rd Cross Road, NR Colony, Basavanagudi, Bengaluru, Karnataka 560047</t>
  </si>
  <si>
    <t>https://www.google.com/maps/place/HORIZON+TT+CLUB/@12.9398232,77.5649632,17z/data=!3m1!4b1!4m5!3m4!1s0x3bae1429180d3ac9:0x90755675a6e8af3c!8m2!3d12.9398232!4d77.5671519</t>
  </si>
  <si>
    <t>https://www.google.com/search?sxsrf=ALeKk03G6HScPhDVihFITpqu5aRNNZKaYQ%3A1594648652814&amp;ei=TGgMX_WiMZSm9QO8tLLYCQ&amp;q=HORIZON+TT+CLUB&amp;oq=HORIZON+TT+CLUB&amp;gs_lcp=CgZwc3ktYWIQAzIHCAAQRxCwAzIHCAAQRxCwAzIHCAAQRxCwAzIHCAAQRxCwAzIHCAAQRxCwAzIHCAAQRxCwAzIHCAAQRxCwA1DRtAtY0bQLYOi1C2gFcAB4AIABAIgBAJIBAJgBAKABAqABAaoBB2d3cy13aXo&amp;sclient=psy-ab&amp;ved=0ahUKEwj1-PeTscrqAhUUU30KHTyaDJsQ4dUDCAw&amp;uact=5</t>
  </si>
  <si>
    <t>Agon Sports</t>
  </si>
  <si>
    <t>50/8A, Hennur-Bagalur Main Road, Opposite Biozeen, Next To Subway, Kothanur Post, Bengaluru, Karnataka 560077</t>
  </si>
  <si>
    <t>https://www.google.com/maps/place/Agon+Sports/@13.064063,77.6491643,17z/data=!3m1!4b1!4m5!3m4!1s0x3bae19ff1ac78767:0x3654b9c9fb5b7827!8m2!3d13.064063!4d77.651353</t>
  </si>
  <si>
    <t>090351 23123</t>
  </si>
  <si>
    <t>https://www.google.com/search?sxsrf=ALeKk010KA_ZmN07kx3lSILFXZLFXjHvAg%3A1594648868083&amp;ei=JGkMX83fBMvc9QP9mqGQAQ&amp;q=Agon+Sports&amp;oq=Agon+Sports&amp;gs_lcp=CgZwc3ktYWIQAzIHCAAQRxCwAzIHCAAQRxCwAzIHCAAQRxCwAzIHCAAQRxCwAzIHCAAQRxCwAzIHCAAQRxCwAzIHCAAQRxCwAzIHCAAQRxCwA1C-Wli-WmDjW2gCcAB4AIABAIgBAJIBAJgBAKABAqABAaoBB2d3cy13aXo&amp;sclient=psy-ab&amp;ved=0ahUKEwjNgcv6scrqAhVLbn0KHX1NCBIQ4dUDCAw&amp;uact=5</t>
  </si>
  <si>
    <t>https://agonsports.in/</t>
  </si>
  <si>
    <t>GSS Sports Academy</t>
  </si>
  <si>
    <t>17th Cross Road, Vanganahalli, 1st Sector, HSR Layout, Bengaluru, Karnataka 560102</t>
  </si>
  <si>
    <t>https://www.google.com/maps/place/GSS+Sports+Academy/@12.912107,77.6429648,17z/data=!3m1!4b1!4m5!3m4!1s0x3bae1514991bd3b5:0x79cd98443a906956!8m2!3d12.912107!4d77.6451535</t>
  </si>
  <si>
    <t>098450 29285</t>
  </si>
  <si>
    <t>https://www.google.com/search?q=GSS+Sports+Academy&amp;oq=GSS+Sports+Academy&amp;aqs=chrome..69i57j69i60l3.205j0j4&amp;sourceid=chrome&amp;ie=UTF-8</t>
  </si>
  <si>
    <t>Chikkathogur Main Rd, near Hanuman Temple, Electronics City Phase 1, Electronic City, Bengaluru, Karnataka 560100</t>
  </si>
  <si>
    <t>https://www.google.com/maps/place/Professional+Tennis+Academy/@12.8559067,77.6340302,14z/data=!4m8!1m2!2m1!1sProfessional+Tennis+Academy!3m4!1s0x3bae6ba0cf40f5bb:0xc4f8269086164be6!8m2!3d12.8559067!4d77.6515397</t>
  </si>
  <si>
    <t>https://www.google.com/search?sxsrf=ALeKk03-RoZNxHZDOWho6jEpBarIohR6Cw:1594648937155&amp;ei=VWkMX98Ok72tAZHnjcAK&amp;q=professional%20tennis%20academy%20bengaluru%20karnataka&amp;oq=Professional+Tennis+Academy+bengulu&amp;gs_lcp=CgZwc3ktYWIQAxgAMgcIIRAKEKABMgcIIRAKEKABOgYIABAWEB46CAghEBYQHRAeOgUIIRCgAToGCCEQDRAVUMdGWO2FAWD5kwFoAHAAeACAAd0BiAG8C5IBBTAuNS4zmAEAoAEBqgEHZ3dzLXdpeg&amp;sclient=psy-ab&amp;npsic=0&amp;rflfq=1&amp;rlha=0&amp;rllag=12856602,77595196,6219&amp;tbm=lcl&amp;rldimm=14193136627824872422&amp;lqi=Ci9wcm9mZXNzaW9uYWwgdGVubmlzIGFjYWRlbXkgYmVuZ2FsdXJ1IGthcm5hdGFrYVpOChtwcm9mZXNzaW9uYWwgdGVubmlzIGFjYWRlbXkiL3Byb2Zlc3Npb25hbCB0ZW5uaXMgYWNhZGVteSBiZW5nYWx1cnUga2FybmF0YWth&amp;ved=2ahUKEwjx1sKbssrqAhUGA3IKHdcJCLkQvS4wAHoECAwQJw&amp;rldoc=1&amp;tbs=lrf:!1m4!1u3!2m2!3m1!1e1!1m4!1u2!2m2!2m1!1e1!1m4!1u16!2m2!16m1!1e1!1m4!1u16!2m2!16m1!1e2!2m1!1e2!2m1!1e16!2m1!1e3!3sIAE,lf:1,lf_ui:2&amp;rlst=f#rlfi=hd:;si:14193136627824872422,l,Ci9wcm9mZXNzaW9uYWwgdGVubmlzIGFjYWRlbXkgYmVuZ2FsdXJ1IGthcm5hdGFrYVpOChtwcm9mZXNzaW9uYWwgdGVubmlzIGFjYWRlbXkiL3Byb2Zlc3Npb25hbCB0ZW5uaXMgYWNhZGVteSBiZW5nYWx1cnUga2FybmF0YWth;mv:[[12.868623999999999,77.6583009],[12.8445801,77.53209249999999]];tbs:lrf:!1m4!1u3!2m2!3m1!1e1!1m4!1u2!2m2!2m1!1e1!1m4!1u16!2m2!16m1!1e1!1m4!1u16!2m2!16m1!1e2!2m1!1e2!2m1!1e16!2m1!1e3!3sIAE,lf:1,lf_ui:2</t>
  </si>
  <si>
    <t>KASHISH FANTACY SPORTS CLUB</t>
  </si>
  <si>
    <t>#1/2, pillappa farms Near Banjara Layout Opp. NPS School Kalkere, Horamavu Agara Main Rd, Horamavu, Bengaluru, Karnataka 560083</t>
  </si>
  <si>
    <t>https://www.google.com/maps/place/KASHISH+FANTACY+SPORTS+CLUB/@13.0373196,77.6694552,17z/data=!3m1!4b1!4m5!3m4!1s0x3bae10c0e75cc78b:0xa9b89a2dc758c777!8m2!3d13.0373196!4d77.6716439</t>
  </si>
  <si>
    <t>076194 42428</t>
  </si>
  <si>
    <t>https://www.google.com/search?tbm=lcl&amp;sxsrf=ALeKk00r3ADAhYAE36cgy32kQTjlTrJx8Q%3A1594648939951&amp;ei=a2kMX5nKOfiortoP1q662Ag&amp;q=KASHISH+FANTACY+SPORTS+CLUB&amp;oq=KASHISH+FANTACY+SPORTS+CLUB&amp;gs_l=psy-ab.3...16701.16701.0.16828.1.1.0.0.0.0.0.0..0.0....0...1c.1.64.psy-ab..1.0.0....0.xpuVeyi2erY#rlfi=hd:;si:12229694309533271927;mv:[[13.037499577319029,77.67182863928136],[13.037139622680968,77.67145916071863]]</t>
  </si>
  <si>
    <t>https://kfsc.in/</t>
  </si>
  <si>
    <t>Tennis Advantage</t>
  </si>
  <si>
    <t>Shringar's Palace Gardens, Bellary Rd, Bengaluru, Karnataka 560080</t>
  </si>
  <si>
    <t>https://www.google.com/maps/place/Tennis+Advantage/@13.0373102,77.6016031,12z/data=!4m8!1m2!2m1!1sTennis+Advantage!3m4!1s0x3bae164964da0afb:0x3d5d0d018a0c03c7!8m2!3d13.0058623!4d77.5864837</t>
  </si>
  <si>
    <t>099163 63636</t>
  </si>
  <si>
    <t>https://www.justdial.com/Bangalore/Tennis-Classes-in-Srinagar/nct-10475862</t>
  </si>
  <si>
    <t>https://www.google.com/search?sxsrf=ALeKk00H_EfQ-bIyrcvdOkVsuHWB7gKXNg%3A1594649010796&amp;ei=smkMX4yOMMGH9QOQ26f4CA&amp;q=tennis+advantage+srinagar+palace+bangalore&amp;oq=Tennis+Advantage+srinagar+palace+bangolar&amp;gs_lcp=CgZwc3ktYWIQAxgAMgcIIRAKEKABOgQIIxAnOgcIIxCwAhAnOgcIIxCuAhAnOgUIIRCgAToECCEQFToGCCEQDRAVUJg3WI5wYNF5aAdwAHgAgAHXAYgBtRSSAQYwLjE3LjGYAQCgAQGqAQdnd3Mtd2l6&amp;sclient=psy-ab</t>
  </si>
  <si>
    <t>Thalakwadi Club</t>
  </si>
  <si>
    <t>Tilakwadi, Belgaum, Karnataka 590006</t>
  </si>
  <si>
    <t>https://www.google.com/maps/place/Thalakwadi+Club/@15.8357982,74.4999533,17z/data=!3m1!4b1!4m5!3m4!1s0x3bbf6682524e61b3:0x9bcd0a1c8bc91432!8m2!3d15.8357982!4d74.502142</t>
  </si>
  <si>
    <t>https://www.google.com/search?q=Thalakwadi+Club&amp;oq=Thalakwadi+Club&amp;aqs=chrome..69i57j0j69i60l2j69i61.354j0j9&amp;sourceid=chrome&amp;ie=UTF-8</t>
  </si>
  <si>
    <t>Police Tennis Club</t>
  </si>
  <si>
    <t>Police Quarters, Kuvempu Nagar, Gulbarga, Karnataka 585105</t>
  </si>
  <si>
    <t>https://www.google.com/maps/place/Police+Tennis+Club/@17.9404692,74.2025829,8z/data=!4m8!1m2!2m1!1sPolice+Tennis+Club!3m4!1s0x3bc8c74d26bd378b:0xa2c4e1a94837a36a!8m2!3d17.3265146!4d76.8399829</t>
  </si>
  <si>
    <t>096323 53069</t>
  </si>
  <si>
    <t>https://www.google.com/search?q=Police%20Tennis%20Club&amp;oq=Police+Tennis+Club&amp;aqs=chrome..69i57j69i60l3.451j0j9&amp;sourceid=chrome&amp;ie=UTF-8&amp;sxsrf=ALeKk03CSONQrTLCS-u_zGDtp1oGecnosQ:1594649132549&amp;npsic=0&amp;rflfq=1&amp;rlha=0&amp;rllag=19254151,74822683,301079&amp;tbm=lcl&amp;rldimm=11728747446756942698&amp;lqi=ChJQb2xpY2UgVGVubmlzIENsdWJaKAoScG9saWNlIHRlbm5pcyBjbHViIhJwb2xpY2UgdGVubmlzIGNsdWI&amp;ved=2ahUKEwj3xNj4ssrqAhVDWysKHRmfDv4QvS4wAXoECAoQMA&amp;rldoc=1&amp;tbs=lrf:!1m4!1u3!2m2!3m1!1e1!1m4!1u2!2m2!2m1!1e1!1m4!1u16!2m2!16m1!1e1!1m4!1u16!2m2!16m1!1e2!2m1!1e2!2m1!1e16!2m1!1e3!3sIAE,lf:1,lf_ui:2&amp;rlst=f#rlfi=hd:;si:11728747446756942698,l,ChJQb2xpY2UgVGVubmlzIENsdWJaKAoScG9saWNlIHRlbm5pcyBjbHViIhJwb2xpY2UgdGVubmlzIGNsdWI;mv:[[21.413104,77.0820588],[17.0951982,72.5633086]];tbs:lrf:!1m4!1u3!2m2!3m1!1e1!1m4!1u2!2m2!2m1!1e1!1m4!1u16!2m2!16m1!1e1!1m4!1u16!2m2!16m1!1e2!2m1!1e2!2m1!1e16!2m1!1e3!3sIAE,lf:1,lf_ui:2</t>
  </si>
  <si>
    <t>Ms Tennis Academy</t>
  </si>
  <si>
    <t>201F, 1st Main Rd, HBR Layout 2nd Block, Stage 1, HBR Layout, Bengaluru, Karnataka 560043</t>
  </si>
  <si>
    <t>https://www.google.com/maps/place/Ms+Tennis+Academy/@13.0197331,77.6232081,17z/data=!3m1!4b1!4m5!3m4!1s0x3bae1718df2e475d:0x4fdc43cd7071c54e!8m2!3d13.0197331!4d77.6253968</t>
  </si>
  <si>
    <t>097381 06799</t>
  </si>
  <si>
    <t>https://www.google.com/search?q=ms%20tennis%20academy&amp;oq=Ms+Tennis+Academy&amp;aqs=chrome.0.0j46j69i60l3.242j0j9&amp;sourceid=chrome&amp;ie=UTF-8&amp;sxsrf=ALeKk02liYjt3K1-0B0Z3wU8LpSZ_L1B_A:1594649151252&amp;npsic=0&amp;rflfq=1&amp;rlha=0&amp;rllag=17651653,75385914,566581&amp;tbm=lcl&amp;rldimm=5754548973506512206&amp;lqi=ChFtcyB0ZW5uaXMgYWNhZGVteVomChFtcyB0ZW5uaXMgYWNhZGVteSIRbXMgdGVubmlzIGFjYWRlbXk&amp;ved=2ahUKEwjwj86Bs8rqAhXSb30KHSbQBS4QvS4wAXoECA0QMA&amp;rldoc=1&amp;tbs=lrf:!1m4!1u3!2m2!3m1!1e1!1m4!1u2!2m2!2m1!1e1!1m4!1u16!2m2!16m1!1e1!1m4!1u16!2m2!16m1!1e2!2m1!1e2!2m1!1e16!2m1!1e3!3sIAE,lf:1,lf_ui:2&amp;rlst=f#rlfi=hd:;si:5754548973506512206,l,ChFtcyB0ZW5uaXMgYWNhZGVteVomChFtcyB0ZW5uaXMgYWNhZGVteSIRbXMgdGVubmlzIGFjYWRlbXk;mv:[[22.8394035,77.8941347],[12.4639027,72.8776946]];tbs:lrf:!1m4!1u3!2m2!3m1!1e1!1m4!1u2!2m2!2m1!1e1!1m4!1u16!2m2!16m1!1e1!1m4!1u16!2m2!16m1!1e2!2m1!1e2!2m1!1e16!2m1!1e3!3sIAE,lf:1,lf_ui:2</t>
  </si>
  <si>
    <t>https://ms-tennis-academy.business.site/</t>
  </si>
  <si>
    <t>Bangalore Games and Fitness Institute</t>
  </si>
  <si>
    <t>Malleshpalya, Kaggadasapura, Bengaluru, Karnataka 560075</t>
  </si>
  <si>
    <t>https://www.google.com/maps/place/Bangalore+Games+and+Fitness+Institute/@12.9765145,77.6697205,17z/data=!3m1!4b1!4m5!3m4!1s0x3bae115e9d3d4c41:0xda308027cb4426a7!8m2!3d12.9765145!4d77.6719092</t>
  </si>
  <si>
    <t>https://www.google.com/search?q=bangalore+games+and+fitness+institute&amp;oq=Bangalore+Games+and+Fitness+Institute&amp;aqs=chrome.0.0j46j0l3j69i60l2j69i61.183j0j4&amp;sourceid=chrome&amp;ie=UTF-8</t>
  </si>
  <si>
    <t>Approach Tennis Academy</t>
  </si>
  <si>
    <t>Varthur Rd, beside Skanda Casablanca, Panathur, Bengaluru, Karnataka 560103</t>
  </si>
  <si>
    <t>https://www.google.com/maps/place/Approach+Tennis+Academy/@12.9385012,77.7127759,17z/data=!3m1!4b1!4m5!3m4!1s0x3bae13a69cb0a733:0xc4a3946d3c3d336!8m2!3d12.9385012!4d77.7149646</t>
  </si>
  <si>
    <t>099009 37504</t>
  </si>
  <si>
    <t>https://www.google.com/search?q=approach+tennis+academy&amp;oq=Approach+Tennis+Academy&amp;aqs=chrome.0.0j46j0l2j69i60l2j69i61.302j0j9&amp;sourceid=chrome&amp;ie=UTF-8</t>
  </si>
  <si>
    <t>Nature Tennis Academy</t>
  </si>
  <si>
    <t>Kasavanahalli, Karnataka 560035</t>
  </si>
  <si>
    <t>https://www.google.com/maps/place/Nature+Tennis+Academy/@12.9122429,77.6778037,17z/data=!3m1!4b1!4m5!3m4!1s0x3bae1312523c3959:0x6d9095322649ca96!8m2!3d12.9122429!4d77.6799924</t>
  </si>
  <si>
    <t>https://www.google.com/search?sxsrf=ALeKk03cnsJh4nWnT4mHCzGnBVHQZsnTEw%3A1594649207780&amp;ei=d2oMX8CIL8Lw9QOwyZb4Aw&amp;q=Nature+Tennis+Academy&amp;oq=Nature+Tennis+Academy&amp;gs_lcp=CgZwc3ktYWIQAzIGCAAQFhAeOg4ILhDHARCvARCwAxCTAjoJCAAQsAMQBxAeUNpaWNpaYOZbaAJwAHgAgAF8iAF8kgEDMC4xmAEAoAECoAEBqgEHZ3dzLXdpeg&amp;sclient=psy-ab&amp;ved=0ahUKEwiAoMics8rqAhVCeH0KHbCkBT8Q4dUDCAw&amp;uact=5</t>
  </si>
  <si>
    <t>http://www.elitetennisacademy.in/i</t>
  </si>
  <si>
    <t>Garden City Tennis Clinic</t>
  </si>
  <si>
    <t>Gate No 2, MJW Tennis Centre, Palace Ground, Bellary Rd, near Makhri Circle, Bengaluru, Karnataka 560080</t>
  </si>
  <si>
    <t>https://www.google.com/maps/place/Garden+City+Tennis+Clinic/@13.0042422,77.5888704,17z/data=!3m1!4b1!4m5!3m4!1s0x3bae1635e44e40ef:0x789a67d13a2f78cf!8m2!3d13.0042422!4d77.5910591</t>
  </si>
  <si>
    <t>080 2346 7421</t>
  </si>
  <si>
    <t>https://www.google.com/search?q=Garden+City+Tennis+Clinic&amp;oq=Garden+City+Tennis+Clinic&amp;aqs=chrome..69i57j69i60l3.181j0j4&amp;sourceid=chrome&amp;ie=UTF-8</t>
  </si>
  <si>
    <t>JSports India</t>
  </si>
  <si>
    <t>332, 2nd floor 38th cross, E End Main Rd, Jayanagara 9th Block, Jayanagar, Bengaluru, Karnataka 560069</t>
  </si>
  <si>
    <t>https://www.google.com/maps/place/JSports+India/@12.9216857,77.5944196,17z/data=!3m1!4b1!4m5!3m4!1s0x3bae1507fc168a15:0xa175cd95555b9b3b!8m2!3d12.9216857!4d77.5966083</t>
  </si>
  <si>
    <t>098865 64000</t>
  </si>
  <si>
    <t>https://www.google.com/search?sxsrf=ALeKk026oDHgQsbsilv0yyVBBc96IsFoUw%3A1594649262322&amp;ei=rmoMX8OOE9K1rQG2k6mICg&amp;q=JSports+India&amp;oq=JSports+India&amp;gs_lcp=CgZwc3ktYWIQAzICCAAyCAgAEBYQChAeUJ0EWJ0EYL8NaABwAHgAgAGWAYgBkgKSAQMwLjKYAQCgAQGqAQdnd3Mtd2l6&amp;sclient=psy-ab&amp;ved=0ahUKEwjDncm2s8rqAhXSWisKHbZJCqEQ4dUDCAw&amp;uact=5</t>
  </si>
  <si>
    <t>https://www.jsports.in/</t>
  </si>
  <si>
    <t>The Koramangala Club</t>
  </si>
  <si>
    <t>CA-17, 6th Cross Rd, 6th Block, Koramangala, Bengaluru, Karnataka 560095</t>
  </si>
  <si>
    <t>https://www.google.com/maps/place/The+Koramangala+Club/@12.9379189,77.6219279,17z/data=!3m1!4b1!4m5!3m4!1s0x3bae144466bc7133:0x387224dce66d807c!8m2!3d12.9379189!4d77.6241166</t>
  </si>
  <si>
    <t>080 4267 9000</t>
  </si>
  <si>
    <t>https://www.google.com/search?q=the+koramangala+club&amp;oq=The+Koramangala+Club&amp;aqs=chrome.0.0j46j0l3j69i60l2j69i61.261j0j4&amp;sourceid=chrome&amp;ie=UTF-8</t>
  </si>
  <si>
    <t>http://www.koramangalaclub.com/</t>
  </si>
  <si>
    <t>Tennis vasu sir</t>
  </si>
  <si>
    <t>6th Cross Rd, C-Block, JP Nagar, Visveshwara Nagar, Karnataka 570008</t>
  </si>
  <si>
    <t>https://www.google.com/maps/place/Tennis+vasu+sir/@12.2637941,76.6436388,17z/data=!3m1!4b1!4m5!3m4!1s0x3baf6f0ced3458a3:0x80d651f8cd3121c5!8m2!3d12.2637941!4d76.6458275</t>
  </si>
  <si>
    <t>Visveshwara Nagar</t>
  </si>
  <si>
    <t>https://www.google.com/search?sxsrf=ALeKk018GsmzVWl6zAQNN0JnfAchsMatlw%3A1594649305862&amp;ei=2WoMX6GdNMHQrQGT0Le4CA&amp;q=Tennis+vasu+sir&amp;oq=Tennis+vasu+sir&amp;gs_lcp=CgZwc3ktYWIQA1AAWABgxBxoAXAAeACAAQCIAQCSAQCYAQCqAQdnd3Mtd2l6&amp;sclient=psy-ab&amp;ved=0ahUKEwjh7arLs8rqAhVBaCsKHRPoDYcQ4dUDCAw&amp;uact=5</t>
  </si>
  <si>
    <t>https://www.facebook.com/vasutennis/</t>
  </si>
  <si>
    <t>Intensity Tennis Academy</t>
  </si>
  <si>
    <t>Janatha Colony, Chikkabellandur, Bengaluru, Karnataka 560035</t>
  </si>
  <si>
    <t>https://www.google.com/maps/place/Intensity+Tennis+Academy/@12.910103,77.6968723,17z/data=!3m1!4b1!4m5!3m4!1s0x3bae131e0fb477b7:0x23dc88bddb4a43aa!8m2!3d12.910103!4d77.699061</t>
  </si>
  <si>
    <t>097003 14143</t>
  </si>
  <si>
    <t>https://www.google.com/search?sxsrf=ALeKk01cAOk53ttlEEJfy8FJjMelezej4Q%3A1594649310503&amp;ei=3moMX7OfHoSz9QPi45GAAQ&amp;q=Intensity+Tennis+Academy&amp;oq=Intensity+Tennis+Academy&amp;gs_lcp=CgZwc3ktYWIQAzICCAAyCAguEMcBEK8BMgYIABAWEB46BwgjELADECdQvVhYvVhgyWFoA3AAeACAAZABiAGQAZIBAzAuMZgBAKABAqABAaoBB2d3cy13aXo&amp;sclient=psy-ab&amp;ved=0ahUKEwizhsbNs8rqAhWEWX0KHeJxBBAQ4dUDCAw&amp;uact=5</t>
  </si>
  <si>
    <t>https://intensity-tennis-academy.business.site/</t>
  </si>
  <si>
    <t>The Malleshwaram Association</t>
  </si>
  <si>
    <t>#110 7th Cross, Margosa Rd, opp. Malleshwaram, Bengaluru, Karnataka 560003</t>
  </si>
  <si>
    <t>https://www.google.com/maps/place/The+Malleshwaram+Association/@12.9985553,77.5667411,17z/data=!3m1!4b1!4m5!3m4!1s0x3bae1625ebb3d29f:0x5bb2cc119d62915c!8m2!3d12.9985553!4d77.5689298</t>
  </si>
  <si>
    <t>080 4254 9888</t>
  </si>
  <si>
    <t>https://www.google.com/search?q=The+Malleshwaram+Association&amp;oq=The+Malleshwaram+Association&amp;aqs=chrome..69i57j46j0j69i60l2j69i61.241j0j4&amp;sourceid=chrome&amp;ie=UTF-8</t>
  </si>
  <si>
    <t>http://www.malleswaramassociation.com/</t>
  </si>
  <si>
    <t>Match Point Table Tennis Academy</t>
  </si>
  <si>
    <t>C/O Vasavi School, Diagnal Road, VV Puram, opposite Jain College, Bengaluru, Karnataka 560004</t>
  </si>
  <si>
    <t>https://www.google.com/maps/place/Match+Point+Table+Tennis+Academy/@12.9501905,77.5728908,17z/data=!3m1!4b1!4m5!3m4!1s0x3bae15ee7bf745e1:0xb075b5196cee435!8m2!3d12.9501905!4d77.5750795</t>
  </si>
  <si>
    <t>098453 20335</t>
  </si>
  <si>
    <t>https://www.google.com/search?q=Match+Point+Table+Tennis+Academy&amp;oq=Match+Point+Table+Tennis+Academy&amp;aqs=chrome..69i57j0l3j69i60l2j69i61.230j0j4&amp;sourceid=chrome&amp;ie=UTF-8</t>
  </si>
  <si>
    <t>https://www.facebook.com/matchpointttacademy/</t>
  </si>
  <si>
    <t>Zest Club</t>
  </si>
  <si>
    <t>Uppin Farms, Naganalli Rd, Kotnoor, Gulbarga, Karnataka 585102</t>
  </si>
  <si>
    <t>https://www.google.com/maps/place/Zest+Club/@17.3024767,76.831158,17z/data=!3m1!4b1!4m5!3m4!1s0x3bc8c0a20056bcdd:0xec97ee330e1b98f0!8m2!3d17.3024767!4d76.8333467</t>
  </si>
  <si>
    <t>088844 49161</t>
  </si>
  <si>
    <t>https://www.google.com/search?q=Zest+Club&amp;oq=Zest+Club&amp;aqs=chrome..69i57j46j0j46j0j69i60l2j69i61.543j0j4&amp;sourceid=chrome&amp;ie=UTF-8</t>
  </si>
  <si>
    <t>https://www.facebook.com/gulbargazestclub/</t>
  </si>
  <si>
    <t>Achieve and Cherish</t>
  </si>
  <si>
    <t>https://www.google.com/maps/place/Achieve+and+Cherish/@12.8813766,77.6088875,17z/data=!3m1!4b1!4m5!3m4!1s0x3bae14d44e964e27:0xbfca8e58b526a22!8m2!3d12.8813766!4d77.6110762</t>
  </si>
  <si>
    <t>https://www.google.com/search?gs_ssp=eJzj4tVP1zc0TM6tyjE0NjUxYLRSMagwTkpMNTRJMTFJtTQzSTUytzKoSEpLTrRINbVIMjUySzQy8hJOTM7ITC1LVUjMS1FIzkgtyizOAAAKVRYi&amp;q=achieve+and+cherish&amp;oq=Achieve+and+Cherish&amp;aqs=chrome.1.69i57j46j0l3j69i60l2j69i61.8323j0j4&amp;sourceid=chrome&amp;ie=UTF-8</t>
  </si>
  <si>
    <t>http://www.achieveandcherish.com/</t>
  </si>
  <si>
    <t>The Country Club</t>
  </si>
  <si>
    <t>Country Vacation, 2nd Floor, 4, 1, K Bm Plaza, Club Road, Hubli, Karnataka 580006</t>
  </si>
  <si>
    <t>https://www.google.com/maps/place/The+Country+Club/@15.3552269,75.1400719,17z/data=!3m1!4b1!4m5!3m4!1s0x3bb8d744c8c19521:0x5c1dbfe12ad586a9!8m2!3d15.3552269!4d75.1422606</t>
  </si>
  <si>
    <t>0836 426 6230</t>
  </si>
  <si>
    <t>https://www.google.com/search?sxsrf=ALeKk01KnJqgWDfTz2mdI0w8z2rnIJ98_A:1594649479965&amp;ei=e2sMX4LbFsi_9QPVt6WgDw&amp;q=the%20country%20club%20hubli%20karnataka&amp;oq=The+Country+Club+hubli&amp;gs_lcp=CgZwc3ktYWIQAxgAMgYIABAWEB4yBggAEBYQHjIGCAAQFhAeMgYIABAWEB4yBggAEBYQHjoHCAAQRxCwAzoNCC4QxwEQrwEQQxCTAjoCCAA6CAguEMcBEK8BOgsILhDHARCvARCTAjoICAAQFhAKEB5Q-EJYuElgildoAXAAeACAAcACiAHwCpIBBzAuMS4zLjKYAQCgAQGqAQdnd3Mtd2l6&amp;sclient=psy-ab&amp;npsic=0&amp;rflfq=1&amp;rlha=0&amp;rllag=15325461,75103969,5988&amp;tbm=lcl&amp;rldimm=15915544428948573150&amp;lqi=CiB0aGUgY291bnRyeSBjbHViIGh1YmxpIGthcm5hdGFrYSIDiAEB&amp;ved=2ahUKEwiEo62etMrqAhWQcn0KHQcRCkEQvS4wAHoECA0QDw&amp;rldoc=1&amp;tbs=lrf:!1m4!1u16!2m2!16m1!1e1!1m4!1u16!2m2!16m1!1e2!2m1!1e16!3sIAE,lf:1,lf_ui:4&amp;rlst=f#rlfi=hd:;si:15915544428948573150,l,CiB0aGUgY291bnRyeSBjbHViIGh1YmxpIGthcm5hdGFrYSIDiAEB;mv:[[15.369417900000002,75.1468556],[15.281505099999999,75.06108259999999]];tbs:lrf:!1m4!1u16!2m2!16m1!1e1!1m4!1u16!2m2!16m1!1e2!2m1!1e16!3sIAE,lf:1,lf_ui:4</t>
  </si>
  <si>
    <t>https://www.countryclubindia.net/</t>
  </si>
  <si>
    <t>https://www.google.com/search?q=gopalan+sports+center&amp;oq=Gopalan+Sports+Center&amp;aqs=chrome.0.0l5j69i60l2j69i61.181j0j4&amp;sourceid=chrome&amp;ie=UTF-8</t>
  </si>
  <si>
    <t>SN Royal, Near Xaviers School,, Bettadasapura Main Road, Doddathoguru, Electronics City Phase 1, Electronic City, Bengaluru, Karnataka 560100</t>
  </si>
  <si>
    <t>https://www.google.com/maps/place/CoachDirect/@12.842918,77.5709062,12z/data=!4m8!1m2!2m1!1sCoachDirect!3m4!1s0x3bae6b7bac4b74db:0x16bf5b2a1d7557d7!8m2!3d12.842918!4d77.640944</t>
  </si>
  <si>
    <t>https://www.google.com/search?sxsrf=ALeKk00L4xNLNJtFF1c6puyJ5p-KQiyDiQ%3A1594649527564&amp;ei=t2sMX8z5Idub9QPywqLABw&amp;q=coachdirect+bengaluru+karnataka&amp;oq=coachdirect+&amp;gs_lcp=CgZwc3ktYWIQAxgAMgIIADIECAAQHjoHCAAQRxCwA1CyLViyLWCCPmgBcAB4AIABgAGIAYABkgEDMC4xmAEAoAEBqgEHZ3dzLXdpeg&amp;sclient=psy-ab</t>
  </si>
  <si>
    <t>Hubli Gymkhana Club</t>
  </si>
  <si>
    <t>Gymkhana Club Club Road, Keshwapur, Hubli, Karnataka 580023</t>
  </si>
  <si>
    <t>https://www.google.com/maps/place/Hubli+Gymkhana+Club/@15.3557523,75.1409761,17z/data=!3m1!4b1!4m5!3m4!1s0x3bb8cd70176844d5:0x75d37a917b076d54!8m2!3d15.3557523!4d75.1431648</t>
  </si>
  <si>
    <t>0836 236 2798</t>
  </si>
  <si>
    <t>https://www.google.com/search?q=hubli+gymkhana+club&amp;oq=Hubli+Gymkhana+Club&amp;aqs=chrome.0.0j46j0l3j69i60l2j69i61.196j0j4&amp;sourceid=chrome&amp;ie=UTF-8</t>
  </si>
  <si>
    <t>http://www.hubligymkhanaclub.com/</t>
  </si>
  <si>
    <t>Namma Shuttle</t>
  </si>
  <si>
    <t>27th Cross Rd, near Nagarjuna Green Ridge, 19th Mail, ITI Layout, Sector 2, HSR Layout, Bengaluru, Karnataka 560102</t>
  </si>
  <si>
    <t>https://www.google.com/maps/place/Namma+Shuttle/@12.8881993,77.6276085,14z/data=!4m8!1m2!2m1!1sNamma+Shuttle!3m4!1s0x3bae1498cc255553:0x7e8124532043ed0e!8m2!3d12.9038183!4d77.6475381</t>
  </si>
  <si>
    <t>081234 68333</t>
  </si>
  <si>
    <t>https://www.google.com/search?q=namma%20shuttle&amp;oq=Namma+Shuttle&amp;aqs=chrome.0.0j46l2j0j46j69i60l3.201j0j4&amp;sourceid=chrome&amp;ie=UTF-8&amp;sxsrf=ALeKk01O5RPNDPF2-BzMjp3rt4fJe9xSIg:1594649593997&amp;npsic=0&amp;rflfq=1&amp;rlha=0&amp;rllag=12888199,77645118,1755&amp;tbm=lcl&amp;rldimm=9115607060216802574&amp;lqi=Cg1uYW1tYSBzaHV0dGxlSL-us4rxrICACFomCg1uYW1tYSBzaHV0dGxlEAAQARgAGAEiDW5hbW1hIHNodXR0bGU&amp;ved=2ahUKEwj_jt3UtMrqAhWOSH0KHW80DnoQvS4wAHoECAwQJw&amp;rldoc=1&amp;tbs=lrf:!1m4!1u3!2m2!3m1!1e1!1m4!1u2!2m2!2m1!1e1!1m4!1u16!2m2!16m1!1e1!1m4!1u16!2m2!16m1!1e2!2m1!1e2!2m1!1e16!2m1!1e3!3sIAE,lf:1,lf_ui:2&amp;rlst=f#rlfi=hd:;si:9115607060216802574,l,Cg1uYW1tYSBzaHV0dGxlSL-us4rxrICACFomCg1uYW1tYSBzaHV0dGxlEAAQARgAGAEiDW5hbW1hIHNodXR0bGU;mv:[[12.905692499999999,77.64783229999999],[12.8707073,77.64240389999999]];tbs:lrf:!1m4!1u3!2m2!3m1!1e1!1m4!1u2!2m2!2m1!1e1!1m4!1u16!2m2!16m1!1e1!1m4!1u16!2m2!16m1!1e2!2m1!1e2!2m1!1e16!2m1!1e3!3sIAE,lf:1,lf_ui:2</t>
  </si>
  <si>
    <t>http://www.nammashuttle.com/</t>
  </si>
  <si>
    <t>Citi Nest Sports Centre</t>
  </si>
  <si>
    <t>91/72, 7th Cross Rd, Indira Nagar II Stage, Eshwara Layout, Indiranagar, Bengaluru, Karnataka 560038</t>
  </si>
  <si>
    <t>https://www.google.com/maps/place/Citi+Nest+Sports+Centre/@12.9744595,77.631084,17z/data=!3m1!4b1!4m5!3m4!1s0x3bae168fd8ae8d57:0x6f66ec22896b54cd!8m2!3d12.9744595!4d77.6332727</t>
  </si>
  <si>
    <t>080 2525 8287</t>
  </si>
  <si>
    <t>https://www.google.com/search?q=citi+nest+sports+centre&amp;oq=Citi+Nest+Sports+Centre&amp;aqs=chrome.0.0j46j0l3j69i60l2j69i61.157j0j4&amp;sourceid=chrome&amp;ie=UTF-8</t>
  </si>
  <si>
    <t>https://playo.co/venues</t>
  </si>
  <si>
    <t>peter tennis academy</t>
  </si>
  <si>
    <t>Palace Grounds, Shringar Palace Garden Gate no.8 Bellary Road Nr-Mekhri circle, Jayamahal, Bengaluru, Karnataka 560061</t>
  </si>
  <si>
    <t>https://www.google.com/maps/place/peter+tennis+academy/@13.0938193,77.5209016,12z/data=!4m8!1m2!2m1!1speter+tennis+academy!3m4!1s0x3bae178e80ee8851:0x161aaba1455e9650!8m2!3d13.0194063!4d77.5852922</t>
  </si>
  <si>
    <t>https://www.google.com/search?q=peter+tennis+academy&amp;oq=peter+tennis+academy&amp;aqs=chrome..69i57j0j69i60l3.153j0j4&amp;sourceid=chrome&amp;ie=UTF-8</t>
  </si>
  <si>
    <t>https://www.petertennisacademy.com/</t>
  </si>
  <si>
    <t>Ganesh's Table Tennis Class</t>
  </si>
  <si>
    <t>B602 Nagarjuna Green Ridge Apartments, 27th Cross Road, 15/2, 19th Main Rd, Sector 2, HSR Layout, Bengaluru, Karnataka 560102</t>
  </si>
  <si>
    <t>https://www.google.com/maps/place/Ganesh's+Table+Tennis+Class/@12.9040458,77.6429784,17z/data=!3m1!4b1!4m5!3m4!1s0x3bae1598e7a79411:0xb167a795486c33f6!8m2!3d12.9040458!4d77.6451671</t>
  </si>
  <si>
    <t>095660 41524</t>
  </si>
  <si>
    <t>https://www.google.com/search?sxsrf=ALeKk02vnyNabnjdfspzOB4cbatEEaUHZQ%3A1594649698368&amp;ei=YmwMX_iKFsOl9QPYm6W4Bg&amp;q=ganesh%27s+table+tennis+classes+bengaluru+karnataka&amp;oq=Ganesh%27s+Table+Tennis+Class+&amp;gs_lcp=CgZwc3ktYWIQAxgAMggIABAWEAoQHjoHCAAQsAMQHlCxNlixNmDwQWgBcAB4AIABigGIAYoBkgEDMC4xmAEAoAEBqgEHZ3dzLXdpeg&amp;sclient=psy-ab</t>
  </si>
  <si>
    <t>https://ganeshs-table-tennis-class.business.site/?utm_source=gmb&amp;utm_medium=referral</t>
  </si>
  <si>
    <t>ANT Academy International, Bengaluru</t>
  </si>
  <si>
    <t>Sri Venkateshpura Layout, Sampigehalli, Bengaluru, Karnataka 560077</t>
  </si>
  <si>
    <t>https://www.google.com/maps/place/ANT+Academy+International,+Bengaluru/@13.0735462,77.6195778,17z/data=!3m1!4b1!4m5!3m4!1s0x3bae18324f385521:0x4f00c4e24d48d1ba!8m2!3d13.0735462!4d77.6217665</t>
  </si>
  <si>
    <t>098866 38283</t>
  </si>
  <si>
    <t>https://www.google.com/search?q=ANT+Academy+International%2C+Bengaluru&amp;oq=ANT+Academy+International%2C+Bengaluru&amp;aqs=chrome..69i57j46j69i60l2j69i61.208j0j4&amp;sourceid=chrome&amp;ie=UTF-8</t>
  </si>
  <si>
    <t>https://www.facebook.com/AntAcademyBangalore/</t>
  </si>
  <si>
    <t>Tennis Court, Prestige Shantiniketan</t>
  </si>
  <si>
    <t>Thigalarapalya, Hoodi, Bengaluru, Karnataka</t>
  </si>
  <si>
    <t>https://www.google.com/maps/place/Tennis+Court,+Prestige+Shantiniketan/@12.9941025,77.7273829,17z/data=!3m1!4b1!4m5!3m4!1s0x3bae11e9a2ce1723:0xb1b37addb0c7ecad!8m2!3d12.9941025!4d77.7295716</t>
  </si>
  <si>
    <t>https://www.google.com/search?q=Tennis+Court%2C+Prestige+Shantiniketan&amp;oq=Tennis+Court%2C+Prestige+Shantiniketan&amp;aqs=chrome..69i57j0j69i60l2j69i61.407j0j4&amp;sourceid=chrome&amp;ie=UTF-8</t>
  </si>
  <si>
    <t>http://www.prestigeshantiniketan.co.in/</t>
  </si>
  <si>
    <t>Athreya Sports Academy</t>
  </si>
  <si>
    <t>Naveen Park, Hubli, Karnataka 580023</t>
  </si>
  <si>
    <t>https://www.google.com/maps/place/Athreya+Sports+Academy+(R)/@15.360479,75.1595755,17z/data=!3m1!4b1!4m5!3m4!1s0x3bb8d9e4b5180347:0x42e5c57bff00d5c5!8m2!3d15.360479!4d75.1617642</t>
  </si>
  <si>
    <t>https://www.google.com/search?q=Athreya+Sports+Academy&amp;oq=Athreya+Sports+Academy&amp;aqs=chrome..69i57j0l2j69i60l2j69i61.215j0j4&amp;sourceid=chrome&amp;ie=UTF-8</t>
  </si>
  <si>
    <t>https://www.facebook.com/pages/category/Stadium--Arena---Sports-Venue/Athreya-Sports-Academy-1864992020446245/</t>
  </si>
  <si>
    <t>Focus Tennis Academy</t>
  </si>
  <si>
    <t>104, 4th Main Rd, Chandana layout, Sunkadakatte, Bengaluru, Karnataka 560091</t>
  </si>
  <si>
    <t>https://www.google.com/maps/place/Focus+Tennis+Academy/@12.9834062,77.5031378,17z/data=!4m8!1m2!2m1!1sFocus+Tennis+Academy!3m4!1s0x3bae3c37a4eb6185:0x5903aa0f365fa218!8m2!3d12.9831681!4d77.5064717</t>
  </si>
  <si>
    <t>080958 01245</t>
  </si>
  <si>
    <t>https://www.google.com/search?sxsrf=ALeKk00EVtSfHcb104KUcSa9yCG3A-QZww%3A1594649813198&amp;ei=1WwMX-K2C9qw9QPL6pL4BQ&amp;q=focus+tennis+academy+bangalore&amp;oq=focus+tennis+academy+bengulu&amp;gs_lcp=CgZwc3ktYWIQAxgAMgYIABAWEB46CwguEMcBEK8BEJMCOgIIADoICCEQFhAdEB46BQghEKABOgcIIRAKEKABOgYIIRANEBVQyVFY5a0BYJS6AWgBcAB4AIAB2AGIAZ4NkgEFMC44LjGYAQCgAQGqAQdnd3Mtd2l6&amp;sclient=psy-ab</t>
  </si>
  <si>
    <t>Sportz Cult</t>
  </si>
  <si>
    <t>Sampige Rd, Sir MV Layout, Dhanalakshmi Layout, Virupakshapura, Bengaluru, Karnataka 560097</t>
  </si>
  <si>
    <t>https://www.google.com/maps/place/Sportz+Cult/@13.0682235,77.5693563,17z/data=!3m1!4b1!4m5!3m4!1s0x3bae180f8eb7499d:0x22d6534cd53306b!8m2!3d13.0682235!4d77.571545</t>
  </si>
  <si>
    <t>https://www.google.com/search?biw=1517&amp;bih=694&amp;sxsrf=ALeKk01Pfe8PDhocUuTFUK_lR68TE7c27Q%3A1594649926190&amp;ei=Rm0MX4KXC5X69QOInojgCg&amp;q=sports+cult+tennis+academy&amp;oq=Sports+Cult+&amp;gs_lcp=CgZwc3ktYWIQAxgAMgQIIxAnMgYIABAWEB4yBggAEBYQHjIGCAAQFhAeMgYIABAWEB4yBggAEBYQHjIGCAAQFhAeMgYIABAWEB4yBggAEBYQHjIGCAAQFhAeOgcIABBHELADUMchWPovYOA7aANwAHgAgAGxAYgBvgOSAQMwLjOYAQCgAQGqAQdnd3Mtd2l6&amp;sclient=psy-ab</t>
  </si>
  <si>
    <t>DHI Sports Center</t>
  </si>
  <si>
    <t>360, Innovation Park, Arekere Gate, Bannerghatta Main Rd, Bengaluru, Karnataka 560076</t>
  </si>
  <si>
    <t>https://www.google.com/maps/place/DHI+Sports+Center/@12.8856251,77.594795,17z/data=!3m1!4b1!4m5!3m4!1s0x3bae1524f0866aad:0x1d4eda664eb5d9d4!8m2!3d12.8856251!4d77.5969837</t>
  </si>
  <si>
    <t>https://www.google.com/search?q=dhi+sports+center&amp;oq=DHI+Sports+Center&amp;aqs=chrome.0.0j46j0l3j69i60l2j69i61.250j0j4&amp;sourceid=chrome&amp;ie=UTF-8</t>
  </si>
  <si>
    <t>https://www.dhisports.com/</t>
  </si>
  <si>
    <t>V K Sports</t>
  </si>
  <si>
    <t>No. 155/3, Ground Floor, 19th Cross Rd, Kaggadasapura, Bengaluru, Karnataka 560093</t>
  </si>
  <si>
    <t>https://www.google.com/maps/place/V+K+Sports/@12.9791181,77.6726569,17z/data=!3m1!4b1!4m5!3m4!1s0x3bae115da6f17d99:0xbbc811f0bae0a4fb!8m2!3d12.9791181!4d77.6748456</t>
  </si>
  <si>
    <t>088227 01702</t>
  </si>
  <si>
    <t>https://www.google.com/search?q=v+k+sports&amp;oq=V+K+Sports&amp;aqs=chrome.0.0j46j0l2j46j69i60l3.370j0j4&amp;sourceid=chrome&amp;ie=UTF-8</t>
  </si>
  <si>
    <t>http://vksports.co.in/</t>
  </si>
  <si>
    <t>Tennis Court Sitout</t>
  </si>
  <si>
    <t>RV Vidyaniketan, Mailasandra, Bengaluru, Karnataka 560059</t>
  </si>
  <si>
    <t>https://www.google.com/maps/place/Tennis+Court+Sitout/@12.9231548,77.4998519,17z/data=!3m1!4b1!4m5!3m4!1s0x3bae3ee37e1a4bdd:0x67f3d4cd49df9edf!8m2!3d12.9231548!4d77.5020406</t>
  </si>
  <si>
    <t>https://www.google.com/search?q=Tennis+Court+Sitout&amp;oq=Tennis+Court+Sitout&amp;aqs=chrome..69i57j69i60l2j69i61.763j0j4&amp;sourceid=chrome&amp;ie=UTF-8</t>
  </si>
  <si>
    <t>http://rvce.edu.in/</t>
  </si>
  <si>
    <t>Ajmera Infinity Lawn Tennis Court</t>
  </si>
  <si>
    <t>https://www.google.com/maps/place/Ajmera+Infinity+Lawn+Tennis+Court/@12.843534,77.6449456,17z/data=!3m1!4b1!4m5!3m4!1s0x3bae6b7b6f68a951:0x5bdc11220d7ccf15!8m2!3d12.843534!4d77.6471343</t>
  </si>
  <si>
    <t>https://www.google.com/search?q=Ajmera+Infinity+Lawn+Tennis+Court&amp;oq=Ajmera+Infinity+Lawn+Tennis+Court&amp;aqs=chrome..69i57j69i60l3.297j0j4&amp;sourceid=chrome&amp;ie=UTF-8</t>
  </si>
  <si>
    <t>Metropolitan Club</t>
  </si>
  <si>
    <t>895, 19th Main Rd, MCHS Colony, Stage 2, BTM 2nd Stage, Bengaluru, Karnataka 560076</t>
  </si>
  <si>
    <t>https://www.google.com/maps/place/Metropolitan+Club+Swimming+pool/@12.9124531,77.609109,17z/data=!3m1!4b1!4m5!3m4!1s0x3bae14fcdb53f159:0x2ac1098459fb1944!8m2!3d12.9124531!4d77.6112977</t>
  </si>
  <si>
    <t>080 2668 0988</t>
  </si>
  <si>
    <t>https://www.google.com/search?sxsrf=ALeKk03zl0Po7bqvoLBgh2d7J_rvd6r7Ww%3A1594650031462&amp;ei=r20MX7TkG9q-9QP84LOACg&amp;q=Metropolitan+Club+bengulru&amp;oq=Metropolitan+Club+bengulru&amp;gs_lcp=CgZwc3ktYWIQAzIGCAAQFhAeMggIABAIEA0QHjoHCAAQRxCwAzoECAAQQzoICC4QxwEQrwE6AggAOgsILhDHARCvARCTAjoHCCEQChCgAVCGKlj0TmD-UWgDcAB4AIABwwGIAZIMkgEEMC4xMZgBAKABAaoBB2d3cy13aXo&amp;sclient=psy-ab&amp;ved=0ahUKEwj096mltsrqAhVaX30KHXzwDKAQ4dUDCAw&amp;uact=5</t>
  </si>
  <si>
    <t>http://www.metropolitanclub.in/</t>
  </si>
  <si>
    <t>email</t>
  </si>
  <si>
    <t>Contact no/Phone no</t>
  </si>
  <si>
    <t>Other contact No</t>
  </si>
  <si>
    <t>Batches &amp; Timming</t>
  </si>
  <si>
    <t>Coch Details</t>
  </si>
  <si>
    <t>Olympia Sports</t>
  </si>
  <si>
    <t>Bank Street, Troop Bazar Street, Abids, Hyderabad - 500008</t>
  </si>
  <si>
    <t>https://www.google.com/maps/place/Olympia+Sports/@17.3857468,78.4771828,17z/data=!3m1!4b1!4m5!3m4!1s0x3bcb99d412bd3f63:0xf2e6a093ff5ad34f!8m2!3d17.3857468!4d78.4793715</t>
  </si>
  <si>
    <t xml:space="preserve"> Hyderabad</t>
  </si>
  <si>
    <t>https://www.sulekha.com/olympia-sports-abids-hyderabad-contact-address</t>
  </si>
  <si>
    <t>https://www.google.com/search?sxsrf=ALeKk03fJIki-DvapYGl4OEPNwA3cN_08w:1591438427067&amp;q=hockey+coaching+classes+in+hyderabad&amp;spell=1&amp;sa=X&amp;ved=2ahUKEwjl7YGR-uzpAhWDbisKHYCwBpkQBSgAegQIDhAn&amp;biw=1517&amp;bih=694</t>
  </si>
  <si>
    <t>Tennis Foundation</t>
  </si>
  <si>
    <t>No. 8/3/231A/70, Sri Krishna Nagar, Yousufguda, Hyderabad - 500045</t>
  </si>
  <si>
    <t>https://www.google.com/maps/search/Tennis+Foundation/@17.3857346,78.4093307,12z/data=!3m1!4b1</t>
  </si>
  <si>
    <t>https://www.sulekha.com/tennis-foundation-yousufguda-hyderabad-contact-address</t>
  </si>
  <si>
    <t>Sc Groups</t>
  </si>
  <si>
    <t>Aparna Laxmi,Hyderabad, Hitech City, Hyderabad - 500081</t>
  </si>
  <si>
    <t>https://www.sulekha.com/sc-groups-hitech-city-hyderabad-contact-address</t>
  </si>
  <si>
    <t>Sports Authority of Andhera Pradesh</t>
  </si>
  <si>
    <t>LAL Bahadur Stadiums, Basheerbagh, Hyderabad - 500029</t>
  </si>
  <si>
    <t>https://www.google.com/maps/place/Sports+Authority+Of+Andhra+Pradesh/@16.504339,80.6359191,17z/data=!3m1!4b1!4m5!3m4!1s0x3a35faa8d3903341:0xc6f4b19cf45f2931!8m2!3d16.504339!4d80.6381078</t>
  </si>
  <si>
    <t>https://www.sulekha.com/sports-authority-of-andhera-pradesh-basheerbagh-hyderabad-contact-address</t>
  </si>
  <si>
    <t>Sports Promotion Association</t>
  </si>
  <si>
    <t>Moosarambagh Road, Moosarambagh, Hyderabad</t>
  </si>
  <si>
    <t>https://www.google.com/maps/place/GAGAN+NARANG+SPORTS+PROMOTION+FOUNDATION/@18.5734328,73.7538907,17z/data=!3m1!4b1!4m5!3m4!1s0x3bc2b9517a56b991:0xa1fb120975d2e162!8m2!3d18.5734328!4d73.7560794</t>
  </si>
  <si>
    <t>https://www.sulekha.com/sports-promotion-association-moosarambagh-hyderabad-contact-address</t>
  </si>
  <si>
    <t>Sporty Beans</t>
  </si>
  <si>
    <t>GNR Towers ,No. 1-36/6/8, Kailash Nagar, Chanda Nagar, Hyderabad - 500050</t>
  </si>
  <si>
    <t>https://www.google.com/maps/place/Sporty+Beans,+Madhapur,+Hyderabad+-+Sports+Training+for+Kids+and+Birthday+Parties/@17.419705,78.4444803,17z/data=!3m1!4b1!4m5!3m4!1s0x3bcb9731551ef4ad:0x63780f96bda3d140!8m2!3d17.419705!4d78.446669</t>
  </si>
  <si>
    <t>https://www.sulekha.com/sporty-beans-chanda-nagar-hyderabad-contact-address</t>
  </si>
  <si>
    <t>Samtanagar Crida Bhavan Hockey Ground</t>
  </si>
  <si>
    <t>Sports Authority Of India, Sports Training Center, 400101, Akurli Road, Shiv Sagar, Kandivali East, Mumbai, Maharashtra 400101</t>
  </si>
  <si>
    <t>https://www.google.com/maps/place/Samtanagar+Crida+Bhavan+Hockey+Ground/@19.194191,72.859765,17z/data=!3m1!4b1!4m5!3m4!1s0x3be7b7229fc21c85:0x7bb796a22a14026!8m2!3d19.194191!4d72.8619537</t>
  </si>
  <si>
    <t>https://www.google.com/search?sxsrf=ALeKk02iBtzjNO8-axJOkAb2QCHmxz3VvQ:1591437961912&amp;ei=ZWrbXoH0F8Lhz7sPv66mgAQ&amp;q=best%20hockey%20clubs%20near%20me&amp;oq=top+hockey+clubs+nea&amp;gs_lcp=CgZwc3ktYWIQAxgAMgYIABAWEB46BAgjECc6AggAOgcIIxDqAhAnOgQIABBDOgUIABCDAToFCAAQsQM6BQgAEJECOggIABCxAxCRAjoGCAAQChBDOgcIABAUEIcCOgcIABCxAxBDOggIABAWEAoQHlDrqgFYt4ECYKOSAmgEcAB4BIABtgKIAa0okgEIMC4zMy4yLjGYAQCgAQGqAQdnd3Mtd2l6sAEK&amp;sclient=psy-ab&amp;npsic=0&amp;rflfq=1&amp;rlha=0&amp;rllag=19224563,72922237,7169&amp;tbm=lcl&amp;rldimm=557172475664875558&amp;lqi=ChliZXN0IGhvY2tleSBjbHVicyBuZWFyIG1lIgaQAQGoAQFaLgoRYmVzdCBob2NrZXkgY2x1YnMiGWJlc3QgaG9ja2V5IGNsdWJzIG5lYXIgbWU&amp;ved=2ahUKEwiUhpuz-OzpAhVN6nMBHRYBCEwQvS4wAHoECAoQJw&amp;rldoc=1&amp;tbs=lrf:!1m4!1u3!2m2!3m1!1e1!1m4!1u2!2m2!2m1!1e1!1m4!1u16!2m2!16m1!1e1!1m4!1u16!2m2!16m1!1e2!2m1!1e2!2m1!1e16!2m1!1e3!3sIAE,lf:1,lf_ui:2&amp;rlst=f#</t>
  </si>
  <si>
    <t>Mumbai Hockey Association Ltd.</t>
  </si>
  <si>
    <t>Mahindra Stadium, D-Road, Churchgate, Mumbai, Maharashtra 400020</t>
  </si>
  <si>
    <t>https://www.google.com/maps/place/Mumbai+Hockey+Association+Ltd./@18.9375546,72.8238105,17z/data=!3m1!4b1!4m5!3m4!1s0x3be7d1e0c0cbeaad:0x746f5efeacd4b07f!8m2!3d18.9375546!4d72.8259992</t>
  </si>
  <si>
    <t>022 2281 1271</t>
  </si>
  <si>
    <t>http://www.mumbaihockey.org/</t>
  </si>
  <si>
    <t>092215 90350</t>
  </si>
  <si>
    <t>Mumbai Strikers Sports Club</t>
  </si>
  <si>
    <t>4, Room No. 3, Kunal Patil House, TG, 36, Nahur Village Rd, Mulund West, Mumbai, Maharashtra 400080</t>
  </si>
  <si>
    <t>https://www.google.com/maps/place/Mumbai+Strikers+Sports+Club/@19.1616433,72.9455144,17z/data=!3m1!4b1!4m5!3m4!1s0x3be7b99ac88b2abb:0x1ada1dba62eba6ae!8m2!3d19.1616433!4d72.9477031</t>
  </si>
  <si>
    <t>098191 99863</t>
  </si>
  <si>
    <t>http://www.mumbaistrikers.com/</t>
  </si>
  <si>
    <t>Hockey Unit of Tamilnadu</t>
  </si>
  <si>
    <t>Room No. 1 Mayor Radha Krishnan Hockey Stadium, No. 30, Gandhi Irwin Rd, Egmore, Chennai, Tamil Nadu 600008</t>
  </si>
  <si>
    <t>https://www.google.com/maps/search/Hockey+Unit+of+Tamilnadu/@13.0511128,80.2419814,14z/data=!3m1!4b1</t>
  </si>
  <si>
    <t>094442 48410</t>
  </si>
  <si>
    <t>https://www.google.com/search?q=hockey%20coaching%20in%20chennai&amp;oq=hock&amp;aqs=chrome.0.69i59l3j69i57j69i59j0l2j69i60.951j0j7&amp;sourceid=chrome&amp;ie=UTF-8&amp;sxsrf=ALeKk02tJQsYcN-T4bNscxsOlThZU9zfgQ:1591438229829&amp;npsic=0&amp;rflfq=1&amp;rlha=0&amp;rllag=13051113,80246714,3129&amp;tbm=lcl&amp;rldimm=15701402650043185089&amp;lqi=Chpob2NrZXkgY29hY2hpbmcgaW4gY2hlbm5haVotCg9ob2NrZXkgY29hY2hpbmciGmhvY2tleSBjb2FjaGluZyBpbiBjaGVubmFp&amp;ved=2ahUKEwj4hfuy-ezpAhUWH7cAHa6KAesQvS4wAHoECAwQGQ&amp;rldoc=1&amp;tbs=lrf:!1m4!1u2!2m2!2m1!1e1!1m4!1u16!2m2!16m1!1e1!1m4!1u16!2m2!16m1!1e2!2m1!1e2!2m1!1e16!3sIAE,lf:1,lf_ui:2&amp;rlst=f#</t>
  </si>
  <si>
    <t>http://www.hockeyunitoftamilnadu.com/</t>
  </si>
  <si>
    <t>Chennai Sports Academy</t>
  </si>
  <si>
    <t>No 71, Bazullah Road, T.Nagar Opposite to Joyallukas / Next to Viveks Show Room, Tamil Nadu 600017</t>
  </si>
  <si>
    <t>https://www.google.com/maps/place/Chennai+Sports+Academy/@13.0468007,80.2298853,17z/data=!3m1!4b1!4m5!3m4!1s0x3a526658175b82e1:0xcb6455fda7f7c18d!8m2!3d13.0468007!4d80.232074</t>
  </si>
  <si>
    <t>098842 03100</t>
  </si>
  <si>
    <t>http://www.chennaisportsacademy.in/</t>
  </si>
  <si>
    <t>IIT M Hockey Ground</t>
  </si>
  <si>
    <t>22, Seva Nagar 4th St, Soni Nagar, Periyar Nagar Extension, Seva Nagar, Velachery, Chennai, Tamil Nadu 600042</t>
  </si>
  <si>
    <t>https://www.google.com/maps/place/IIT+M+Hockey+Ground/@12.9881636,80.2263961,17z/data=!3m1!4b1!4m5!3m4!1s0x3a525d80928e8a3d:0x67d398414bd2cb0f!8m2!3d12.9881636!4d80.2285848</t>
  </si>
  <si>
    <t>https://www.iitm.ac.in/sportsfitness</t>
  </si>
  <si>
    <t>Mayor Radhakrishnan Hockey Stadium</t>
  </si>
  <si>
    <t>30, Gandhi Irwin Road, Egmore, Chennai, Tamil Nadu 600008</t>
  </si>
  <si>
    <t>https://www.google.com/maps/place/Mayor+Radhakrishnan+Hockey+Stadium/@13.0756315,80.2593383,17z/data=!3m1!4b1!4m5!3m4!1s0x3a52660eb633e2f7:0x5ce65070c0ad4fa6!8m2!3d13.0756315!4d80.261527</t>
  </si>
  <si>
    <t>044 2819 4104</t>
  </si>
  <si>
    <t>http://www.sdat.tn.gov.in/</t>
  </si>
  <si>
    <t>DialBro.com</t>
  </si>
  <si>
    <t>DialBro.com, Olympia Grande, Pallavaram, Chennai, Tamil Nadu 600043</t>
  </si>
  <si>
    <t>https://www.google.com/maps/place/DialBro.com/@12.9645869,80.1437657,17z/data=!3m1!4b1!4m5!3m4!1s0x3a525e359c1b32ef:0xb1ca16ca37ecc4dc!8m2!3d12.9645869!4d80.1459544</t>
  </si>
  <si>
    <t>097519 47743</t>
  </si>
  <si>
    <t>http://dialbro.com/</t>
  </si>
  <si>
    <t>Sports Development Authority of Tamil Nadu</t>
  </si>
  <si>
    <t>116-A, Poonamallee High Rd, Sastri Nagar, Nehru Park, Chennai, Tamil Nadu 600084</t>
  </si>
  <si>
    <t>https://www.google.com/maps/place/Sports+Development+Authority+of+Tamilnadu/@13.0777904,80.2485793,17z/data=!3m1!4b1!4m5!3m4!1s0x3a5266744450c2fd:0x74679e080a493a44!8m2!3d13.0777904!4d80.250768</t>
  </si>
  <si>
    <t>044 2836 4322</t>
  </si>
  <si>
    <t>Velu Enclave</t>
  </si>
  <si>
    <t>Velu Enclave, 46-d, Rajeswari Ngr, Puzhuthivakkam, Chennai, 600091</t>
  </si>
  <si>
    <t>https://www.google.com/maps/place/Velu+Enclave/@12.9965,80.1005891,17z/data=!3m1!4b1!4m5!3m4!1s0x3a52601cb1385a15:0xdc80bdc8ff98cdbc!8m2!3d12.9965!4d80.1027778</t>
  </si>
  <si>
    <t>55, Jawaharlal N Stadium, 4, Sydenhams Road, Periamet, Chennai, Tamil Nadu 600003</t>
  </si>
  <si>
    <t>https://www.google.com/maps/place/Sports+Authority+Of+India/@13.0856905,80.2694611,17z/data=!3m1!4b1!4m5!3m4!1s0x3a5265fc164737db:0x3d34aa7c8e2fc143!8m2!3d13.0856905!4d80.2716498</t>
  </si>
  <si>
    <t>044 2536 2479</t>
  </si>
  <si>
    <t>http://www.sportsauthorityofindia.nic.in/</t>
  </si>
  <si>
    <t>Playwell Sports</t>
  </si>
  <si>
    <t>Market Road, Ernakulam, behind Saritha Theater, Kochi, Kerala 682035</t>
  </si>
  <si>
    <t>https://www.google.com/maps/search/playwell+sports/@9.9762944,76.2790703,15z/data=!3m1!4b1</t>
  </si>
  <si>
    <t>·</t>
  </si>
  <si>
    <t>098951 30954</t>
  </si>
  <si>
    <t>https://www.google.com/search?q=hockey%20clubs%20in%20kochi&amp;oq=hockey+clubs+in+kochi&amp;aqs=chrome..69i57j0l2.4624j0j7&amp;sourceid=chrome&amp;ie=UTF-8&amp;sxsrf=ALeKk01vZIBPKSekb4GKa__WmKHTLtqUJA:1591451745818&amp;npsic=0&amp;rflfq=1&amp;rlha=0&amp;rllag=9955202,76272032,3749&amp;tbm=lcl&amp;rldimm=13221700101887917016&amp;lqi=ChVob2NrZXkgY2x1YnMgaW4ga29jaGlIjtj62_GqgIAIWi0KDGhvY2tleSBjbHVicxAAEAEYARgDIhVob2NrZXkgY2x1YnMgaW4ga29jaGk&amp;ved=2ahUKEwja8fHfq-3pAhXVbCsKHd0HB4MQvS4wAHoECAsQJw&amp;rldoc=1&amp;tbs=lrf:!1m4!1u3!2m2!3m1!1e1!1m4!1u2!2m2!2m1!1e1!1m4!1u16!2m2!16m1!1e1!1m4!1u16!2m2!16m1!1e2!2m1!1e2!2m1!1e16!2m1!1e3!3sIAE,lf:1,lf_ui:2&amp;rlst=f#</t>
  </si>
  <si>
    <t>https://www.playwellsports.com/</t>
  </si>
  <si>
    <t>Maharashtriya Mandal J J Hockey Academy</t>
  </si>
  <si>
    <t>Gate No.3,Maharashtriya Mandal's Sports and Education Complex,Near Mukund Nagar Opp. Tilak Maharshtra University, Gultekdi, Swargate, Pune, Maharashtra 411037</t>
  </si>
  <si>
    <t>https://www.google.com/maps/place/Maharashtriya+Mandal+J+J+Hockey+Academy/@18.4984853,73.8651165,17z/data=!3m1!4b1!4m5!3m4!1s0x3bc2c135224a36af:0xa027f2cc648b1a1f!8m2!3d18.4984853!4d73.8673052</t>
  </si>
  <si>
    <t xml:space="preserve"> Maharashtra</t>
  </si>
  <si>
    <t>084828 67848</t>
  </si>
  <si>
    <t>https://www.google.com/search?q=hockey%20clubs%20in%20pune&amp;oq=hockey+clubs+in+pune&amp;aqs=chrome..69i57.7238j0j7&amp;sourceid=chrome&amp;ie=UTF-8&amp;sxsrf=ALeKk02qN8VAPecoFNv1qMZ6tLtLvSaFpg:1591451693851&amp;npsic=0&amp;rflfq=1&amp;rlha=0&amp;rllag=18526861,73870460,3573&amp;tbm=lcl&amp;rldimm=11540459529834273311&amp;lqi=ChRob2NrZXkgY2x1YnMgaW4gcHVuZVokCgxob2NrZXkgY2x1YnMiFGhvY2tleSBjbHVicyBpbiBwdW5l&amp;ved=2ahUKEwiLi47Hq-3pAhVK6nMBHXRiCkMQvS4wAHoECAsQJw&amp;rldoc=1&amp;tbs=lrf:!1m4!1u3!2m2!3m1!1e1!1m4!1u2!2m2!2m1!1e1!1m4!1u16!2m2!16m1!1e1!1m4!1u16!2m2!16m1!1e2!2m1!1e2!2m1!1e16!2m1!1e3!3sIAE,lf:1,lf_ui:2&amp;rlst=f#</t>
  </si>
  <si>
    <t>https://maharashtriya-mandal-hockey-academy.business.site/?utm_source=gmb&amp;utm_medium=referral</t>
  </si>
  <si>
    <t>The Poona Club Limited</t>
  </si>
  <si>
    <t>6, Bund Garden Rd, Camp, Pune, Maharashtra 411001</t>
  </si>
  <si>
    <t>https://www.google.com/maps/place/The+Poona+Club+Ltd./@18.5226501,73.8767921,17z/data=!3m1!4b1!4m5!3m4!1s0x3bc2c050449d915b:0xe45db1ffd77fad6d!8m2!3d18.5226501!4d73.8789808</t>
  </si>
  <si>
    <t xml:space="preserve">Pune </t>
  </si>
  <si>
    <t>020 2668 4131</t>
  </si>
  <si>
    <t>http://www.poonaclubltd.com/</t>
  </si>
  <si>
    <t>Deccan Club</t>
  </si>
  <si>
    <t>1, Town Hall Committee, 989, Lokmanya Bal Gangadhar Tilak Rd, Hirabhagh, Shukrawar Peth, Pune, Maharashtra 411002</t>
  </si>
  <si>
    <t>https://www.google.com/maps/search/Deccan+Club/@18.0392337,75.049982,8z/data=!3m1!4b1</t>
  </si>
  <si>
    <t>020 2443 6222</t>
  </si>
  <si>
    <t>Ernakulam District Sports Council</t>
  </si>
  <si>
    <t>stadium complex, Maharajas college, PT Usha Rd, Shenoys, Kochi, Kerala 682011</t>
  </si>
  <si>
    <t>https://www.google.com/maps/place/Ernakulam+District+Sports+Council/@9.9744226,76.2811607,17z/data=!3m1!4b1!4m5!3m4!1s0x3b080d4d5ef24f9f:0xd1f2a423e755ca57!8m2!3d9.9744226!4d76.2833494</t>
  </si>
  <si>
    <t xml:space="preserve"> Kerala</t>
  </si>
  <si>
    <t>0484 236 7580</t>
  </si>
  <si>
    <t>http://www.sportscouncil.kerala.gov.in/</t>
  </si>
  <si>
    <t>Deccan Gymkhana</t>
  </si>
  <si>
    <t>Club House Building,Deccan Gymkhana, Pune :411004</t>
  </si>
  <si>
    <t>https://www.google.com/maps/place/Deccan+Gymkhana,+Pune,+Maharashtra+411004/@18.5167857,73.8327213,16z/data=!3m1!4b1!4m5!3m4!1s0x3bc2bf8f302a2f7d:0xae8576b1d65c2e64!8m2!3d18.5165436!4d73.8366021</t>
  </si>
  <si>
    <t>020 2565 4256</t>
  </si>
  <si>
    <t>http://www.deccangymkhana.org/</t>
  </si>
  <si>
    <t>https://www.google.com/maps/place/Deccan+Gymkhana+Tennis+Club/@18.5158176,73.837594,17z/data=!3m1!4b1!4m5!3m4!1s0x3bc2bf885d4a5e0b:0x3d49cdff51e0ad4e!8m2!3d18.5158176!4d73.8397827</t>
  </si>
  <si>
    <t>Lion`s Club Of Poona</t>
  </si>
  <si>
    <t>Kamla Neharu Hospital, Mangalwar Peth, Mangalwar Peth, Pune, Maharashtra 411018</t>
  </si>
  <si>
    <t>https://www.google.com/maps/search/Lion%60s+Club+Of+Poona/@18.5158168,73.8222731,14z/data=!3m1!4b1</t>
  </si>
  <si>
    <t>020 2171 2770</t>
  </si>
  <si>
    <t>https://www.lionsclubsarasbaug.org/</t>
  </si>
  <si>
    <t>PYC Hindu Gymkhana</t>
  </si>
  <si>
    <t>CTS No. 766, F.P. No. 244, Bhandarkar Rd, Pune, Maharashtra 411004</t>
  </si>
  <si>
    <t>https://www.google.com/maps/place/PYC+Hindu+Gymkhana/@18.5177945,73.8372176,17z/data=!3m1!4b1!4m5!3m4!1s0x3bc2bf8f3fffffff:0xa69d6a997ab1008c!8m2!3d18.5177945!4d73.8394063</t>
  </si>
  <si>
    <t>020 2566 3006</t>
  </si>
  <si>
    <t>https://www.pycgymkhana.com/</t>
  </si>
  <si>
    <t>Krantiveer Lahuji Ustad Club</t>
  </si>
  <si>
    <t>380c, Mahatma Phule Rasta, Opposite Sathe Complex, New Nana Peth, Bhawani Peth, Pune, Maharashtra 411002</t>
  </si>
  <si>
    <t>https://www.google.com/maps/place/Krantiveer+Lahuji+Ustad+Club/@18.5116074,73.8683861,17z/data=!3m1!4b1!4m5!3m4!1s0x3bc2c04125555555:0x991c4ef5e1de2d6f!8m2!3d18.5116074!4d73.8705748</t>
  </si>
  <si>
    <t>020 2643 3208</t>
  </si>
  <si>
    <t>Cochin Club</t>
  </si>
  <si>
    <t>7, St Francis Church Rd, Fort Kochi, Kochi, Kerala 682001</t>
  </si>
  <si>
    <t>https://www.google.com/maps/place/Cochin+Club/@9.9661736,76.2378675,17z/data=!3m1!4b1!4m8!3m7!1s0x3b086d319d97be8b:0xb77cea30ebc67bd8!5m2!4m1!1i2!8m2!3d9.9661736!4d76.2400562</t>
  </si>
  <si>
    <t>0484 221 5140</t>
  </si>
  <si>
    <t>http://www.cochinclub.in/</t>
  </si>
  <si>
    <t>Lotus Club</t>
  </si>
  <si>
    <t>Lotus Suites, Kondavita Lane, Andheri West, Mumbai, Maharashtra 400058</t>
  </si>
  <si>
    <t>https://www.google.com/maps/place/Lotus+Club/@9.9672976,76.2824435,17z/data=!3m1!4b1!4m5!3m4!1s0x3b0872b18ec26d73:0x4225f3e112f171dd!8m2!3d9.9672976!4d76.2846322</t>
  </si>
  <si>
    <t>0484 235 2456</t>
  </si>
  <si>
    <t>http://lotusclubcochin.com/</t>
  </si>
  <si>
    <t>Cochin Gymkhana club</t>
  </si>
  <si>
    <t>Toc-H Nagar, Vyttila, Kochi, Kerala 682019</t>
  </si>
  <si>
    <t>https://www.google.com/maps/place/Cochin+Gymkhana+club/@9.9610479,76.3105292,17z/data=!3m1!4b1!4m5!3m4!1s0x3b0872d976069e81:0xed6d5e20b57f0466!8m2!3d9.9610479!4d76.3127179</t>
  </si>
  <si>
    <t>0484 230 3071</t>
  </si>
  <si>
    <t>http://www.cochingymkhana.com/</t>
  </si>
  <si>
    <t>Santos Sports Club</t>
  </si>
  <si>
    <t xml:space="preserve"> K.J. Herschel Rd, Thamaraparambu, Fort Kochi, Kochi, Kerala 682001</t>
  </si>
  <si>
    <t>https://www.google.com/maps/place/Santos+Sports+Club/@9.954305,76.239156,17z/data=!3m1!4b1!4m5!3m4!1s0x3b086d3c1097947d:0xfaeedecd1f2a5a1e!8m2!3d9.954305!4d76.2413447</t>
  </si>
  <si>
    <t>Olround Sports</t>
  </si>
  <si>
    <t>Kollamkudimugal Rd, Thrikkakara, Kochi, Kerala 682021</t>
  </si>
  <si>
    <t>https://www.google.com/maps/place/Olround+Sports/@10.0263818,76.3454349,17z/data=!3m1!4b1!4m5!3m4!1s0x3b080c6415aaa53d:0x21fa9d37e5c0c0ea!8m2!3d10.0263818!4d76.3476236</t>
  </si>
  <si>
    <t>086066 63399</t>
  </si>
  <si>
    <t>F45 Training Vizag</t>
  </si>
  <si>
    <t>11-9-61, 2nd floor, Varun Park, Daspalla Hills, Pandurangapuram, Visakhapatnam, Andhra Pradesh 530003</t>
  </si>
  <si>
    <t>https://www.google.com/maps/place/F45+Training+Vizag/@17.7176653,83.3141732,17z/data=!3m1!4b1!4m5!3m4!1s0x3a39436b1916c7f5:0x5c0caebe88038fb5!8m2!3d17.7176653!4d83.3163619</t>
  </si>
  <si>
    <t>075692 04545</t>
  </si>
  <si>
    <t>https://www.google.com/search?q=f45+training+vizag&amp;oq=F45+Training+Vizag&amp;aqs=chrome.0.0l2.259j0j7&amp;sourceid=chrome&amp;ie=UTF-8</t>
  </si>
  <si>
    <t>https://f45training.in/vizag/</t>
  </si>
  <si>
    <t>"Private"</t>
  </si>
  <si>
    <t>https://www.google.com/maps/place/Anantapur+Sports+Academy/@14.6382596,77.6176679,17z/data=!3m1!4b1!4m5!3m4!1s0x3bb14bba7838cc0b:0x8b93807603bee43!8m2!3d14.6382596!4d77.6198566</t>
  </si>
  <si>
    <t>https://www.google.com/search?sxsrf=ALeKk020qPAdjSBSG4LxVMi1ciiv0-Q3Zg%3A1592499568817&amp;ei=cJ3rXve7Mabbz7sP6oi7sAE&amp;q=Anantapur+Sports+Academy&amp;oq=Anantapur+Sports+Academy&amp;gs_lcp=CgZwc3ktYWIQAzICCAAyAggAMgIIADIGCAAQFhAeOgcIABBHELADULDlAliw5QJg2ugCaAJwAHgAgAF9iAHRApIBAzEuMpgBAKABAqABAaoBB2d3cy13aXo&amp;sclient=psy-ab&amp;ved=0ahUKEwj3s-qY64vqAhWm7XMBHWrEDhYQ4dUDCAw&amp;uact=5</t>
  </si>
  <si>
    <t>098494 65401</t>
  </si>
  <si>
    <t>https://www.google.com/search?q=prabhakar+reddy+kung+fu+school&amp;oq=Prabhakar+Reddy+Kung+Fu+School&amp;aqs=chrome.0.35i39j0.693j0j7&amp;sourceid=chrome&amp;ie=UTF-8</t>
  </si>
  <si>
    <t>SVR</t>
  </si>
  <si>
    <t>45-2-60/60/2, Ramachandra Nagar, Thatichetlapalem, Akkayyapalem, Visakhapatnam, Andhra Pradesh 530016</t>
  </si>
  <si>
    <t>https://www.google.com/maps/place/SVR/@17.7358643,83.2919716,17z/data=!3m1!4b1!4m5!3m4!1s0x3a3943e8731700a9:0x91912869901211a9!8m2!3d17.7358643!4d83.2941603</t>
  </si>
  <si>
    <t>Turpuveedi Youngsters</t>
  </si>
  <si>
    <t>Dondapadu, Guntur - 522237</t>
  </si>
  <si>
    <t>https://www.justdial.com/Guntur/Turpuveedi-Youngsters-Dondapadu/9999PX863-X863-181211234439-D4J1_BZDET?xid=R3VudHVyIFNwb3J0cyBDbHVicw==&amp;tab=gallery</t>
  </si>
  <si>
    <t>Shiva Sports Hub</t>
  </si>
  <si>
    <t>Achampet, Guntur - 522409, Near Srinivasa Nursing Home,Opposite Tvs Show Room</t>
  </si>
  <si>
    <t>https://www.google.com/maps/search/Shiva+Sports+Hub/@16.5143037,79.9852345,11z/data=!3m1!4b1</t>
  </si>
  <si>
    <t>Achampet</t>
  </si>
  <si>
    <t>https://www.justdial.com/Guntur/Shiva-Sports-Hub-Near-Srinivasa-Nursing-Home-Opposite-Tvs-Show-Room/9999PX863-X863-190312090830-C4J7_BZDET?xid=R3VudHVyIFNwb3J0cyBDbHVicw==&amp;tab=gallery</t>
  </si>
  <si>
    <t>rr sports centre</t>
  </si>
  <si>
    <t>Shop;2 1 Floor, Muslim Complex, Gujjannaguntla, Guntur - 522006</t>
  </si>
  <si>
    <t>https://www.google.com/maps/search/rr+sports+centre/@16.298785,80.4415006,16z/data=!3m1!4b1</t>
  </si>
  <si>
    <t>https://www.justdial.com/Guntur/rr-sports-centre-Gujjannaguntla/9999PX863-X863-191226120934-Y7S4_BZDET?xid=R3VudHVyIFNwb3J0cyBDbHVicw==&amp;tab=gallery</t>
  </si>
  <si>
    <t>Ravi Auto Body Builders</t>
  </si>
  <si>
    <t>199, 1st Cr, 5th Road, Auto Nagar, Vijayawada - 520007</t>
  </si>
  <si>
    <t>https://www.google.com/maps/place/Ravi+Auto+Body+Builders/@16.5061786,80.6458342,17z/data=!3m1!4b1!4m5!3m4!1s0x3a35fab1403de667:0xccbf258ccf927251!8m2!3d16.5061786!4d80.6480229</t>
  </si>
  <si>
    <t>0866 265 5209</t>
  </si>
  <si>
    <t>https://www.google.com/search?sxsrf=ALeKk02ik9PA-Ub2Gh3bcO75vdAwa9kfLw:1591613232992&amp;q=wrestling+clubs+in+vijaywada&amp;npsic=0&amp;rflfq=1&amp;rlha=0&amp;rllag=16512051,80638677,2817&amp;tbm=lcl&amp;ved=2ahUKEwjb8fyqhfLpAhWVeisKHY3KAfkQjGp6BAgLED8&amp;tbs=lrf:!1m4!1u3!2m2!3m1!1e1!1m4!1u2!2m2!2m1!1e1!1m4!1u16!2m2!16m1!1e1!1m4!1u16!2m2!16m1!1e2!2m1!1e2!2m1!1e16!2m1!1e3!3sIAE,lf:1,lf_ui:2&amp;rldoc=1#rlfi=hd:;si:;mv:[[16.5572336,80.69290699999999],[16.4892464,80.5901659]];tbs:lrf:!1m4!1u3!2m2!3m1!1e1!1m4!1u2!2m2!2m1!1e1!1m4!1u16!2m2!16m1!1e1!1m4!1u16!2m2!16m1!1e2!2m1!1e2!2m1!1e16!2m1!1e3!3sIAE,lf:1,lf_ui:2</t>
  </si>
  <si>
    <t>https://www.google.com/search?sxsrf=ALeKk02ik9PA-Ub2Gh3bcO75vdAwa9kfLw:1591613232992&amp;q=wrestling+clubs+in+vijaywada&amp;npsic=0&amp;rflfq=1&amp;rlha=0&amp;rllag=16512051,80638677,2817&amp;tbm=lcl&amp;ved=2ahUKEwjb8fyqhfLpAhWVeisKHY3KAfkQjGp6BAgLED8&amp;tbs=lrf:!1m4!1u3!2m2!3m1!1e1!1m4!1u2!2m2!2m1!1e1!1m4!1u16!2m2!16m1!1e1!1m4!1u16!2m2!16m1!1e2!2m1!1e2!2m1!1e16!2m1!1e3!3sIAE,lf:1,lf_ui:2&amp;rldoc=1#</t>
  </si>
  <si>
    <t>Khar Kopar, Kopar, Ulwe, Navi Mumbai, Maharashtra 410206</t>
  </si>
  <si>
    <t>https://www.google.com/maps/place/KAMAL+Gym/@16.5179246,80.6107674,17z/data=!3m1!4b1!4m5!3m4!1s0x3a35ef76b719e24d:0x1aa3b677fe6eb3ab!8m2!3d16.5179246!4d80.6129561</t>
  </si>
  <si>
    <t>F45 Training Vijayawada</t>
  </si>
  <si>
    <t>5th Floor, Bharathi Towers, NH 16 Service Road, Srinagar Colony, Above Musaddilal Jewellery, Vijayawada, Andhra Pradesh 520008</t>
  </si>
  <si>
    <t>https://www.google.com/maps/search/F45+Training+Vijayawada/@16.5175469,80.6462442,15z/data=!3m1!4b1</t>
  </si>
  <si>
    <t>070360 00045</t>
  </si>
  <si>
    <t>Wrestling Training Center</t>
  </si>
  <si>
    <t>65, Old K Palya Rd, Sulthangunta, Shivaji Nagar, Bengaluru, Karnataka 560051</t>
  </si>
  <si>
    <t>https://www.google.com/maps/place/Wrestling+Training+Center/@12.9884197,77.6024598,17z/data=!3m1!4b1!4m5!3m4!1s0x3bae1660f6c0390f:0x48dcb001a820297a!8m2!3d12.9884197!4d77.6046485</t>
  </si>
  <si>
    <t>6–8:30AM 8:30PM</t>
  </si>
  <si>
    <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t>
  </si>
  <si>
    <t>No-474, second floor, 1st Cross Rd, KHB Colony, 5th Block, Koramangala, Bengaluru, Karnataka 560095</t>
  </si>
  <si>
    <t>074068 99355</t>
  </si>
  <si>
    <t>DMS Academy Of Pro Wrestling</t>
  </si>
  <si>
    <t>441/2, Kalkere Main Rd, Raghavendra Nagar, Kalkere, Bengaluru, Karnataka 560016</t>
  </si>
  <si>
    <t>https://www.google.com/maps/place/DMS+Academy+Of+Pro+Wrestling/@13.0279931,77.674404,17z/data=!3m1!4b1!4m5!3m4!1s0x3bae10e81db8bd71:0x1e55a21c688870f0!8m2!3d13.0279931!4d77.6765927</t>
  </si>
  <si>
    <t>091089 70470</t>
  </si>
  <si>
    <t>6:00AM-9:00PM</t>
  </si>
  <si>
    <t>http://www.dmswrestling.in/</t>
  </si>
  <si>
    <t>Indian Combat Sports Academy</t>
  </si>
  <si>
    <t>2nd Floor, Studio: 55, Bannerghatta Main Rd, opp. Masjid e eidgah Bilal, Bengaluru, Karnataka 560076</t>
  </si>
  <si>
    <t>https://www.google.com/maps/place/Indian+Combat+Sports+Academy/@12.88168,77.5882026,13z/data=!4m8!1m2!2m1!1sIndian+Combat+Sports+Academy!3m4!1s0x3bae150768994741:0x9b1f064963aec91f!8m2!3d12.9215895!4d77.6003999</t>
  </si>
  <si>
    <t>086870 08888</t>
  </si>
  <si>
    <t>indian wrestling Centre</t>
  </si>
  <si>
    <t>Vivekananda Nagar, Rajatagiri, Gandhinagar, Dharwad, Karnataka 580004</t>
  </si>
  <si>
    <t>https://www.google.com/maps/place/indian+wrestling+Centre/@15.4412242,74.9788021,13z/data=!4m8!1m2!2m1!1sindian+wrestling+Centre!3m4!1s0x3bb8d28805030665:0xa03eb6989cc50b80!8m2!3d15.4412242!4d75.013821</t>
  </si>
  <si>
    <t>https://www.google.com/search?tbm=lcl&amp;sxsrf=ALeKk02CpXsVQH6Nz10cU_JRAFJaeYsp7w%3A1591938029899&amp;ei=7QvjXqfCNqjVz7sPnPqZyA8&amp;q=wrestling+classes+in+karnataka&amp;oq=wrestling+classes+in+karnataka&amp;gs_l=psy-ab.3...0.0.0.157849.0.0.0.0.0.0.0.0..0.0....0...1c..64.psy-ab..0.0.0....0.bwU3tR0NZeE#rlfi=hd:;si:;mv:[[16.7695878,77.85372],[12.0410214,74.67167529999999]];tbs:lrf:!1m4!1u3!2m2!3m1!1e1!1m4!1u2!2m2!2m1!1e1!1m4!1u16!2m2!16m1!1e1!1m4!1u16!2m2!16m1!1e2!2m1!1e2!2m1!1e16!2m1!1e3!3sIAE,lf:1,lf_ui:2</t>
  </si>
  <si>
    <t>https://www.google.com/search?sxsrf=ALeKk00VSK2N0zSSXTgF2ZynFUtGFVjM3Q:1591937988968&amp;q=wrestling%20classes%20in%20karnataka&amp;npsic=0&amp;rflfq=1&amp;rlha=0&amp;rllag=12934884,77640620,11055&amp;tbm=lcl&amp;ved=2ahUKEwjS3NiSv_vpAhWd7XMBHUuuBTAQjGp6BAgMEEU&amp;rldoc=1&amp;tbs=lrf:!1m4!1u3!2m2!3m1!1e1!1m4!1u2!2m2!2m1!1e1!1m4!1u16!2m2!16m1!1e1!1m4!1u16!2m2!16m1!1e2!2m1!1e2!2m1!1e16!2m1!1e3!3sIAE,lf:1,lf_ui:2&amp;rlst=f#rlfi=hd:;si:11546867261205973888;mv:[[16.7695878,77.8747472],[12.0410214,74.30019419999999]]</t>
  </si>
  <si>
    <t>Kia Kaha MMA Sarjapur Road</t>
  </si>
  <si>
    <t>71,4th floor, Ambalipura Harlur Road , Lake Trial, opposite to Fire Station, Bengaluru, Karnataka 560103</t>
  </si>
  <si>
    <t>https://www.google.com/maps/place/Kia+Kaha+MMA+Sarjapur+Road/@12.9247617,77.6287085,14z/data=!4m8!1m2!2m1!1sKia+Kaha+MMA+Sarjapur+Road!3m4!1s0x3bae137269c32c73:0xd54466d094077e78!8m2!3d12.915686!4d77.672932</t>
  </si>
  <si>
    <t>Realm Fitness Fight Club GYM MMA Frazer Town</t>
  </si>
  <si>
    <t>Prestige Lions Gate, No- 6, 1st Floor, Mosque Rd, Pulikeshi Nagar, Bengaluru, Karnataka 560005</t>
  </si>
  <si>
    <t>https://www.google.com/maps/place/Realm+Fitness+Fight+Club+GYM+MMA+Frazer+Town/@12.9964011,77.6115102,17z/data=!3m1!4b1!4m5!3m4!1s0x3bae16f154dc0fe7:0x818beb4bb1d6ca76!8m2!3d12.9964011!4d77.6136989</t>
  </si>
  <si>
    <t>098453 61111</t>
  </si>
  <si>
    <t>http://realmfitnessfightclub.com/</t>
  </si>
  <si>
    <t>Vajpayee Sports Club</t>
  </si>
  <si>
    <t>Mariappanapalya, Rajajinagar, Bengaluru, Karnataka 560021</t>
  </si>
  <si>
    <t>https://www.google.com/maps/place/Vajpayee+Sports+Club/@12.9977321,77.5527396,17z/data=!3m1!4b1!4m5!3m4!1s0x3bae3d8f15bb05a9:0x338b4545610c83fd!8m2!3d12.9977321!4d77.5549283</t>
  </si>
  <si>
    <t>https://playo.co/venues/rajajinagar-bangalore/vajpayee-indoor-badminton-club-rajajinagar-bangalore</t>
  </si>
  <si>
    <t>Reign MMA</t>
  </si>
  <si>
    <t>No.11, 2nd floor, Grace complex 5th Main, Mariyappa main road, HRBR Layout 2nd Block, Bengaluru, Karnataka 560043</t>
  </si>
  <si>
    <t>https://www.google.com/maps/place/Reign+MMA/@13.0217902,77.6375408,17z/data=!3m1!4b1!4m5!3m4!1s0x3bae174bbfa4b26f:0x62180d5583b9135a!8m2!3d13.0217902!4d77.6397295</t>
  </si>
  <si>
    <t>099021 56137</t>
  </si>
  <si>
    <t>http://www.reignmma.com/</t>
  </si>
  <si>
    <t>Realm Fitness Fight Club Gym MMA Indiranagar</t>
  </si>
  <si>
    <t>Premises No- 1132 4th Floor 100 Feet Rd Near Sony Centre Signal, HAL 2nd Stage, Indiranagar, Bengaluru, Karnataka 560038</t>
  </si>
  <si>
    <t>https://www.google.com/maps/place/Realm+Fitness+Fight+Club+Gym+MMA+Indiranagar/@12.9697542,77.6392818,17z/data=!3m1!4b1!4m5!3m4!1s0x3bae17e6eca28011:0xfaed616ee308d0da!8m2!3d12.9697542!4d77.6414705</t>
  </si>
  <si>
    <t>091487 77222</t>
  </si>
  <si>
    <t>A-2, HMT Main Rd, Sector 2, Jalahalli Village, Jalahalli, Bengaluru, Karnataka 560013</t>
  </si>
  <si>
    <t>https://www.google.com/maps/place/Bangalore+Mixed+Martial+Arts/@13.0217878,77.6047098,13z/data=!4m8!1m2!2m1!1sBengaluru+Mixed+Martial+Arts!3m4!1s0x3bae17e0cfa96fd3:0xadfbf4a234dc3214!8m2!3d13.0356272!4d77.5670876</t>
  </si>
  <si>
    <t>Bengaluru MMA</t>
  </si>
  <si>
    <t>68/2, near Hassan iyengar bakery, Sharadamba Nagar, Jalahalli, Bengaluru, Karnataka 560013</t>
  </si>
  <si>
    <t>https://www.google.com/maps/place/Bengaluru+MMA/@13.0463094,77.5081634,13z/data=!4m8!1m2!2m1!1sBengaluru+MMA!3m4!1s0x3bae17e0c5ff4c29:0x105b87de6b40873a!8m2!3d13.0463094!4d77.5431823</t>
  </si>
  <si>
    <t>087222 11234</t>
  </si>
  <si>
    <t>http://www.bengalurumma.in/</t>
  </si>
  <si>
    <t>7th A Main Rd, HAL 2nd Stage, Indiranagar, Bengaluru, Karnataka 560038</t>
  </si>
  <si>
    <t>070193 83942</t>
  </si>
  <si>
    <t>Xtreme Fitness - Gyms In Mysore</t>
  </si>
  <si>
    <t>#4791, Shivaji Road,, 5th Cross Rd, N R Mohalla, Mysuru, Karnataka 570007</t>
  </si>
  <si>
    <t>https://www.google.com/maps/place/Xtreme+Fitness+-+Gyms+In+Mysore/@12.331155,76.6618263,17z/data=!3m1!4b1!4m5!3m4!1s0x3baf7060ab829b59:0xd75949c3345156f8!8m2!3d12.331155!4d76.664015</t>
  </si>
  <si>
    <t>098805 94664</t>
  </si>
  <si>
    <t>https://www.google.com/search?sxsrf=ALeKk01lfaRcKTOmGeG1L5k4IVQfT_7h-g:1591862631648&amp;q=wrestling+clubs+in+karnataka&amp;npsic=0&amp;rflfq=1&amp;rlha=0&amp;rllag=12980915,77640620,6522&amp;tbm=lcl&amp;ved=2ahUKEwiN48K1pvnpAhWrwjgGHVbhCPAQjGp6BAgKEEg&amp;tbs=lrf:!1m4!1u3!2m2!3m1!1e1!1m4!1u2!2m2!2m1!1e1!1m4!1u16!2m2!16m1!1e1!1m4!1u16!2m2!16m1!1e2!2m1!1e2!2m1!1e16!2m1!1e3!3sIAE,lf:1,lf_ui:2&amp;rldoc=1#</t>
  </si>
  <si>
    <t>Karnataka Wrestling Association</t>
  </si>
  <si>
    <t>No. 60, 2nd Main Rd, Seshadripuram, Bengaluru, Karnataka 560020</t>
  </si>
  <si>
    <t>https://www.google.com/maps/place/Karnataka+Wrestling+Association/@12.9990808,77.5773947,17z/data=!3m1!4b1!4m5!3m4!1s0x3bae1639f36ccad1:0x42111327c2a510f1!8m2!3d12.9990808!4d77.5795834</t>
  </si>
  <si>
    <t>3rd floor, BTM Layout 2nd stage, Bannerghatta Road, opp to Gopalan Mall, near Jayadeva cardio hospital, 76, Weaver's Colony, above verve fitness, BHBCS Layout, Stage 2, BTM Layoutl, Bengaluru, Karnataka 560076</t>
  </si>
  <si>
    <t>072594 50584</t>
  </si>
  <si>
    <t>Academy Of Martial Science</t>
  </si>
  <si>
    <t>No.1286, 3rd Cross, Krishnamurthy Puram, Mysore - 570004, Behind Brand Factory &amp; Near Ballal Circle</t>
  </si>
  <si>
    <t>kru@academyofmartialscience.com / seibukan@rediffmail.com</t>
  </si>
  <si>
    <t>(0821) 2331756</t>
  </si>
  <si>
    <t>Kru Vikram</t>
  </si>
  <si>
    <t>6:00 AM- 9:00AM 5:30PM 9:00PM</t>
  </si>
  <si>
    <t>https://www.justdial.com/Mysore/Academy-Of-Martial-Science-Behind-Brand-Factory-Near-Ballal-Circle-Krishnamurthy-Puram/0821PX821-X821-000210523239-C9O9_BZDET?xid=TXlzb3JlIFdyZXN0bGluZyBDbGFzc2Vz</t>
  </si>
  <si>
    <t>https://www.google.com/search?q=academy+of+martial+science&amp;oq=academy+of+martial+science&amp;aqs=chrome..69i57j0l5j69i60l2.10990j0j7&amp;sourceid=chrome&amp;ie=UTF-8</t>
  </si>
  <si>
    <t>EliteAcademy</t>
  </si>
  <si>
    <t>No 2, Rajivnagar, Mysore - 570019, Near Al Badar Circle</t>
  </si>
  <si>
    <t xml:space="preserve">6:00AM - 10:00PM </t>
  </si>
  <si>
    <t>https://www.justdial.com/Mysore/EliteAcademy-Near-Al-Badar-Circle-Rajivnagar/0821PX821-X821-181204110949-L9F7_BZDET?xid=TXlzb3JlIFdyZXN0bGluZyBDbGFzc2Vz</t>
  </si>
  <si>
    <t>https://www.google.com/search?sxsrf=ALeKk03Kc-09Kl5_wf0KgNOMRGJhAdpBRw:1591970020571&amp;ei=3YjjXvTGO72W4-EP7_634Ao&amp;q=elite%20academy%20mysuru%20karnataka&amp;oq=elite+academy+mysu&amp;gs_lcp=CgZwc3ktYWIQAxgAMgIIADoECAAQRzoECAAQQzoGCAAQFhAeOgIIJlDbElixIGDSKGgAcAF4AIABkwGIAaMFkgEDMC41mAEAoAEBqgEHZ3dzLXdpeg&amp;sclient=psy-ab&amp;npsic=0&amp;rflfq=1&amp;rlha=0&amp;rllag=12318865,76659722,4167&amp;tbm=lcl&amp;rldimm=13979624758998364519&amp;lqi=Ch5lbGl0ZSBhY2FkZW15IG15c3VydSBrYXJuYXRha2FaLwoNZWxpdGUgYWNhZGVteSIeZWxpdGUgYWNhZGVteSBteXN1cnUga2FybmF0YWth&amp;ved=2ahUKEwiZr8a8tvzpAhWzyzgGHd7iBqwQvS4wAHoECAwQJw&amp;rldoc=1&amp;tbs=lrf:!1m4!1u3!2m2!3m1!1e1!1m4!1u2!2m2!2m1!1e1!1m4!1u16!2m2!16m1!1e1!1m4!1u16!2m2!16m1!1e2!2m1!1e2!2m1!1e16!2m1!1e3!3sIAE,lf:1,lf_ui:2&amp;rlst=f#rlfi=hd:;si:15974015155255304585,l,Ch5lbGl0ZSBhY2FkZW15IG15c3VydSBrYXJuYXRha2FaLwoNZWxpdGUgYWNhZGVteSIeZWxpdGUgYWNhZGVteSBteXN1cnUga2FybmF0YWth;mv:[[12.3384295,76.6977712],[12.2993015,76.62167459999999]]</t>
  </si>
  <si>
    <t>UNISEXUAL</t>
  </si>
  <si>
    <t>Inter National Gym</t>
  </si>
  <si>
    <t>Old Hubli Circle, Old Hubli, Hubli - 580024, Above Madura Bekary</t>
  </si>
  <si>
    <t>https://www.google.com/maps/place/Inter+National+Gym/@15.336698,75.1293105,17z/data=!3m1!4b1!4m5!3m4!1s0x3bb8d76d4c3ae20b:0xf2130524879d44f8!8m2!3d15.336698!4d75.1314992</t>
  </si>
  <si>
    <t>9:00AM-6:30PM</t>
  </si>
  <si>
    <t>https://www.justdial.com/Hubli/Inter-National-Gym-Above-Madura-Bekary-Old-Hubli/0836PX836-X836-180411030325-V7R6_BZDET?xid=SHVibGkgV3Jlc3RsaW5nIENsYXNzZXM=</t>
  </si>
  <si>
    <t>https://www.google.com/search?biw=1517&amp;bih=694&amp;sxsrf=ALeKk03o8ZLqgi9Zo97iFI-4vDYqmFso4g%3A1591970469335&amp;ei=pYrjXuqYFOWC4-EP5oWAkAM&amp;q=INTER+NATIONAL+GYM+HUBLI&amp;oq=INTER+NATIONAL+GYM+HUBLI&amp;gs_lcp=CgZwc3ktYWIQAzIHCCMQsAIQJ1CceFiceGCOemgAcAB4AIABjwGIAY8BkgEDMC4xmAEAoAEBqgEHZ3dzLXdpeg&amp;sclient=psy-ab&amp;ved=0ahUKEwiq_8SSuPzpAhVlwTgGHeYCADIQ4dUDCAw&amp;uact=5</t>
  </si>
  <si>
    <t>United Sports And Fitness Academy</t>
  </si>
  <si>
    <t>CCB 76, SP Office Road, Ayodhya Nagar, Belgaum - 590001, Besides Of Patted Clinic</t>
  </si>
  <si>
    <t>https://www.google.com/maps/place/USFA+-+School+of+Martial+Arts+%26+Physical+Fitness/@15.8738357,74.5066722,15z/data=!4m8!1m2!2m1!1sUnited+Sports+And+Fitness+Academy+belgaum!3m4!1s0x3bbf67751fb86ae7:0xfca834fffdd6ed6f!8m2!3d15.8738357!4d74.5154269</t>
  </si>
  <si>
    <t>info@usfabgm.com</t>
  </si>
  <si>
    <t>99728 67444</t>
  </si>
  <si>
    <t>6:00AM - 9:30PM</t>
  </si>
  <si>
    <t>https://www.justdial.com/Belgaum/United-Sports-And-Fitness-Academy-Besides-Of-Patted-Clinic-Ayodhya-Nagar/9999PX831-X831-190608193804-D2E1_BZDET?xid=QmVsZ2F1bSBXcmVzdGxpbmcgQ2xhc3Nlcw==</t>
  </si>
  <si>
    <t>https://www.google.com/search?q=UNITED+SPORTS+AND+FITNESS+ACADEMY+BELGAUM&amp;oq=UNITED+SPORTS+AND+FITNESS+ACADEMY+BELGAUM&amp;aqs=chrome..69i57j69i60.21860j0j7&amp;sourceid=chrome&amp;ie=UTF-8</t>
  </si>
  <si>
    <t>http://www.usfabgm.com/</t>
  </si>
  <si>
    <t>Deshada Garadi</t>
  </si>
  <si>
    <t>Ward No. 18, Tumkur, Tumakuru, SS Puram, Tumkur - 572101</t>
  </si>
  <si>
    <t>https://www.google.com/maps/place/Deshada+Garadi+%E0%B2%A6%E0%B3%87%E0%B2%B6%E0%B2%A6+%E0%B2%97%E0%B2%B0%E0%B2%A1%E0%B2%BF/@13.3446598,77.1056932,17z/data=!3m1!4b1!4m5!3m4!1s0x3bb02c2bfdde4e3f:0x564be5e9da5ef77a!8m2!3d13.3446598!4d77.1078819</t>
  </si>
  <si>
    <t>Tumkur</t>
  </si>
  <si>
    <t>12:00am-7:00am</t>
  </si>
  <si>
    <t>https://www.justdial.com/Tumkur/Deshada-Garadi-SS-Puram/9999PX816-X816-180226183750-R5J6_BZDET?xid=VHVta3VyIFdyZXN0bGluZyBDbGFzc2Vz</t>
  </si>
  <si>
    <t>https://www.google.com/search?nfpr=1&amp;sxsrf=ALeKk01Qt98F6aJU0ATcrzWQWefqX-Jscg:1591971449511&amp;q=WRESTLING%20CLASSES%20IN%20TUMKUR&amp;spell=1&amp;sa=X&amp;ved=2ahUKEwjy-_Xlu_zpAhUFWCsKHT7GBhMQvS4wAHoECAwQJw&amp;biw=1517&amp;bih=694&amp;npsic=0&amp;rflfq=1&amp;rlha=0&amp;rllag=13342930,77105876,289&amp;tbm=lcl&amp;rldimm=6218316503068899194&amp;lqi=ChtXUkVTVExJTkcgQ0xBU1NFUyBJTiBUVU1LVVJaMAoRd3Jlc3RsaW5nIGNsYXNzZXMiG3dyZXN0bGluZyBjbGFzc2VzIGluIHR1bWt1cg&amp;rldoc=1&amp;tbs=lrf:!1m4!1u3!2m2!3m1!1e1!1m4!1u2!2m2!2m1!1e1!1m4!1u16!2m2!16m1!1e1!1m4!1u16!2m2!16m1!1e2!2m1!1e2!2m1!1e16!2m1!1e3!3sIAE,lf:1,lf_ui:2&amp;rlst=f#rlfi=hd:;si:6218316503068899194,l,ChtXUkVTVExJTkcgQ0xBU1NFUyBJTiBUVU1LVVJaMAoRd3Jlc3RsaW5nIGNsYXNzZXMiG3dyZXN0bGluZyBjbGFzc2VzIGluIHR1bWt1cg;mv:[[13.368114000000002,77.6352959],[12.9669276,77.0632109]];tbs:lrf:!1m4!1u3!2m2!3m1!1e1!1m4!1u2!2m2!2m1!1e1!1m4!1u16!2m2!16m1!1e1!1m4!1u16!2m2!16m1!1e2!2m1!1e2!2m1!1e16!2m1!1e3!3sIAE,lf:1,lf_ui:2</t>
  </si>
  <si>
    <t>Gulshe Talim Gym &amp; Wrestling club</t>
  </si>
  <si>
    <t>800, Moti Chowk, Budhwar Peth, Pune, Maharashtra 411002</t>
  </si>
  <si>
    <t>https://www.google.com/maps/place/Gulshe+Talim+Gym+%26+Wrestling+club/@18.5167642,73.8568649,17z/data=!3m1!4b1!4m5!3m4!1s0x3bc2c0658a03aab9:0xf6258950151e94dc!8m2!3d18.5167642!4d73.8590536</t>
  </si>
  <si>
    <t>084088 62882</t>
  </si>
  <si>
    <t>24 hrs</t>
  </si>
  <si>
    <t>https://www.justdial.com/Pune/Gulshe-Talim-Gym-Wrestling-Club-Near-Pasode-Vithoba-Mandir-Budhwar-Peth/020PXX20-XX20-180316111315-Z2K5_BZDET</t>
  </si>
  <si>
    <t>https://www.google.com/search?q=Gulshe+Talim+Gym+%26+Wrestling+club&amp;oq=Gulshe+Talim+Gym+%26+Wrestling+club&amp;aqs=chrome..69i57j69i60j69i61j69i60.272j0j7&amp;sourceid=chrome&amp;ie=UTF-8</t>
  </si>
  <si>
    <t>http://gulshe-talim-gym-wrestling-club.business.site/</t>
  </si>
  <si>
    <t>Wrestling Academy</t>
  </si>
  <si>
    <t>St Dnyaneshwar Rd, Bhosari Sambhaji Nagar, Dighi Gaonthan, Dighi, Pimpri-Chinchwad, Maharashtra 411015</t>
  </si>
  <si>
    <t>https://www.google.com/maps/place/Wrestling+Academy/@18.6140645,73.8712291,17z/data=!3m1!4b1!4m5!3m4!1s0x3bc2c7e582149769:0xf6567f37bc9e8a0b!8m2!3d18.6140645!4d73.8734178</t>
  </si>
  <si>
    <t>086692 48287</t>
  </si>
  <si>
    <t>https://www.google.com/search?sxsrf=ALeKk03-UlwYHglWI8mmJik7eEP8oHT6ZQ:1592846848506&amp;q=Wrestling+Academy&amp;npsic=0&amp;rflfq=1&amp;rlha=0&amp;rllag=19182763,72901285,7362&amp;tbm=lcl&amp;ved=2ahUKEwjVu9j0-JXqAhXlxjgGHd3nAu8QjGp6BAgMEEo&amp;rldoc=1#rlfi=hd:;si:17750514858691824139,l,ChFXcmVzdGxpbmcgQWNhZGVteVomChF3cmVzdGxpbmcgYWNhZGVteSIRd3Jlc3RsaW5nIGFjYWRlbXk;mv:[[19.3366343,73.93585639999999],[18.470356499999998,72.7703351]]</t>
  </si>
  <si>
    <t>Kakasaheb Toradmal Gym and Wrestling Academy</t>
  </si>
  <si>
    <t>2, Main Road, Bazar Peth, Karjat, Maharashtra 414402</t>
  </si>
  <si>
    <t>https://www.google.com/maps/place/Kakasaheb+Toradmal+Gym+and+Wrestling+Academy/@18.5547967,75.0075647,17z/data=!3m1!4b1!4m5!3m4!1s0x3bc49fa19ee9ef67:0xbb54b1573c2580e4!8m2!3d18.5547967!4d75.0097534</t>
  </si>
  <si>
    <t>Karjat</t>
  </si>
  <si>
    <t>https://www.google.com/search?q=Kakasaheb+Toradmal+Gym+and+Wrestling+Academy&amp;oq=Kakasaheb+Toradmal+Gym+and+Wrestling+Academy&amp;aqs=chrome..69i57j69i60l2.233j0j7&amp;sourceid=chrome&amp;ie=UTF-8</t>
  </si>
  <si>
    <t>Amol Buchade Wrestling Academy Pune</t>
  </si>
  <si>
    <t>Unnamed Road, Tathawade, Pimpri-Chinchwad, Maharashtra 411033</t>
  </si>
  <si>
    <t>https://www.google.com/maps/place/Amol+Buchade+Wrestling+Academy+Pune/@18.611946,73.7339013,17z/data=!3m1!4b1!4m5!3m4!1s0x3bc2bbe26d6a37b7:0xa574c54ff379842b!8m2!3d18.611946!4d73.73609</t>
  </si>
  <si>
    <t>https://www.facebook.com/amolbuchadeofficial/</t>
  </si>
  <si>
    <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rlfi=hd:;si:11922371060734460971,l,CiB3cmVzdGxpbmcgYWNhZGVteSBpbiBtYWhhcmFzaHRyYVo1ChF3cmVzdGxpbmcgYWNhZGVteSIgd3Jlc3RsaW5nIGFjYWRlbXkgaW4gbWFoYXJhc2h0cmE;mv:[[20.1751126,75.88670619999999],[16.5391883,72.66077349999999]]</t>
  </si>
  <si>
    <t>Shivajinagar Gaothan Talim</t>
  </si>
  <si>
    <t>231 Shivajinagar Talim, Gaothan, Shivajinagar, Pune, Maharashtra 411005</t>
  </si>
  <si>
    <t>https://www.google.com/maps/place/Shivajinagar+Gaothan+Talim/@18.5248963,73.8496484,17z/data=!3m1!4b1!4m5!3m4!1s0x3bc2c07c947f39d1:0x69ad808b0bdd06bd!8m2!3d18.5248963!4d73.8518371</t>
  </si>
  <si>
    <t>097666 04449</t>
  </si>
  <si>
    <t>https://vymaps.com/IN/Shivajinagar-Gaothan-Talim-186043198400005/</t>
  </si>
  <si>
    <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rlfi=hd:;si:7614883879641220797;mv:[[20.1751126,75.88670619999999],[16.5391883,72.66077349999999]]</t>
  </si>
  <si>
    <t>https://www.facebook.com/pages/Shivajinagar-Gaothan-talim/186043185066673</t>
  </si>
  <si>
    <t>MMA WARRIORS</t>
  </si>
  <si>
    <t>MMA Warriors, Sachin Tendulkar Krida Sankul, Mahatma Phule Nagar Road, Thane West, Thane, Maharashtra 400606</t>
  </si>
  <si>
    <t>https://www.google.com/maps/place/MMA+WARRIORS/@19.205679,72.9550823,17z/data=!3m1!4b1!4m5!3m4!1s0x3be7b8d8b89aaaa1:0xbf2aa9c0eb5c864!8m2!3d19.205679!4d72.957271</t>
  </si>
  <si>
    <t>090045 38091</t>
  </si>
  <si>
    <t>https://www.facebook.com/mmawarriorsofficial/</t>
  </si>
  <si>
    <t>https://www.google.com/search?sxsrf=ALeKk01QPCQb77mQ4P-_Qqv2KxNKNpaNpw%3A1592847688029&amp;ei=SO3wXpWxAdCU4-EP1qqrkAU&amp;q=MMA+WARRIORS&amp;oq=MMA+WARRIORS&amp;gs_lcp=CgZwc3ktYWIQAzICCAAyAggAMgcIABAUEIcCMgYIABAWEB4yBggAEBYQHjIGCAAQFhAeMgYIABAWEB4yBggAEBYQHjIGCAAQFhAeMgYIABAWEB46BwgjELADECc6BwgAELADEB5QqA5YqA5gyhBoBXAAeACAAYQBiAGIApIBAzAuMpgBAKABAqABAaoBB2d3cy13aXo&amp;sclient=psy-ab&amp;ved=0ahUKEwiV9YCF_JXqAhVQyjgGHVbVClIQ4dUDCAw&amp;uact=5</t>
  </si>
  <si>
    <t>https://mmawarriorsthane.wordpress.com/</t>
  </si>
  <si>
    <t>WRESTLE SQUARE</t>
  </si>
  <si>
    <t>Warehouse No - 2, Market, Parthala Rd, Near Easyday Club, Sector 122, Noida, Uttar Pradesh 201301</t>
  </si>
  <si>
    <t>https://www.google.com/maps/place/Wrestle+Square+-+Pro+Wrestling/@28.5910341,77.3955665,17z/data=!3m1!4b1!4m5!3m4!1s0x390cef118a08631b:0x243d458cbb5f4ea5!8m2!3d28.5910341!4d77.3977552</t>
  </si>
  <si>
    <t>Badapur</t>
  </si>
  <si>
    <t>070422 32585</t>
  </si>
  <si>
    <t>8.45am-6pm</t>
  </si>
  <si>
    <t>https://www.wrestlesquare.com/</t>
  </si>
  <si>
    <t>https://www.google.com/search?sxsrf=ALeKk028_5A77gpEjHTwP9h5L13VJieIAw%3A1592847800164&amp;ei=uO3wXoDXCeGI4-EPmMW5kA0&amp;q=wrestle+square+maharashtra&amp;oq=WRESTLE+SQUARE+ma&amp;gs_lcp=CgZwc3ktYWIQAxgAMgQIIxAnMgYIABAWEB4yBggAEBYQHjIGCAAQFhAeMgYIABAWEB4yBggAEBYQHjIGCAAQFhAeMgYIABAWEB4yCAgAEBYQChAeOgcIABBHELADOgIIADoHCAAQFBCHAlC_K1i6LmDzNmgAcAB4AIABqQGIAeYEkgEDMC40mAEAoAEBqgEHZ3dzLXdpeg&amp;sclient=psy-ab</t>
  </si>
  <si>
    <t>http://wrestlesquare.com/</t>
  </si>
  <si>
    <t>Mon-Sunday</t>
  </si>
  <si>
    <t>https://www.google.com/maps/place/Academy+of+MMA/@19.1598482,72.8332734,17z/data=!3m1!4b1!4m5!3m4!1s0x3be7b620b2e19dc5:0x5bb545317622c6c0!8m2!3d19.1598482!4d72.8354621</t>
  </si>
  <si>
    <t>098204 96752</t>
  </si>
  <si>
    <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rlfi=hd:;si:6608264106973775552,l,CiB3cmVzdGxpbmcgYWNhZGVteSBpbiBtYWhhcmFzaHRyYVo1ChF3cmVzdGxpbmcgYWNhZGVteSIgd3Jlc3RsaW5nIGFjYWRlbXkgaW4gbWFoYXJhc2h0cmE;mv:[[20.1751126,75.88670619999999],[16.5391883,72.66077349999999]]</t>
  </si>
  <si>
    <t>OutRaw Gym</t>
  </si>
  <si>
    <t>Karnala Sports Academy,4th Floor, Old Panvel, Panvel, Navi Mumbai, Maharashtra 410206</t>
  </si>
  <si>
    <t>https://www.google.com/maps/place/OutRaw+Gym/@18.9988618,73.1019221,17z/data=!3m1!4b1!4m5!3m4!1s0x3be7e83beadb8b5d:0x890dfdd574cbefc0!8m2!3d18.9988618!4d73.1041108</t>
  </si>
  <si>
    <t>084248 32233</t>
  </si>
  <si>
    <t>https://www.fitternity.com/outraw-fitness-gym-pimple-saudagar</t>
  </si>
  <si>
    <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rlfi=hd:;si:9875828651122749376,l,CiB3cmVzdGxpbmcgYWNhZGVteSBpbiBtYWhhcmFzaHRyYUi07-ao8ayAgAhaPwoRd3Jlc3RsaW5nIGFjYWRlbXkQABABGAAYARgDIiB3cmVzdGxpbmcgYWNhZGVteSBpbiBtYWhhcmFzaHRyYQ;mv:[[20.1751126,75.88670619999999],[16.5391883,72.66077349999999]]</t>
  </si>
  <si>
    <t>http://www.outrawtraining.com/</t>
  </si>
  <si>
    <t>Trimurti Wrestling Academy</t>
  </si>
  <si>
    <t>Ahmednagar, Maharashtra 414603</t>
  </si>
  <si>
    <t>https://www.google.com/maps/place/Trimurti+Wrestling+Academy/@19.5385682,74.9643761,17z/data=!3m1!4b1!4m5!3m4!1s0x3bdc829d4cac7747:0xfbb35640d4fa03a!8m2!3d19.5385682!4d74.9665648</t>
  </si>
  <si>
    <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rlfi=hd:;si:1133558435050135610,l,CiB3cmVzdGxpbmcgYWNhZGVteSBpbiBtYWhhcmFzaHRyYVo1ChF3cmVzdGxpbmcgYWNhZGVteSIgd3Jlc3RsaW5nIGFjYWRlbXkgaW4gbWFoYXJhc2h0cmE;mv:[[20.1751126,75.88670619999999],[16.5391883,72.66077349999999]]</t>
  </si>
  <si>
    <t>Nitin Max World</t>
  </si>
  <si>
    <t>GCC INTERNATIONAL SCHOOL Hatkesh &amp; Hotels, behind GCC Club Road, Mira Bhayandar, Maharashtra 401107</t>
  </si>
  <si>
    <t>https://www.google.com/maps/place/Nitin+Max+World/@19.2176933,72.7825432,12z/data=!4m8!1m2!2m1!1sNitin+Max+World!3m4!1s0x3be7b068e3277dc3:0x93186c8b16b7ad1e!8m2!3d19.283376!4d72.87893</t>
  </si>
  <si>
    <t>072080 91191</t>
  </si>
  <si>
    <t>https://www.facebook.com/Nitinmaxworld</t>
  </si>
  <si>
    <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rlfi=hd:;si:10599341067653852446,l,CiB3cmVzdGxpbmcgYWNhZGVteSBpbiBtYWhhcmFzaHRyYVo1ChF3cmVzdGxpbmcgYWNhZGVteSIgd3Jlc3RsaW5nIGFjYWRlbXkgaW4gbWFoYXJhc2h0cmE;mv:[[20.1751126,75.88670619999999],[16.5391883,72.66077349999999]]</t>
  </si>
  <si>
    <t>Vijay Vihar Talim</t>
  </si>
  <si>
    <t>Ulape Mala, Kasaba Bawada, Kolhapur, Maharashtra 416006</t>
  </si>
  <si>
    <t>google.com/maps/place/Vijay+Vihar+Talim/@16.73397,74.2395494,17z/data=!3m1!4b1!4m5!3m4!1s0x3bc100f2ac24efa1:0x41c567d79946fbc9!8m2!3d16.73397!4d74.2417381</t>
  </si>
  <si>
    <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rlfi=hd:;si:4739308358564510665;mv:[[20.1751126,75.88670619999999],[16.5391883,72.66077349999999]]</t>
  </si>
  <si>
    <t>https://www.google.com/maps/place/XFF+-+Xtreme+Fight+Federation+MMA+Classes+in+Mumbai/@19.1028556,72.8000385,13z/data=!4m8!1m2!2m1!1sXFF+-+Xtreme+Fight+Federation+MMA+Classes+in+Mumbai!3m4!1s0x3be7c93dd4f99eb7:0xb1bf9d526eeed5bc!8m2!3d19.0678797!4d72.8373425</t>
  </si>
  <si>
    <t>098705 12009</t>
  </si>
  <si>
    <t>https://xffmmaindia.com/</t>
  </si>
  <si>
    <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rlfi=hd:;si:12808128842639005116,l,CiB3cmVzdGxpbmcgYWNhZGVteSBpbiBtYWhhcmFzaHRyYVo1ChF3cmVzdGxpbmcgYWNhZGVteSIgd3Jlc3RsaW5nIGFjYWRlbXkgaW4gbWFoYXJhc2h0cmE;mv:[[20.1751126,75.88670619999999],[16.5391883,72.66077349999999]]</t>
  </si>
  <si>
    <t>https://www.google.com/maps/place/Ren+Kick+Boxing+%26+Self-Defence+Academy/@19.102849,72.8000384,13z/data=!4m8!1m2!2m1!1sRen+Kick+Boxing+%26+Self-Defence+Academy!3m4!1s0x3be7c62a519bd62d:0xa5ca8df396e8e680!8m2!3d19.083754!4d72.901642</t>
  </si>
  <si>
    <t>098203 54609</t>
  </si>
  <si>
    <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rlfi=hd:;si:11946517038902077056,l,CiB3cmVzdGxpbmcgYWNhZGVteSBpbiBtYWhhcmFzaHRyYUj56ruIoaqAgAhaPQoRd3Jlc3RsaW5nIGFjYWRlbXkQABABGAEYAyIgd3Jlc3RsaW5nIGFjYWRlbXkgaW4gbWFoYXJhc2h0cmE;mv:[[20.1751126,75.88670619999999],[16.5391883,72.66077349999999]]</t>
  </si>
  <si>
    <t>Xtrem9 - Combat Sports and Fitness</t>
  </si>
  <si>
    <t>near RBK School, Beverly Park, Mira Road, Mira Bhayandar, Maharashtra 401107</t>
  </si>
  <si>
    <t>https://www.google.com/maps/place/Xtrem9+-+Combat+Sports+and+Fitness/@19.2902266,72.8707591,17z/data=!3m1!4b1!4m5!3m4!1s0x3be7b1f5440ce467:0xacd9fe29e86deaf1!8m2!3d19.2902266!4d72.8729478</t>
  </si>
  <si>
    <t>092244 44523</t>
  </si>
  <si>
    <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rlfi=hd:;si:12455265700416449265,l,CiB3cmVzdGxpbmcgYWNhZGVteSBpbiBtYWhhcmFzaHRyYVo1ChF3cmVzdGxpbmcgYWNhZGVteSIgd3Jlc3RsaW5nIGFjYWRlbXkgaW4gbWFoYXJhc2h0cmE;mv:[[20.1751126,75.88670619999999],[16.5391883,72.66077349999999]]</t>
  </si>
  <si>
    <t>ACADEMY OF COMBAT &amp; REHAB CLINIC</t>
  </si>
  <si>
    <t>Shiv Shakti Building Shree Krishna hotel JP Road, near Udipi, Andheri, 400053</t>
  </si>
  <si>
    <t>https://www.google.com/maps/place/ACADEMY+OF+COMBAT+%26+REHAB+CLINIC/@19.1277127,72.8314026,17z/data=!3m1!4b1!4m5!3m4!1s0x3be7c9d69f946291:0xca6daf032b671bf!8m2!3d19.1277127!4d72.8335913</t>
  </si>
  <si>
    <t>Andheri</t>
  </si>
  <si>
    <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rlfi=hd:;si:911656699766927807,l,CiB3cmVzdGxpbmcgYWNhZGVteSBpbiBtYWhhcmFzaHRyYVo1ChF3cmVzdGxpbmcgYWNhZGVteSIgd3Jlc3RsaW5nIGFjYWRlbXkgaW4gbWFoYXJhc2h0cmE;mv:[[20.1751126,75.88670619999999],[16.5391883,72.66077349999999]]</t>
  </si>
  <si>
    <t>The Hero MMA &amp; Fitness Academy</t>
  </si>
  <si>
    <t>Vijay Mamta Stop, Near Dream city Building, besides old janata Vidyalaya, Maharashtra 422214</t>
  </si>
  <si>
    <t>https://www.google.com/maps/place/The+Hero+MMA+%26+Fitness+Academy/@19.9803309,73.8111155,17z/data=!3m1!4b1!4m5!3m4!1s0x3bddeb3475c67e99:0x4011b0fc4de858d4!8m2!3d19.9803309!4d73.8133042</t>
  </si>
  <si>
    <t>095884 97861</t>
  </si>
  <si>
    <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rlfi=hd:;si:4616665690716788948,l,CiB3cmVzdGxpbmcgYWNhZGVteSBpbiBtYWhhcmFzaHRyYVo1ChF3cmVzdGxpbmcgYWNhZGVteSIgd3Jlc3RsaW5nIGFjYWRlbXkgaW4gbWFoYXJhc2h0cmE;mv:[[20.1751126,75.88670619999999],[16.5391883,72.66077349999999]]</t>
  </si>
  <si>
    <t>http://www.theheromma.com/</t>
  </si>
  <si>
    <t>https://www.google.com/maps/place/INDIAN+SPORTS+ACADEMY+OF+MARTIAL+ARTS/@18.5620852,73.7777963,17z/data=!3m1!4b1!4m5!3m4!1s0x3bc2bf23a2293c9b:0x7f652e140e3fca4d!8m2!3d18.5620852!4d73.779985</t>
  </si>
  <si>
    <t>088888 19478</t>
  </si>
  <si>
    <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rlfi=hd:;si:9179794079137909325,l,CiB3cmVzdGxpbmcgYWNhZGVteSBpbiBtYWhhcmFzaHRyYVo1ChF3cmVzdGxpbmcgYWNhZGVteSIgd3Jlc3RsaW5nIGFjYWRlbXkgaW4gbWFoYXJhc2h0cmE;mv:[[20.1751126,75.88670619999999],[16.5391883,72.66077349999999]]</t>
  </si>
  <si>
    <t>Tapout Zone MMA &amp; Fitness</t>
  </si>
  <si>
    <t>Tapout Zone MMA &amp; Fitness, 3rd Floor, S K Tower, Hariniwas Cir, above SRL Diagnostics, Panch Pakhdi, Thane West, Thane, Maharashtra 400602</t>
  </si>
  <si>
    <t>https://www.google.com/maps/place/Tapout+Zone+MMA+%26+Fitness/@19.1910685,72.9649194,17z/data=!3m1!4b1!4m5!3m4!1s0x3be7b91f3350d913:0x3ae86c100330e4b!8m2!3d19.1910685!4d72.9671081</t>
  </si>
  <si>
    <t>070399 95226</t>
  </si>
  <si>
    <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rlfi=hd:;si:265297591551594059,l,CiB3cmVzdGxpbmcgYWNhZGVteSBpbiBtYWhhcmFzaHRyYUipi7fy962AgAhaOwoRd3Jlc3RsaW5nIGFjYWRlbXkQABABGAMiIHdyZXN0bGluZyBhY2FkZW15IGluIG1haGFyYXNodHJh;mv:[[20.1751126,75.88670619999999],[16.5391883,72.66077349999999]]</t>
  </si>
  <si>
    <t>Hind Keshri Pai Yogesh Dodke Kushti Sankul</t>
  </si>
  <si>
    <t>Mumbai Pune Bypass Rd, Jijai Nagar, Kothrud, Pune, Maharashtra 411037</t>
  </si>
  <si>
    <t>https://www.google.com/maps/place/Hind+Keshri+Pai+Yogesh+Dodke+Kushti+Sankul/@18.5002866,73.7845414,17z/data=!3m1!4b1!4m5!3m4!1s0x3bc2be36611d8645:0xb6af648c71e3d75f!8m2!3d18.5002866!4d73.7867301</t>
  </si>
  <si>
    <t>https://www.google.com/search?q=Hind+Keshri+Pai+Yogesh+Dodke+Kushti+Sankul&amp;oq=Hind+Keshri+Pai+Yogesh+Dodke+Kushti+Sankul&amp;aqs=chrome..69i57j69i60l2j69i61.197j0j7&amp;sourceid=chrome&amp;ie=UTF-8</t>
  </si>
  <si>
    <t>Heikrujam MMA(Mixed Martial Arts)</t>
  </si>
  <si>
    <t>Remi Commercio, 1106, 11th Floor, Plot No. 14, Shah Industrial Estate, Village Ambivli, Off Veera Desai Road, Andheri (West), Landmark: Opp. Yashraj Studios/, behind Chitrakoot Ground, Mumbai, Maharashtra 400053</t>
  </si>
  <si>
    <t>https://www.google.com/maps/place/Heikrujam+MMA(Mixed+Martial+Arts)/@19.1340109,72.8319339,17z/data=!3m1!4b1!4m5!3m4!1s0x3be7b6245acb6157:0xc1b3d68203e86a2b!8m2!3d19.1340109!4d72.8341226</t>
  </si>
  <si>
    <t>098928 06655</t>
  </si>
  <si>
    <t>https://www.google.com/search?tbm=lcl&amp;sxsrf=ALeKk02KAWSsQRi8oa5MDT_aXEmzfNstRQ%3A1592848465931&amp;ei=UfDwXuqrOIS_3LUPyp-kqA8&amp;q=wrestling+academy+in+maharashtra&amp;oq=wrestling+academy+in+maharashtra&amp;gs_l=psy-ab.3...0.0.0.4847.0.0.0.0.0.0.0.0..0.0....0...1c..64.psy-ab..0.0.0....0.1J1_OIUMLbY#rlfi=hd:;si:13957735524050954795,l,CiB3cmVzdGxpbmcgYWNhZGVteSBpbiBtYWhhcmFzaHRyYVo1ChF3cmVzdGxpbmcgYWNhZGVteSIgd3Jlc3RsaW5nIGFjYWRlbXkgaW4gbWFoYXJhc2h0cmE;mv:[[20.203500700000003,74.3087355],[16.4948695,72.7277375]];start:20</t>
  </si>
  <si>
    <t>http://dhanaheikrujam.com/</t>
  </si>
  <si>
    <t>Army Sports Institute</t>
  </si>
  <si>
    <t>Mundhwa Rd, Pingale Wasti, Koregaon Park Annexe, Ghorpuri, Pune, Maharashtra 411036</t>
  </si>
  <si>
    <t>https://www.google.com/maps/place/Army+Sports+Institute/@18.530183,73.9019948,17z/data=!3m1!4b1!4m5!3m4!1s0x3bc2c1a6ee64d317:0x60062db20f8e3ec7!8m2!3d18.530183!4d73.9041835</t>
  </si>
  <si>
    <t>020 6400 7736</t>
  </si>
  <si>
    <t>https://www.google.com/search?tbm=lcl&amp;sxsrf=ALeKk02KAWSsQRi8oa5MDT_aXEmzfNstRQ%3A1592848465931&amp;ei=UfDwXuqrOIS_3LUPyp-kqA8&amp;q=wrestling+academy+in+maharashtra&amp;oq=wrestling+academy+in+maharashtra&amp;gs_l=psy-ab.3...0.0.0.4847.0.0.0.0.0.0.0.0..0.0....0...1c..64.psy-ab..0.0.0....0.1J1_OIUMLbY#rlfi=hd:;si:6919268120289754823,l,CiB3cmVzdGxpbmcgYWNhZGVteSBpbiBtYWhhcmFzaHRyYUj2xZmo6oCAgAhaPQoRd3Jlc3RsaW5nIGFjYWRlbXkQABABGAEYAyIgd3Jlc3RsaW5nIGFjYWRlbXkgaW4gbWFoYXJhc2h0cmE;mv:[[20.203500700000003,74.3087355],[16.4948695,72.7277375]];start:20</t>
  </si>
  <si>
    <t>http://www.armysportsinstitute.com/</t>
  </si>
  <si>
    <t>https://www.google.com/maps/place/MMA,+BOXING,+KICKBOXING,+KARATE,+AIKI-JUJUTSU,+SELF+DEFENCE+%26+FITNESS+TRAINING+IN+NASHIK/@20.004824,73.7668893,17z/data=!3m1!4b1!4m5!3m4!1s0x3bddeb9ba219757b:0xa7cd4b5856da9d17!8m2!3d20.004824!4d73.769078</t>
  </si>
  <si>
    <t>087937 97127</t>
  </si>
  <si>
    <t>https://www.google.com/search?tbm=lcl&amp;sxsrf=ALeKk02KAWSsQRi8oa5MDT_aXEmzfNstRQ%3A1592848465931&amp;ei=UfDwXuqrOIS_3LUPyp-kqA8&amp;q=wrestling+academy+in+maharashtra&amp;oq=wrestling+academy+in+maharashtra&amp;gs_l=psy-ab.3...0.0.0.4847.0.0.0.0.0.0.0.0..0.0....0...1c..64.psy-ab..0.0.0....0.1J1_OIUMLbY#rlfi=hd:;si:12091403417346022679,l,CiB3cmVzdGxpbmcgYWNhZGVteSBpbiBtYWhhcmFzaHRyYVo1ChF3cmVzdGxpbmcgYWNhZGVteSIgd3Jlc3RsaW5nIGFjYWRlbXkgaW4gbWFoYXJhc2h0cmE;mv:[[20.203500700000003,74.3087355],[16.4948695,72.7277375]];start:20</t>
  </si>
  <si>
    <t>FIT And Fight Club</t>
  </si>
  <si>
    <t>Hope and Care Building 41/1, Keshav Kunj 1, Sector 30, Vashi, Navi Mumbai, Maharashtra 400703</t>
  </si>
  <si>
    <t>https://www.google.com/maps/place/Fit+and+Fight+Club/@19.0423299,72.9982044,14z/data=!4m8!1m2!2m1!1sFIT+And+Fight+Club!3m4!1s0x3be7c145eb420109:0x55edc47a129face3!8m2!3d19.066837!4d73.005934</t>
  </si>
  <si>
    <t>099302 24405</t>
  </si>
  <si>
    <t>https://www.google.com/search?tbm=lcl&amp;sxsrf=ALeKk02KAWSsQRi8oa5MDT_aXEmzfNstRQ%3A1592848465931&amp;ei=UfDwXuqrOIS_3LUPyp-kqA8&amp;q=wrestling+academy+in+maharashtra&amp;oq=wrestling+academy+in+maharashtra&amp;gs_l=psy-ab.3...0.0.0.4847.0.0.0.0.0.0.0.0..0.0....0...1c..64.psy-ab..0.0.0....0.1J1_OIUMLbY#rlfi=hd:;si:15771924648349326013,l,CiB3cmVzdGxpbmcgYWNhZGVteSBpbiBtYWhhcmFzaHRyYUjRjPys1JWAgAhaOwoRd3Jlc3RsaW5nIGFjYWRlbXkQABABGAMiIHdyZXN0bGluZyBhY2FkZW15IGluIG1haGFyYXNodHJh;mv:[[20.203500700000003,74.3087355],[16.4948695,72.7277375]];start:20</t>
  </si>
  <si>
    <t>https://www.google.com/maps/place/Keimoudo+Sessions/@19.1884966,72.9724848,17z/data=!3m1!4b1!4m5!3m4!1s0x3be7b920db1e53af:0x5ad40a9f21cbc55a!8m2!3d19.1884966!4d72.9746735</t>
  </si>
  <si>
    <t>088794 96321</t>
  </si>
  <si>
    <t>https://www.google.com/search?tbm=lcl&amp;sxsrf=ALeKk02KAWSsQRi8oa5MDT_aXEmzfNstRQ%3A1592848465931&amp;ei=UfDwXuqrOIS_3LUPyp-kqA8&amp;q=wrestling+academy+in+maharashtra&amp;oq=wrestling+academy+in+maharashtra&amp;gs_l=psy-ab.3...0.0.0.4847.0.0.0.0.0.0.0.0..0.0....0...1c..64.psy-ab..0.0.0....0.1J1_OIUMLbY#rlfi=hd:;si:6544867837059253594,l,CiB3cmVzdGxpbmcgYWNhZGVteSBpbiBtYWhhcmFzaHRyYVo1ChF3cmVzdGxpbmcgYWNhZGVteSIgd3Jlc3RsaW5nIGFjYWRlbXkgaW4gbWFoYXJhc2h0cmE;mv:[[20.203500700000003,74.3087355],[16.4948695,72.7277375]];start:20</t>
  </si>
  <si>
    <t>Ignition - Combat Sports Gym</t>
  </si>
  <si>
    <t>Anandi Seva kendra, Plot No. 29, Sector 18 Opp Agri Koli Bhavan, Nerul, Navi Mumbai, Maharashtra 400706</t>
  </si>
  <si>
    <t>https://www.google.com/maps/place/Ignition+-+Mixed+Martial+Arts/@19.032152,73.0077644,17z/data=!3m1!4b1!4m5!3m4!1s0x3be7c3ec7d6326dd:0xad9dae2cd75b82bd!8m2!3d19.032152!4d73.0099531</t>
  </si>
  <si>
    <t>070453 06051</t>
  </si>
  <si>
    <t>https://www.google.com/search?tbm=lcl&amp;sxsrf=ALeKk01Qq5IsfVGw8akr4J-zCfvieGPbtg%3A1592848495620&amp;ei=b_DwXqW1JbjVz7sPzaaC4Ao&amp;q=wrestling+academy+in+maharashtra&amp;oq=wrestling+academy+in+maharashtra&amp;gs_l=psy-ab.3...0.0.0.7046.0.0.0.0.0.0.0.0..0.0....0...1c..64.psy-ab..0.0.0....0.tvjR-yEXMPE#rlfi=hd:;si:12510346847519998653,l,CiB3cmVzdGxpbmcgYWNhZGVteSBpbiBtYWhhcmFzaHRyYVo1ChF3cmVzdGxpbmcgYWNhZGVteSIgd3Jlc3RsaW5nIGFjYWRlbXkgaW4gbWFoYXJhc2h0cmE;mv:[[20.203500700000003,74.3087355],[16.4948695,72.7277375]];start:20</t>
  </si>
  <si>
    <t>https://ignitionmma.business.site/?utm_source=gmb&amp;utm_medium=referral</t>
  </si>
  <si>
    <t>https://www.google.com/maps/place/Ignition+-+Mixed+Martial+Arts/@19.0321124,72.9399122,12z/data=!4m8!1m2!2m1!1sIgnition+-+Combat+Sports+GymKarnala+Sports+Academy!3m4!1s0x3be7c3ec7d6326dd:0xad9dae2cd75b82bd!8m2!3d19.032152!4d73.0099531</t>
  </si>
  <si>
    <t>090228 83361</t>
  </si>
  <si>
    <t>https://www.google.com/search?tbm=lcl&amp;sxsrf=ALeKk01Qq5IsfVGw8akr4J-zCfvieGPbtg%3A1592848495620&amp;ei=b_DwXqW1JbjVz7sPzaaC4Ao&amp;q=wrestling+academy+in+maharashtra&amp;oq=wrestling+academy+in+maharashtra&amp;gs_l=psy-ab.3...0.0.0.7046.0.0.0.0.0.0.0.0..0.0....0...1c..64.psy-ab..0.0.0....0.tvjR-yEXMPE#rlfi=hd:;si:8112289652096807183,l,CiB3cmVzdGxpbmcgYWNhZGVteSBpbiBtYWhhcmFzaHRyYUiBubbG5YCAgAhaPQoRd3Jlc3RsaW5nIGFjYWRlbXkQABABGAEYAyIgd3Jlc3RsaW5nIGFjYWRlbXkgaW4gbWFoYXJhc2h0cmE;mv:[[20.203500700000003,74.3087355],[16.4948695,72.7277375]];start:20</t>
  </si>
  <si>
    <t>http://www.karnalasports.com/</t>
  </si>
  <si>
    <t>Modern Martial Arts Academy</t>
  </si>
  <si>
    <t>Poonam Tower, MTNL Rd, near Jangid Cricle, Shanti Park, Mira Road, Mira Bhayandar, Maharashtra 401107</t>
  </si>
  <si>
    <t>https://www.google.com/maps/place/Modern+Martial+Arts+Academy/@19.280275,72.8680745,17z/data=!3m1!4b1!4m5!3m4!1s0x3be7b1c2a9963119:0xc6107044e3855d14!8m2!3d19.280275!4d72.8702632</t>
  </si>
  <si>
    <t>097686 16908</t>
  </si>
  <si>
    <t>https://www.google.com/search?tbm=lcl&amp;sxsrf=ALeKk01Qq5IsfVGw8akr4J-zCfvieGPbtg%3A1592848495620&amp;ei=b_DwXqW1JbjVz7sPzaaC4Ao&amp;q=wrestling+academy+in+maharashtra&amp;oq=wrestling+academy+in+maharashtra&amp;gs_l=psy-ab.3...0.0.0.7046.0.0.0.0.0.0.0.0..0.0....0...1c..64.psy-ab..0.0.0....0.tvjR-yEXMPE#rlfi=hd:;si:14272030660314357012;mv:[[20.203500700000003,74.3087355],[16.4948695,72.7277375]];start:20</t>
  </si>
  <si>
    <t>http://modernmartialartsacademy.in/</t>
  </si>
  <si>
    <t>Total Combat Fitness</t>
  </si>
  <si>
    <t>Thakur Complex Road Teens Dance Academy, SCN Sports Club , Near Thakur Vidya Mandir School, Thakur Complex, Kandivali East, Mumbai, Maharashtra 400101</t>
  </si>
  <si>
    <t>https://www.google.com/maps/place/Total+Combat+Fitness/@19.2802616,72.8002225,12z/data=!4m8!1m2!2m1!1sTotal+Combat+Fitness!3m4!1s0x3be7b73ab710c72b:0x89aa6b2412883e20!8m2!3d19.2092997!4d72.8640274</t>
  </si>
  <si>
    <t>097694 53973</t>
  </si>
  <si>
    <t>https://www.google.com/search?tbm=lcl&amp;sxsrf=ALeKk01Qq5IsfVGw8akr4J-zCfvieGPbtg%3A1592848495620&amp;ei=b_DwXqW1JbjVz7sPzaaC4Ao&amp;q=wrestling+academy+in+maharashtra&amp;oq=wrestling+academy+in+maharashtra&amp;gs_l=psy-ab.3...0.0.0.7046.0.0.0.0.0.0.0.0..0.0....0...1c..64.psy-ab..0.0.0....0.tvjR-yEXMPE#rlfi=hd:;si:9919858931910852128,l,CiB3cmVzdGxpbmcgYWNhZGVteSBpbiBtYWhhcmFzaHRyYVo1ChF3cmVzdGxpbmcgYWNhZGVteSIgd3Jlc3RsaW5nIGFjYWRlbXkgaW4gbWFoYXJhc2h0cmE;mv:[[20.203500700000003,74.3087355],[16.4948695,72.7277375]];start:20</t>
  </si>
  <si>
    <t>http://www.totalcombatfitness.com/</t>
  </si>
  <si>
    <t>Sports Club</t>
  </si>
  <si>
    <t>https://www.google.com/maps/place/Sports+Club/@18.5225036,73.7725847,12z/data=!4m8!1m2!2m1!1ssports+club+near+Pune,+Maharashtra!3m4!1s0x3bc2bfe05a655ceb:0x9a170717a3cb2f11!8m2!3d18.4829899!4d73.8205354</t>
  </si>
  <si>
    <t>https://www.google.com/search?tbm=lcl&amp;sxsrf=ALeKk01Qq5IsfVGw8akr4J-zCfvieGPbtg%3A1592848495620&amp;ei=b_DwXqW1JbjVz7sPzaaC4Ao&amp;q=wrestling+academy+in+maharashtra&amp;oq=wrestling+academy+in+maharashtra&amp;gs_l=psy-ab.3...0.0.0.7046.0.0.0.0.0.0.0.0..0.0....0...1c..64.psy-ab..0.0.0....0.tvjR-yEXMPE#rlfi=hd:;si:11103351204418891537,l,CiB3cmVzdGxpbmcgYWNhZGVteSBpbiBtYWhhcmFzaHRyYVo1ChF3cmVzdGxpbmcgYWNhZGVteSIgd3Jlc3RsaW5nIGFjYWRlbXkgaW4gbWFoYXJhc2h0cmE;mv:[[20.203500700000003,74.3087355],[16.4948695,72.7277375]];start:20</t>
  </si>
  <si>
    <t>http://www.sportsclub-gujarat.com/</t>
  </si>
  <si>
    <t>BFY MUMBAI HEAD OFFICE</t>
  </si>
  <si>
    <t>214 Regal Industrial Estate, 2nd Floor,, Sewree Bus Depot, A.D. Marg,, Sewree (W), Mumbai, Maharashtra 400015</t>
  </si>
  <si>
    <t>https://www.google.com/maps/place/BFY+MUMBAI+HEAD+OFFICE/@18.9987485,72.8490766,17z/data=!3m1!4b1!4m5!3m4!1s0x3be7cefca41f96df:0xda77f63ee7fdca8e!8m2!3d18.9987485!4d72.8512653</t>
  </si>
  <si>
    <t>022 2415 2695</t>
  </si>
  <si>
    <t>https://www.justdial.com/Mumbai/BFY-Sports-Fitness-(Head-Office)-Near-Sewri-Naka-and-Bus-Stop-Sewri/022PGE03109_BZDET</t>
  </si>
  <si>
    <t>https://www.google.com/search?q=BFY+MUMBAI+HEAD+OFFICE&amp;oq=BFY+MUMBAI+HEAD+OFFICE&amp;aqs=chrome..69i57j69i60l2j69i61.170j0j7&amp;sourceid=chrome&amp;ie=UTF-8</t>
  </si>
  <si>
    <t>http://www.bfysportsnfitness.com/</t>
  </si>
  <si>
    <t>Brawlers Mma Gym And Fitness</t>
  </si>
  <si>
    <t>1st Floor, Muscle Prime NX, Mahendra Niwas Bunglow, Opp Sandeep Hotel Khadakpada, Chikanghar, kalyan(w, Kalyan West, Maharashtra 421301</t>
  </si>
  <si>
    <t>https://www.google.com/maps/place/Brawlers+Mma+Gym+And+Fitness/@19.2501042,73.1387766,17z/data=!3m1!4b1!4m5!3m4!1s0x3be7968227be66f3:0x99d2566806845194!8m2!3d19.2501042!4d73.1409653</t>
  </si>
  <si>
    <t>098677 33612</t>
  </si>
  <si>
    <t>https://www.google.com/search?tbm=lcl&amp;sxsrf=ALeKk01Qq5IsfVGw8akr4J-zCfvieGPbtg%3A1592848495620&amp;ei=b_DwXqW1JbjVz7sPzaaC4Ao&amp;q=wrestling+academy+in+maharashtra&amp;oq=wrestling+academy+in+maharashtra&amp;gs_l=psy-ab.3...0.0.0.7046.0.0.0.0.0.0.0.0..0.0....0...1c..64.psy-ab..0.0.0....0.tvjR-yEXMPE#rlfi=hd:;si:11084016637698134420,l,CiB3cmVzdGxpbmcgYWNhZGVteSBpbiBtYWhhcmFzaHRyYVo1ChF3cmVzdGxpbmcgYWNhZGVteSIgd3Jlc3RsaW5nIGFjYWRlbXkgaW4gbWFoYXJhc2h0cmE;mv:[[21.345335499999997,79.4345712],[17.488979,72.4458421]];start:40</t>
  </si>
  <si>
    <t>https://www.facebook.com/Brawlers-mma-gym-and-fitness-616146651880223/?fref=ts</t>
  </si>
  <si>
    <t>https://www.google.com/maps/place/Fighting+Fit+India/@19.0622412,72.8329701,17z/data=!3m1!4b1!4m5!3m4!1s0x3be7c916c013ea83:0x34607f2424c70ad!8m2!3d19.0622412!4d72.8351588</t>
  </si>
  <si>
    <t>095945 05050</t>
  </si>
  <si>
    <t>https://www.google.com/search?tbm=lcl&amp;sxsrf=ALeKk01Qq5IsfVGw8akr4J-zCfvieGPbtg%3A1592848495620&amp;ei=b_DwXqW1JbjVz7sPzaaC4Ao&amp;q=wrestling+academy+in+maharashtra&amp;oq=wrestling+academy+in+maharashtra&amp;gs_l=psy-ab.3...0.0.0.7046.0.0.0.0.0.0.0.0..0.0....0...1c..64.psy-ab..0.0.0....0.tvjR-yEXMPE#rlfi=hd:;si:235884767559315629,l,CiB3cmVzdGxpbmcgYWNhZGVteSBpbiBtYWhhcmFzaHRyYVo1ChF3cmVzdGxpbmcgYWNhZGVteSIgd3Jlc3RsaW5nIGFjYWRlbXkgaW4gbWFoYXJhc2h0cmE;mv:[[20.203500700000003,74.3087355],[16.4948695,72.7277375]];start:20</t>
  </si>
  <si>
    <t>Q Cage Fit</t>
  </si>
  <si>
    <t>503, Harshvardhan Chambers, next to Oshiwara Police Station Road, Mhada Colony, Andheri (W, Mumbai, Maharashtra 400053</t>
  </si>
  <si>
    <t>https://www.google.com/maps/place/Q+Cage+Fit/@19.1477496,72.8294908,17z/data=!3m1!4b1!4m5!3m4!1s0x3be7b77bce14f301:0x28e4a06395a61a27!8m2!3d19.1477496!4d72.8316795</t>
  </si>
  <si>
    <t>089282 99399</t>
  </si>
  <si>
    <t>https://www.google.com/search?tbm=lcl&amp;sxsrf=ALeKk01Qq5IsfVGw8akr4J-zCfvieGPbtg%3A1592848495620&amp;ei=b_DwXqW1JbjVz7sPzaaC4Ao&amp;q=wrestling+academy+in+maharashtra&amp;oq=wrestling+academy+in+maharashtra&amp;gs_l=psy-ab.3...0.0.0.7046.0.0.0.0.0.0.0.0..0.0....0...1c..64.psy-ab..0.0.0....0.tvjR-yEXMPE#rlfi=hd:;si:2946656405780044327,l,CiB3cmVzdGxpbmcgYWNhZGVteSBpbiBtYWhhcmFzaHRyYUjo3J_A1K6AgAhaOwoRd3Jlc3RsaW5nIGFjYWRlbXkQABABGAMiIHdyZXN0bGluZyBhY2FkZW15IGluIG1haGFyYXNodHJh;mv:[[20.203500700000003,74.3087355],[16.4948695,72.7277375]];start:20</t>
  </si>
  <si>
    <t>http://www.qcagefit.com/</t>
  </si>
  <si>
    <t>CROSSMATIX FITNESS</t>
  </si>
  <si>
    <t>Plot no 20, Bhoomika heights Shop no 1 &amp; 2, Sector 18, Kharghar, Navi Mumbai, Maharashtra 410210</t>
  </si>
  <si>
    <t>https://www.google.com/maps/place/CROSSMATIX+FITNESS/@19.0466617,73.0778598,17z/data=!3m1!4b1!4m5!3m4!1s0x3be7c3b0a94e00ff:0xdb1eecbb02fee644!8m2!3d19.0466617!4d73.0800485</t>
  </si>
  <si>
    <t>090045 63475</t>
  </si>
  <si>
    <t>https://www.google.com/search?tbm=lcl&amp;sxsrf=ALeKk01Qq5IsfVGw8akr4J-zCfvieGPbtg%3A1592848495620&amp;ei=b_DwXqW1JbjVz7sPzaaC4Ao&amp;q=wrestling+academy+in+maharashtra&amp;oq=wrestling+academy+in+maharashtra&amp;gs_l=psy-ab.3...0.0.0.7046.0.0.0.0.0.0.0.0..0.0....0...1c..64.psy-ab..0.0.0....0.tvjR-yEXMPE#rlfi=hd:;si:15789317631560836676,l,CiB3cmVzdGxpbmcgYWNhZGVteSBpbiBtYWhhcmFzaHRyYVo1ChF3cmVzdGxpbmcgYWNhZGVteSIgd3Jlc3RsaW5nIGFjYWRlbXkgaW4gbWFoYXJhc2h0cmE;mv:[[21.345335499999997,79.4345712],[17.488979,72.4458421]];start:40</t>
  </si>
  <si>
    <t>Suresh Kanojia Martial Arts And Fitness Studio</t>
  </si>
  <si>
    <t>B/502A &amp; 503, Royal Sands, Shastri Nagar, Off New Link Rd, Andheri West, behind City Mall, Mumbai, Maharashtra 400053</t>
  </si>
  <si>
    <t>https://www.google.com/maps/place/Suresh+Kanojia+Martial+Arts+And+Fitness+Studio/@19.139516,72.8273455,17z/data=!3m1!4b1!4m5!3m4!1s0x3be7b63d14089165:0x1596ae53a16db40d!8m2!3d19.139516!4d72.8295342</t>
  </si>
  <si>
    <t>098201 34199</t>
  </si>
  <si>
    <t>https://www.google.com/search?tbm=lcl&amp;sxsrf=ALeKk01Qq5IsfVGw8akr4J-zCfvieGPbtg%3A1592848495620&amp;ei=b_DwXqW1JbjVz7sPzaaC4Ao&amp;q=wrestling+academy+in+maharashtra&amp;oq=wrestling+academy+in+maharashtra&amp;gs_l=psy-ab.3...0.0.0.7046.0.0.0.0.0.0.0.0..0.0....0...1c..64.psy-ab..0.0.0....0.tvjR-yEXMPE#rlfi=hd:;si:1555622395516924941,l,CiB3cmVzdGxpbmcgYWNhZGVteSBpbiBtYWhhcmFzaHRyYVo1ChF3cmVzdGxpbmcgYWNhZGVteSIgd3Jlc3RsaW5nIGFjYWRlbXkgaW4gbWFoYXJhc2h0cmE;mv:[[21.345335499999997,79.4345712],[17.488979,72.4458421]];start:40</t>
  </si>
  <si>
    <t>http://unitedjudoacademy.com/</t>
  </si>
  <si>
    <t>https://www.google.com/maps/place/Shaolin+Martial+Arts+Association+Of+India/@19.1638209,72.8493131,17z/data=!3m1!4b1!4m5!3m4!1s0x3be7b652b2adfb1d:0x7e72988339071a93!8m2!3d19.1638209!4d72.8515018</t>
  </si>
  <si>
    <t>093230 41525</t>
  </si>
  <si>
    <t>https://www.google.com/search?tbm=lcl&amp;sxsrf=ALeKk01Qq5IsfVGw8akr4J-zCfvieGPbtg%3A1592848495620&amp;ei=b_DwXqW1JbjVz7sPzaaC4Ao&amp;q=wrestling+academy+in+maharashtra&amp;oq=wrestling+academy+in+maharashtra&amp;gs_l=psy-ab.3...0.0.0.7046.0.0.0.0.0.0.0.0..0.0....0...1c..64.psy-ab..0.0.0....0.tvjR-yEXMPE#rlfi=hd:;si:9111512685488839315,l,CiB3cmVzdGxpbmcgYWNhZGVteSBpbiBtYWhhcmFzaHRyYVo1ChF3cmVzdGxpbmcgYWNhZGVteSIgd3Jlc3RsaW5nIGFjYWRlbXkgaW4gbWFoYXJhc2h0cmE;mv:[[21.345335499999997,79.4345712],[17.488979,72.4458421]];start:40</t>
  </si>
  <si>
    <t>Traditional Wrestling Association of Navi Mumbai®</t>
  </si>
  <si>
    <t>93/04, Shivshakti society, Sector 10, Nerul, Navi Mumbai, Maharashtra 400706</t>
  </si>
  <si>
    <t>https://www.google.com/maps/place/Traditional+Wrestling+Association+of+Navi+Mumbai%C2%AE/@19.036785,73.0138333,17z/data=!3m1!4b1!4m5!3m4!1s0x3be7c349e0d2b883:0x9f9973bda301c5f4!8m2!3d19.036785!4d73.016022</t>
  </si>
  <si>
    <t>https://www.facebook.com/traditionalasso.nm/</t>
  </si>
  <si>
    <t>https://www.google.com/search?q=Traditional+Wrestling+Association+of+Navi+Mumbai%C2%AE&amp;oq=Traditional+Wrestling+Association+of+Navi+Mumbai%C2%AE&amp;aqs=chrome..69i57j69i60l3.185j0j4&amp;sourceid=chrome&amp;ie=UTF-8</t>
  </si>
  <si>
    <t>https://traditional-wrestling-asso-of-navi-mumbai.business.site/</t>
  </si>
  <si>
    <t>NS Sport Academy</t>
  </si>
  <si>
    <t>Metrocity Sports and Health Club, Vishwashanti Marg, Rambaug Colony, Kothrud, Pune, Maharashtra 411038</t>
  </si>
  <si>
    <t>https://www.google.com/maps/place/NS+Sport+Academy/@18.5116848,73.8138227,17z/data=!3m1!4b1!4m5!3m4!1s0x3bc2bfaf00000007:0xcbf0d360d011210e!8m2!3d18.5116848!4d73.8160114</t>
  </si>
  <si>
    <t>090119 97279</t>
  </si>
  <si>
    <t>https://www.facebook.com/NSSportsAcademy/</t>
  </si>
  <si>
    <t>https://www.google.com/search?q=NS+Sport+Academy&amp;oq=NS+Sport+Academy&amp;aqs=chrome..69i57j69i60l2j69i61.179j0j7&amp;sourceid=chrome&amp;ie=UTF-8</t>
  </si>
  <si>
    <t>http://nssports.co.in/</t>
  </si>
  <si>
    <t>True Krav Maga- Self Defense Kalah System India- Pune</t>
  </si>
  <si>
    <t>https://www.google.com/maps/place/True+Krav+Maga-+Self+Defense+Kalah+System+India-+Pune/@18.5245649,73.72288,11z/data=!3m1!4b1!4m5!3m4!1s0x3bc2b99794628fe3:0x2dcf019f73db7eea!8m2!3d18.5246164!4d73.8629674</t>
  </si>
  <si>
    <t>078927 65374</t>
  </si>
  <si>
    <t>https://www.google.com/search?q=True+Krav+Maga-+Self+Defense+Kalah+System+India-+Pune&amp;oq=True+Krav+Maga-+Self+Defense+Kalah+System+India-+Pune&amp;aqs=chrome..69i57j69i60l3.156j0j4&amp;sourceid=chrome&amp;ie=UTF-8</t>
  </si>
  <si>
    <t>http://www.kalahcombat.co.za/</t>
  </si>
  <si>
    <t>https://www.google.com/maps/place/Universal+Power+Martial+Arts/@18.4672928,73.903716,17z/data=!3m1!4b1!4m5!3m4!1s0x3bc2c1d6c2c2a2c7:0x1a96d00f39f172a1!8m2!3d18.4672928!4d73.9059047</t>
  </si>
  <si>
    <t>090969 69079</t>
  </si>
  <si>
    <t>https://www.facebook.com/universalpowermartialarts/</t>
  </si>
  <si>
    <t>https://www.google.com/search?sxsrf=ALeKk02pTzjE162PWi1f_7i20pAn8-rGqQ%3A1592849454332&amp;ei=LvTwXsP2E4rD3LUPmLuCkA0&amp;q=Universal+Power+Martial+Arts&amp;oq=Universal+Power+Martial+Arts&amp;gs_lcp=CgZwc3ktYWIQAzIHCAAQFBCHAjIGCAAQFhAeMgYIABAWEB4yBggAEBYQHjIGCAAQFhAeMgYIABAWEB4yBggAEBYQHjoHCAAQRxCwA1C9cli9cmCCdGgCcAB4AIABoQGIAbYCkgEDMC4ymAEAoAECoAEBqgEHZ3dzLXdpeg&amp;sclient=psy-ab&amp;ved=0ahUKEwjDxZ_PgpbqAhWKIbcAHZidANIQ4dUDCAw&amp;uact=5</t>
  </si>
  <si>
    <t>Andhra Pradesh Arm Wrestling Association</t>
  </si>
  <si>
    <t>2-4-1113/55, Quresh Building, Near Kumar Theatre,, Kachiguda,, Hyderabad, Telangana 500027</t>
  </si>
  <si>
    <t>https://www.google.com/maps/place/Andhra+Pradesh+Arm+Wrestling+Association/@17.3880612,78.4939815,17z/data=!3m1!4b1!4m5!3m4!1s0x3bcb99c98962d4c1:0xbc556aac76f157e5!8m2!3d17.3880612!4d78.4961702</t>
  </si>
  <si>
    <t>Hyderabad,</t>
  </si>
  <si>
    <t>040 2461 1131</t>
  </si>
  <si>
    <t>https://www.google.com/search?sxsrf=ALeKk01GY4fdvnT9EPrFhlJ4KawhPm6pBQ:1593427769789&amp;q=wrestling+classes+in+telangana&amp;npsic=0&amp;rflfq=1&amp;rlha=0&amp;rllag=17397750,78439257,6130&amp;tbm=lcl&amp;ved=2ahUKEwjO68WB7abqAhV4zjgGHZh1Bj0QjGp6BAgMEEU&amp;rldoc=1#rlfi=hd:;si:13570870341113305061,l,Ch53cmVzdGxpbmcgY2xhc3NlcyBpbiB0ZWxhbmdhbmFaMwoRd3Jlc3RsaW5nIGNsYXNzZXMiHndyZXN0bGluZyBjbGFzc2VzIGluIHRlbGFuZ2FuYQ;mv:[[17.532390499999998,78.5819219],[17.3142982,78.351844]]</t>
  </si>
  <si>
    <t>https://armwrestlingworld.webs.com/</t>
  </si>
  <si>
    <t>SHAIK FATEH MOHAMMED</t>
  </si>
  <si>
    <t>12-1-953/A, N Lalaguda Rd, North Lalaguda, Malkajgiri, Secunderabad, Telangana 500017</t>
  </si>
  <si>
    <t>https://www.google.com/maps/place/SHAIK+FATEH+MOHAMMED/@17.4383951,78.4977785,13z/data=!4m8!1m2!2m1!1sSHAIK+FATEH+MOHAMMED!3m4!1s0x3bcb9bda6e0da1db:0xc36e3b3961f66455!8m2!3d17.4383951!4d78.5327974</t>
  </si>
  <si>
    <t>https://www.google.com/search?sxsrf=ALeKk01GY4fdvnT9EPrFhlJ4KawhPm6pBQ:1593427769789&amp;q=wrestling+classes+in+telangana&amp;npsic=0&amp;rflfq=1&amp;rlha=0&amp;rllag=17397750,78439257,6130&amp;tbm=lcl&amp;ved=2ahUKEwjO68WB7abqAhV4zjgGHZh1Bj0QjGp6BAgMEEU&amp;rldoc=1#rlfi=hd:;si:14082258202476831829;mv:[[17.532390499999998,78.5819219],[17.3142982,78.351844]]</t>
  </si>
  <si>
    <t>JAI BHAVANI VYAMSHALA</t>
  </si>
  <si>
    <t>Srinagar - Kanyakumari Hwy, Bhavani Nagar, Puranapool, Hyderabad, Telangana 500064</t>
  </si>
  <si>
    <t>https://www.google.com/maps/place/JAI+BHAVANI+VYAMSHALA/@17.3613115,78.4561603,17z/data=!3m1!4b1!4m5!3m4!1s0x3bcb9793f6be76b9:0x8ee65aef029d03be!8m2!3d17.3613115!4d78.458349</t>
  </si>
  <si>
    <t>089777 77765</t>
  </si>
  <si>
    <t>https://www.google.com/search?sxsrf=ALeKk01GY4fdvnT9EPrFhlJ4KawhPm6pBQ:1593427769789&amp;q=wrestling+classes+in+telangana&amp;npsic=0&amp;rflfq=1&amp;rlha=0&amp;rllag=17397750,78439257,6130&amp;tbm=lcl&amp;ved=2ahUKEwjO68WB7abqAhV4zjgGHZh1Bj0QjGp6BAgMEEU&amp;rldoc=1#rlfi=hd:;si:10297017580616745918,l,Ch53cmVzdGxpbmcgY2xhc3NlcyBpbiB0ZWxhbmdhbmFaMwoRd3Jlc3RsaW5nIGNsYXNzZXMiHndyZXN0bGluZyBjbGFzc2VzIGluIHRlbGFuZ2FuYQ;mv:[[17.532390499999998,78.5819219],[17.3142982,78.351844]]</t>
  </si>
  <si>
    <t>Advaiah Ustad / senu phailwan, Dangal Akhada kushti wrestling</t>
  </si>
  <si>
    <t>8-3-849, Ameerpet, Sanjay Gandhi Nagar, Yella Reddy Guda, Hyderabad, Telangana 500073</t>
  </si>
  <si>
    <t>https://www.google.com/maps/place/Advaiah+Ustad+%2F+senu+phailwan,+Dangal+Akhada+kushti+wrestling/@17.4323389,78.4407517,17z/data=!3m1!4b1!4m5!3m4!1s0x3bcb90ce6eb9a783:0x628cf3b5ee58e778!8m2!3d17.4323389!4d78.4429404</t>
  </si>
  <si>
    <t>091218 62770</t>
  </si>
  <si>
    <t>https://www.google.com/search?sxsrf=ALeKk01GY4fdvnT9EPrFhlJ4KawhPm6pBQ:1593427769789&amp;q=wrestling+classes+in+telangana&amp;npsic=0&amp;rflfq=1&amp;rlha=0&amp;rllag=17397750,78439257,6130&amp;tbm=lcl&amp;ved=2ahUKEwjO68WB7abqAhV4zjgGHZh1Bj0QjGp6BAgMEEU&amp;rldoc=1#rlfi=hd:;si:7101318675169863544,l,Ch53cmVzdGxpbmcgY2xhc3NlcyBpbiB0ZWxhbmdhbmFaMwoRd3Jlc3RsaW5nIGNsYXNzZXMiHndyZXN0bGluZyBjbGFzc2VzIGluIHRlbGFuZ2FuYQ;mv:[[17.532390499999998,78.5819219],[17.3142982,78.351844]]</t>
  </si>
  <si>
    <t>kvbr Wrestling Hall</t>
  </si>
  <si>
    <t>https://www.google.com/maps/place/kvbr+Wrestling+Hall/@17.4346104,78.4245428,17z/data=!3m1!4b1!4m5!3m4!1s0x3bcb9128f51bd205:0x48b54b8481efdc9c!8m2!3d17.4346104!4d78.4267315</t>
  </si>
  <si>
    <t>https://www.google.com/search?sxsrf=ALeKk01GY4fdvnT9EPrFhlJ4KawhPm6pBQ:1593427769789&amp;q=wrestling+classes+in+telangana&amp;npsic=0&amp;rflfq=1&amp;rlha=0&amp;rllag=17397750,78439257,6130&amp;tbm=lcl&amp;ved=2ahUKEwjO68WB7abqAhV4zjgGHZh1Bj0QjGp6BAgMEEU&amp;rldoc=1#rlfi=hd:;si:5239176774003186844,l,Ch53cmVzdGxpbmcgY2xhc3NlcyBpbiB0ZWxhbmdhbmFaMwoRd3Jlc3RsaW5nIGNsYXNzZXMiHndyZXN0bGluZyBjbGFzc2VzIGluIHRlbGFuZ2FuYQ;mv:[[17.532390499999998,78.5819219],[17.3142982,78.351844]]</t>
  </si>
  <si>
    <t>RPC Rahimpura Wrestling Centre</t>
  </si>
  <si>
    <t>Rahimpura Rd, Hakimpura, Rahimpura, Dattatreya Nagar, Hyderabad, Telangana 500006</t>
  </si>
  <si>
    <t>https://www.google.com/maps/place/RPC+Rahimpura+Wrestling+Centre/@17.370884,78.4542093,17z/data=!3m1!4b1!4m5!3m4!1s0x3bcb972f5cdfba71:0x912e174a13a6a858!8m2!3d17.370884!4d78.456398</t>
  </si>
  <si>
    <t>https://www.google.com/search?sxsrf=ALeKk01GY4fdvnT9EPrFhlJ4KawhPm6pBQ:1593427769789&amp;q=wrestling+classes+in+telangana&amp;npsic=0&amp;rflfq=1&amp;rlha=0&amp;rllag=17397750,78439257,6130&amp;tbm=lcl&amp;ved=2ahUKEwjO68WB7abqAhV4zjgGHZh1Bj0QjGp6BAgMEEU&amp;rldoc=1#rlfi=hd:;si:10461324591352948824;mv:[[17.529351899999998,78.5889262],[17.3201677,78.3033767]];start:20</t>
  </si>
  <si>
    <t>Coach Experience</t>
  </si>
  <si>
    <t>mini Height</t>
  </si>
  <si>
    <t>Number of Players</t>
  </si>
  <si>
    <t>Number of Tables</t>
  </si>
  <si>
    <t>Number of Center</t>
  </si>
  <si>
    <t>Years of Experience</t>
  </si>
  <si>
    <t>Mr. Sandeep Gupta</t>
  </si>
  <si>
    <t>Cash, Master Card, Visa Card, Credit Card.</t>
  </si>
  <si>
    <t>Table Tennis Academy</t>
  </si>
  <si>
    <t>https://www.google.com/maps/place/SKIES+Table+Tennis+Academy/@12.9405156,77.5757561,17z/data=!3m1!4b1!4m5!3m4!1s0x3bae15939915d4d9:0xd5854462c9905d5e!8m2!3d12.9405156!4d77.5779501</t>
  </si>
  <si>
    <t>junior(4-6 pm), senior(6-9:30pm)</t>
  </si>
  <si>
    <t>Anshuman Roy and Anirban Roychowdhury</t>
  </si>
  <si>
    <t>https://www.justdial.com/Bangalore/SKIES-Table-Tennis-Academy-Near-MN-Krishna-Rao-Park-Basavanagudi/080PXX80-XX80-170903224534-N7R7_BZDET</t>
  </si>
  <si>
    <t>https://www.google.com/search?client=ubuntu&amp;hs=lq2&amp;channel=fs&amp;tbm=lcl&amp;ei=Rq38XpL6FJGwrQH23qHQAw&amp;q=table+tennis+classes+in+karnataka&amp;oq=table+tennis+classes+in+karnataka&amp;gs_l=psy-ab.3..33i22i29i30k1.723136.725261.0.725663.9.9.0.0.0.0.278.1195.0j4j2.6.0....0...1c.1.64.psy-ab..3.6.1193...0i22i30k1.0.TrZ8l4uLn5U#rlfi=hd:;si:15385778893060332894,l,CiF0YWJsZSB0ZW5uaXMgY2xhc3NlcyBpbiBrYXJuYXRha2FaOQoUdGFibGUgdGVubmlzIGNsYXNzZXMiIXRhYmxlIHRlbm5pcyBjbGFzc2VzIGluIGthcm5hdGFrYQ;mv:[[13.1261955,77.8308167],[12.2444364,74.6668337]]</t>
  </si>
  <si>
    <t>6 to 15 years</t>
  </si>
  <si>
    <t>close proxomity to Near MN Krishna Rao Park</t>
  </si>
  <si>
    <t>Agon Table Tennis</t>
  </si>
  <si>
    <t>#50/8A, Hennur, Bagalur Main Rd, Bengaluru, Karnataka 560077</t>
  </si>
  <si>
    <t>https://www.google.com/maps/place/Agon+Table+Tennis/@13.0638525,77.6491377,17z/data=!4m8!1m2!2m1!1sAgon+Table+Tennis+bengluru!3m4!1s0x3bae190fc6def6b5:0x725184b3f27aa7bb!8m2!3d13.063642!4d77.6513104</t>
  </si>
  <si>
    <t>info@agonsports.in</t>
  </si>
  <si>
    <t>90714 04040</t>
  </si>
  <si>
    <t>https://www.facebook.com/pg/AgonSports/about/?ref=page_internal</t>
  </si>
  <si>
    <t>https://www.google.com/search?client=ubuntu&amp;hs=lq2&amp;channel=fs&amp;tbm=lcl&amp;ei=Rq38XpL6FJGwrQH23qHQAw&amp;q=table+tennis+classes+in+karnataka&amp;oq=table+tennis+classes+in+karnataka&amp;gs_l=psy-ab.3..33i22i29i30k1.723136.725261.0.725663.9.9.0.0.0.0.278.1195.0j4j2.6.0....0...1c.1.64.psy-ab..3.6.1193...0i22i30k1.0.TrZ8l4uLn5U#rlfi=hd:;si:8237511101839484859,l,CiF0YWJsZSB0ZW5uaXMgY2xhc3NlcyBpbiBrYXJuYXRha2FaOQoUdGFibGUgdGVubmlzIGNsYXNzZXMiIXRhYmxlIHRlbm5pcyBjbGFzc2VzIGluIGthcm5hdGFrYQ;mv:[[13.1261955,77.8308167],[12.2444364,74.6668337]]</t>
  </si>
  <si>
    <t>http://agonsports.in</t>
  </si>
  <si>
    <t>6.30 to 8pm</t>
  </si>
  <si>
    <t>https://www.justdial.com/Bangalore/Horizon-Table-Tennis-Club-Behind-APS-College-Basavanagudi/080PXX80-XX80-141027234501-I1Z8_BZDET</t>
  </si>
  <si>
    <t>https://www.google.com/search?client=ubuntu&amp;hs=lq2&amp;channel=fs&amp;tbm=lcl&amp;ei=Rq38XpL6FJGwrQH23qHQAw&amp;q=table+tennis+classes+in+karnataka&amp;oq=table+tennis+classes+in+karnataka&amp;gs_l=psy-ab.3..33i22i29i30k1.723136.725261.0.725663.9.9.0.0.0.0.278.1195.0j4j2.6.0....0...1c.1.64.psy-ab..3.6.1193...0i22i30k1.0.TrZ8l4uLn5U#rlfi=hd:;si:10409321177048198972,l,CiF0YWJsZSB0ZW5uaXMgY2xhc3NlcyBpbiBrYXJuYXRha2FaOQoUdGFibGUgdGVubmlzIGNsYXNzZXMiIXRhYmxlIHRlbm5pcyBjbGFzc2VzIGluIGthcm5hdGFrYQ;mv:[[13.1261955,77.8308167],[12.2444364,74.6668337]]</t>
  </si>
  <si>
    <t>https://horizon-tt-club.business.site/</t>
  </si>
  <si>
    <t>TTX1 - Table Tennis Coaching Classes By Sanjay Iyengar</t>
  </si>
  <si>
    <t>Bengluru, Karnataka</t>
  </si>
  <si>
    <t>https://www.google.com/maps/place/TTX1+-+Table+Tennis+Coaching+Classes+By+Sanjay+Iyengar/@12.953847,77.3500528,10z/data=!3m1!4b1!4m5!3m4!1s0x3bae1746a7852259:0x49b0a95aeefd9eee!8m2!3d12.9539974!4d77.6309395</t>
  </si>
  <si>
    <t>https://www.google.com/search?client=ubuntu&amp;hs=lq2&amp;channel=fs&amp;tbm=lcl&amp;ei=Rq38XpL6FJGwrQH23qHQAw&amp;q=table+tennis+classes+in+karnataka&amp;oq=table+tennis+classes+in+karnataka&amp;gs_l=psy-ab.3..33i22i29i30k1.723136.725261.0.725663.9.9.0.0.0.0.278.1195.0j4j2.6.0....0...1c.1.64.psy-ab..3.6.1193...0i22i30k1.0.TrZ8l4uLn5U#rlfi=hd:;si:5309930168691564270,l,CiF0YWJsZSB0ZW5uaXMgY2xhc3NlcyBpbiBrYXJuYXRha2FaOQoUdGFibGUgdGVubmlzIGNsYXNzZXMiIXRhYmxlIHRlbm5pcyBjbGFzc2VzIGluIGthcm5hdGFrYQ;mv:[[13.1261955,77.8308167],[12.2444364,74.6668337]]</t>
  </si>
  <si>
    <t>SPORTS 1 TABLE TENNIS ACADEMY</t>
  </si>
  <si>
    <t>59, 50 Feet Rd, Avalahalli, Banashankari Stage I, Banashankari, Bengaluru, Karnataka 560026</t>
  </si>
  <si>
    <t>https://www.google.com/maps/place/SPORTS+1+TABLE+TENNIS+ACADEMY/@12.953847,77.3500528,10z/data=!4m8!1m2!2m1!1sSPORTS+1+TABLE+TENNIS+ACADEMY!3m4!1s0x3bae3e1503cbd491:0x2bfbb7f7fa5b6f06!8m2!3d12.9446612!4d77.5414429</t>
  </si>
  <si>
    <t>097312 63955</t>
  </si>
  <si>
    <t>https://www.google.com/search?client=ubuntu&amp;hs=lq2&amp;channel=fs&amp;tbm=lcl&amp;ei=Rq38XpL6FJGwrQH23qHQAw&amp;q=table+tennis+classes+in+karnataka&amp;oq=table+tennis+classes+in+karnataka&amp;gs_l=psy-ab.3..33i22i29i30k1.723136.725261.0.725663.9.9.0.0.0.0.278.1195.0j4j2.6.0....0...1c.1.64.psy-ab..3.6.1193...0i22i30k1.0.TrZ8l4uLn5U#rlfi=hd:;si:3169329038470377222;mv:[[13.1261955,77.8308167],[12.2444364,74.6668337]]</t>
  </si>
  <si>
    <t>info@truebouncetennisacademy.com</t>
  </si>
  <si>
    <t>97406 13345</t>
  </si>
  <si>
    <t>P. M. Murugan</t>
  </si>
  <si>
    <t>RM Square Table Tennis Academy</t>
  </si>
  <si>
    <t>No.128, 19th Cross Rd, VIII Main, CHBS Layout, MC Layout, Vijayanagar, Bengaluru, Karnataka 560040</t>
  </si>
  <si>
    <t>072592 62924</t>
  </si>
  <si>
    <t>CS JAGADISH</t>
  </si>
  <si>
    <t>https://rm-square-table-tennis-academy.business.site/</t>
  </si>
  <si>
    <t>Sri Sai Nandan Institute of Table Tennis</t>
  </si>
  <si>
    <t>859, 19th Cross HMT, HMT Layout 5th Block, Vidyaranyapura, Bengaluru, Karnataka 560097</t>
  </si>
  <si>
    <t>https://www.google.com/maps/place/Sri+Sai+Nandan+Institute+of+Table+Tennis/@13.0789584,77.5554442,17z/data=!3m1!4b1!4m5!3m4!1s0x3bae2326f392426b:0x88e8854a80ee4f40!8m2!3d13.0789584!4d77.5576382</t>
  </si>
  <si>
    <t>https://www.justdial.com/Bangalore/SRI-SAI-Nandan-Institute-OF-TABLE-Tennis-Beside-NTI-Ground-Vidyaranyapura/080PXX80-XX80-110327221453-M5H8_BZDET</t>
  </si>
  <si>
    <t>https://www.google.com/search?client=ubuntu&amp;hs=lq2&amp;channel=fs&amp;tbm=lcl&amp;ei=Rq38XpL6FJGwrQH23qHQAw&amp;q=table+tennis+classes+in+karnataka&amp;oq=table+tennis+classes+in+karnataka&amp;gs_l=psy-ab.3..33i22i29i30k1.723136.725261.0.725663.9.9.0.0.0.0.278.1195.0j4j2.6.0....0...1c.1.64.psy-ab..3.6.1193...0i22i30k1.0.TrZ8l4uLn5U#rlfi=hd:;si:9865281538792247104;mv:[[13.1261955,77.8308167],[12.2444364,74.6668337]]</t>
  </si>
  <si>
    <t>close proxomity to Beside NTI Ground</t>
  </si>
  <si>
    <t>Joshi Table Tennis Academy</t>
  </si>
  <si>
    <t>1951, 8th A Main Rd, D-Block, E block, 2nd Stage, Rajajinagar, Bengaluru, Karnataka 560010</t>
  </si>
  <si>
    <t>https://www.google.com/maps/place/Joshi+Table+Tennis+Academy/@13.0053104,77.5546629,17z/data=!3m1!4b1!4m5!3m4!1s0x3bae3d8151f3e5e1:0xd19064bf537eda27!8m2!3d13.0053104!4d77.5568569</t>
  </si>
  <si>
    <t>jotabletennisacademy@gmail.com</t>
  </si>
  <si>
    <t xml:space="preserve">Sri.V.Muralikrishna, Sri.Arun , Sri.Madhusudhan </t>
  </si>
  <si>
    <t>https://www.justdial.com/Bangalore/Joshi-Table-Tennis-Academy/080PXX80-XX80-180824184303-U9M8_BZDET</t>
  </si>
  <si>
    <t>https://www.google.com/search?client=ubuntu&amp;hs=lq2&amp;channel=fs&amp;tbm=lcl&amp;ei=Rq38XpL6FJGwrQH23qHQAw&amp;q=table+tennis+classes+in+karnataka&amp;oq=table+tennis+classes+in+karnataka&amp;gs_l=psy-ab.3..33i22i29i30k1.723136.725261.0.725663.9.9.0.0.0.0.278.1195.0j4j2.6.0....0...1c.1.64.psy-ab..3.6.1193...0i22i30k1.0.TrZ8l4uLn5U#rlfi=hd:;si:15100680323475626535,l,CiF0YWJsZSB0ZW5uaXMgY2xhc3NlcyBpbiBrYXJuYXRha2FaOQoUdGFibGUgdGVubmlzIGNsYXNzZXMiIXRhYmxlIHRlbm5pcyBjbGFzc2VzIGluIGthcm5hdGFrYQ;mv:[[13.1261955,77.8308167],[12.2444364,74.6668337]]</t>
  </si>
  <si>
    <t>https://www.facebook.com/pg/JoshiTableTennisAcademy/about/?ref=page_internal</t>
  </si>
  <si>
    <t>Top Spin Table Tennis Academy</t>
  </si>
  <si>
    <t>303, Near Sunshine Apartments, E End D Main Rd, Jayanagara 9th Block, Bengaluru, Karnataka 560041</t>
  </si>
  <si>
    <t>097390 24420</t>
  </si>
  <si>
    <t>https://top-spin-table-tennis-academy.business.site/</t>
  </si>
  <si>
    <t>All Days</t>
  </si>
  <si>
    <t>all age groups</t>
  </si>
  <si>
    <t>Karnataka Table Tennis Association</t>
  </si>
  <si>
    <t>Room No. 46, Gate No. 7, Sree Kanteerava Stadium, Kasturba Rd, Bengaluru, Karnataka 560001</t>
  </si>
  <si>
    <t>94488 08663</t>
  </si>
  <si>
    <t>http://karnatakatt.com/</t>
  </si>
  <si>
    <t>Nagarjuna Greenridge Apts, Near, 62/63, 27th Cross Road, 19th Main Rd, 2nd Sector, HSR Layout, Bengaluru, Karnataka 560102</t>
  </si>
  <si>
    <t>https://www.google.com/maps/place/Namma+Shuttle/@12.9501811,77.5048563,12z/data=!4m8!1m2!2m1!1sNamma+Shuttle!3m4!1s0x3bae1498cc39f233:0xda93ea1ec2bf8005!8m2!3d12.9037668!4d77.6475415</t>
  </si>
  <si>
    <t>NammaShuttle.singasandra@gmail.com</t>
  </si>
  <si>
    <t>https://www.google.com/search?client=ubuntu&amp;hs=lq2&amp;channel=fs&amp;tbm=lcl&amp;ei=Rq38XpL6FJGwrQH23qHQAw&amp;q=table+tennis+classes+in+karnataka&amp;oq=table+tennis+classes+in+karnataka&amp;gs_l=psy-ab.3..33i22i29i30k1.723136.725261.0.725663.9.9.0.0.0.0.278.1195.0j4j2.6.0....0...1c.1.64.psy-ab..3.6.1193...0i22i30k1.0.TrZ8l4uLn5U#rlfi=hd:;si:15750189739682004997,l,CiF0YWJsZSB0ZW5uaXMgY2xhc3NlcyBpbiBrYXJuYXRha2FIw5O5xoergIAIWkUKFHRhYmxlIHRlbm5pcyBjbGFzc2VzEAAQARACGAAYARgEIiF0YWJsZSB0ZW5uaXMgY2xhc3NlcyBpbiBrYXJuYXRha2E;mv:[[13.1261955,77.8308167],[12.2444364,74.6668337]]</t>
  </si>
  <si>
    <t>https://www.google.com/maps/place/Match+Point+Table+Tennis+Academy/@12.9501905,77.5728855,17z/data=!3m1!4b1!4m5!3m4!1s0x3bae15ee7bf745e1:0xb075b5196cee435!8m2!3d12.9501905!4d77.5750795</t>
  </si>
  <si>
    <t>vishytt@yahoo.co.in</t>
  </si>
  <si>
    <t>https://www.google.com/search?client=ubuntu&amp;hs=lq2&amp;channel=fs&amp;tbm=lcl&amp;ei=Rq38XpL6FJGwrQH23qHQAw&amp;q=table+tennis+classes+in+karnataka&amp;oq=table+tennis+classes+in+karnataka&amp;gs_l=psy-ab.3..33i22i29i30k1.723136.725261.0.725663.9.9.0.0.0.0.278.1195.0j4j2.6.0....0...1c.1.64.psy-ab..3.6.1193...0i22i30k1.0.TrZ8l4uLn5U#rlfi=hd:;si:794704265234801717,l,CiF0YWJsZSB0ZW5uaXMgY2xhc3NlcyBpbiBrYXJuYXRha2FaOQoUdGFibGUgdGVubmlzIGNsYXNzZXMiIXRhYmxlIHRlbm5pcyBjbGFzc2VzIGluIGthcm5hdGFrYQ;mv:[[13.1261955,77.8308167],[12.2444364,74.6668337]]</t>
  </si>
  <si>
    <t>https://www.facebook.com/pg/matchpointttacademy/about/?ref=page_internal</t>
  </si>
  <si>
    <t>https://www.google.com/maps/place/Ganesh's+Table+Tennis+Class/@12.9040458,77.6429731,17z/data=!3m1!4b1!4m5!3m4!1s0x3bae1598e7a79411:0xb167a795486c33f6!8m2!3d12.9040458!4d77.6451671</t>
  </si>
  <si>
    <t>https://www.google.com/search?client=ubuntu&amp;hs=lq2&amp;channel=fs&amp;tbm=lcl&amp;ei=Rq38XpL6FJGwrQH23qHQAw&amp;q=table+tennis+classes+in+karnataka&amp;oq=table+tennis+classes+in+karnataka&amp;gs_l=psy-ab.3..33i22i29i30k1.723136.725261.0.725663.9.9.0.0.0.0.278.1195.0j4j2.6.0....0...1c.1.64.psy-ab..3.6.1193...0i22i30k1.0.TrZ8l4uLn5U#rlfi=hd:;si:12783370326921458678,l,CiF0YWJsZSB0ZW5uaXMgY2xhc3NlcyBpbiBrYXJuYXRha2FaOQoUdGFibGUgdGVubmlzIGNsYXNzZXMiIXRhYmxlIHRlbm5pcyBjbGFzc2VzIGluIGthcm5hdGFrYQ;mv:[[13.1261955,77.8308167],[12.2444364,74.6668337]]</t>
  </si>
  <si>
    <t>ProSpin95 Table Tennis Academy</t>
  </si>
  <si>
    <t>#33/1, 3rd Floor, Above Shailaja Eye Hospital, Chinnaswamappa Layout, Horamavu, Bengaluru, Karnataka 560043</t>
  </si>
  <si>
    <t>https://www.google.com/search?client=ubuntu&amp;hs=lq2&amp;channel=fs&amp;tbm=lcl&amp;ei=Rq38XpL6FJGwrQH23qHQAw&amp;q=table+tennis+classes+in+karnataka&amp;oq=table+tennis+classes+in+karnataka&amp;gs_l=psy-ab.3..33i22i29i30k1.723136.725261.0.725663.9.9.0.0.0.0.278.1195.0j4j2.6.0....0...1c.1.64.psy-ab..3.6.1193...0i22i30k1.0.TrZ8l4uLn5U#rlfi=hd:;si:8714902405157604646,l,CiF0YWJsZSB0ZW5uaXMgY2xhc3NlcyBpbiBrYXJuYXRha2FaOQoUdGFibGUgdGVubmlzIGNsYXNzZXMiIXRhYmxlIHRlbm5pcyBjbGFzc2VzIGluIGthcm5hdGFrYQ;mv:[[13.1261955,77.8308167],[12.2444364,74.6668337]]</t>
  </si>
  <si>
    <t>http://www.prospin95.com/</t>
  </si>
  <si>
    <t>Hobby Table Tennis</t>
  </si>
  <si>
    <t>66, 2nd Main Rd, Wellington Paradise, Singasandra, Bengaluru, Karnataka 560068</t>
  </si>
  <si>
    <t>https://www.google.com/search?client=ubuntu&amp;hs=lq2&amp;channel=fs&amp;tbm=lcl&amp;ei=Rq38XpL6FJGwrQH23qHQAw&amp;q=table+tennis+classes+in+karnataka&amp;oq=table+tennis+classes+in+karnataka&amp;gs_l=psy-ab.3..33i22i29i30k1.723136.725261.0.725663.9.9.0.0.0.0.278.1195.0j4j2.6.0....0...1c.1.64.psy-ab..3.6.1193...0i22i30k1.0.TrZ8l4uLn5U#rlfi=hd:;si:11811424390887664486,l,CiF0YWJsZSB0ZW5uaXMgY2xhc3NlcyBpbiBrYXJuYXRha2FaOQoUdGFibGUgdGVubmlzIGNsYXNzZXMiIXRhYmxlIHRlbm5pcyBjbGFzc2VzIGluIGthcm5hdGFrYQ;mv:[[13.1261955,77.8308167],[12.2444364,74.6668337]]</t>
  </si>
  <si>
    <t>http://tabletennismatch.com/rules</t>
  </si>
  <si>
    <t>Tenvic Table Tennis Club</t>
  </si>
  <si>
    <t>52, 2nd Cross Rd, Canara Bank Colony, LIC Colony, Jayanagar 3rd Block East, Jayanagar, Bengaluru, Karnataka 560011</t>
  </si>
  <si>
    <t>prabhod.k@tenvicsports.com</t>
  </si>
  <si>
    <t>91 80 2671 1140</t>
  </si>
  <si>
    <t>Anil Kumble, Vasanth Bharadwaj</t>
  </si>
  <si>
    <t>https://www.google.com/search?client=ubuntu&amp;hs=lq2&amp;channel=fs&amp;tbm=lcl&amp;ei=Rq38XpL6FJGwrQH23qHQAw&amp;q=table+tennis+classes+in+karnataka&amp;oq=table+tennis+classes+in+karnataka&amp;gs_l=psy-ab.3..33i22i29i30k1.723136.725261.0.725663.9.9.0.0.0.0.278.1195.0j4j2.6.0....0...1c.1.64.psy-ab..3.6.1193...0i22i30k1.0.TrZ8l4uLn5U#rlfi=hd:;si:12752459698806506416;mv:[[13.1261955,77.8308167],[12.2444364,74.6668337]]</t>
  </si>
  <si>
    <t>https://www.tenvicsports.com/ContactTENVIC.php</t>
  </si>
  <si>
    <t>Mudaliar seva sanga table tennis academy</t>
  </si>
  <si>
    <t>861, Puttaswamy Rd, Lakshminarayanapuram, Rajajinagar, Bengaluru, Karnataka 560021</t>
  </si>
  <si>
    <t>https://www.google.com/maps/place/Mudaliar+seva+sanga+table+tennis+academy/@12.9941484,77.5560602,17z/data=!3m1!4b1!4m5!3m4!1s0x3bae3d8964eba0e9:0xe20f11809218f3a!8m2!3d12.9941484!4d77.5582542</t>
  </si>
  <si>
    <t>https://www.justdial.com/Bangalore/Mudaliar-Seva-Sanga-Table-Tennis-Academy-Prakash-Nagar/080PXX80-XX80-170928193015-C9R9_BZDET</t>
  </si>
  <si>
    <t>https://www.google.com/search?client=ubuntu&amp;hs=lq2&amp;channel=fs&amp;tbm=lcl&amp;ei=Rq38XpL6FJGwrQH23qHQAw&amp;q=table+tennis+classes+in+karnataka&amp;oq=table+tennis+classes+in+karnataka&amp;gs_l=psy-ab.3..33i22i29i30k1.723136.725261.0.725663.9.9.0.0.0.0.278.1195.0j4j2.6.0....0...1c.1.64.psy-ab..3.6.1193...0i22i30k1.0.TrZ8l4uLn5U#rlfi=hd:;si:1018078601320435514,l,CiF0YWJsZSB0ZW5uaXMgY2xhc3NlcyBpbiBrYXJuYXRha2FaOQoUdGFibGUgdGVubmlzIGNsYXNzZXMiIXRhYmxlIHRlbm5pcyBjbGFzc2VzIGluIGthcm5hdGFrYQ;mv:[[13.1261955,77.8308167],[12.2444364,74.6668337]]</t>
  </si>
  <si>
    <t>https://www.google.com/search?client=ubuntu&amp;hs=lq2&amp;channel=fs&amp;tbm=lcl&amp;ei=Rq38XpL6FJGwrQH23qHQAw&amp;q=table+tennis+classes+in+karnataka&amp;oq=table+tennis+classes+in+karnataka&amp;gs_l=psy-ab.3..33i22i29i30k1.723136.725261.0.725663.9.9.0.0.0.0.278.1195.0j4j2.6.0....0...1c.1.64.psy-ab..3.6.1193...0i22i30k1.0.TrZ8l4uLn5U#rlfi=hd:;si:11455622520196964583,l,CiF0YWJsZSB0ZW5uaXMgY2xhc3NlcyBpbiBrYXJuYXRha2FaOQoUdGFibGUgdGVubmlzIGNsYXNzZXMiIXRhYmxlIHRlbm5pcyBjbGFzc2VzIGluIGthcm5hdGFrYQ;mv:[[13.1261955,77.8308167],[12.2444364,74.6668337]]</t>
  </si>
  <si>
    <t>https://www.google.com/maps/place/HARSHA+TABLE+TENNIS+ACADEMY/@12.2916735,76.6303479,17z/data=!3m1!4b1!4m5!3m4!1s0x3baf7b2da3fa9bfd:0xc36c747045738031!8m2!3d12.2916735!4d76.6325419</t>
  </si>
  <si>
    <t>https://www.justdial.com/Mysore/Harsha-Table-Tennis-Academy-Near-In-Kaveri-School-Jayanagar/0821PX821-X821-190518075014-P6V1_BZDET</t>
  </si>
  <si>
    <t>https://www.google.com/search?client=ubuntu&amp;hs=lq2&amp;channel=fs&amp;tbm=lcl&amp;ei=Rq38XpL6FJGwrQH23qHQAw&amp;q=table+tennis+classes+in+karnataka&amp;oq=table+tennis+classes+in+karnataka&amp;gs_l=psy-ab.3..33i22i29i30k1.723136.725261.0.725663.9.9.0.0.0.0.278.1195.0j4j2.6.0....0...1c.1.64.psy-ab..3.6.1193...0i22i30k1.0.TrZ8l4uLn5U#rlfi=hd:;si:14081758160431054897;mv:[[13.1261955,77.8308167],[12.2444364,74.6668337]]</t>
  </si>
  <si>
    <t>Cash, Debit Cards, Credit Card.</t>
  </si>
  <si>
    <t>close proxomity to Near In Kaveri School</t>
  </si>
  <si>
    <t>MATHAPATI TABLE TENNIS ACADEMY</t>
  </si>
  <si>
    <t>Near Chaitanya Techno School Mahesh PU Collage , Kottara Chowki, Mangalore, Karnataka 575006</t>
  </si>
  <si>
    <t>https://www.google.com/maps/place/MATHAPATI+TABLE+TENNIS+ACADEMY/@12.9137553,74.8341388,17z/data=!3m1!4b1!4m5!3m4!1s0x3ba350830b33ae17:0x799667f12b040269!8m2!3d12.9137553!4d74.8363328</t>
  </si>
  <si>
    <t>veereshmathapati436@gmail.com</t>
  </si>
  <si>
    <t>098441 48436</t>
  </si>
  <si>
    <t>https://www.justdial.com/Mangalore/Mathapati-Table-Tennis-Academy-Near-Chaitanya-Techno-School-Mahesh-Pu-Collage-Kottara-Chowki/0824PX824-X824-181013233019-Q1H5_BZDET</t>
  </si>
  <si>
    <t>https://www.google.com/search?client=ubuntu&amp;hs=lq2&amp;channel=fs&amp;tbm=lcl&amp;ei=Rq38XpL6FJGwrQH23qHQAw&amp;q=table+tennis+classes+in+karnataka&amp;oq=table+tennis+classes+in+karnataka&amp;gs_l=psy-ab.3..33i22i29i30k1.723136.725261.0.725663.9.9.0.0.0.0.278.1195.0j4j2.6.0....0...1c.1.64.psy-ab..3.6.1193...0i22i30k1.0.TrZ8l4uLn5U#rlfi=hd:;si:8761304410602340969,l,CiF0YWJsZSB0ZW5uaXMgY2xhc3NlcyBpbiBrYXJuYXRha2FaOQoUdGFibGUgdGVubmlzIGNsYXNzZXMiIXRhYmxlIHRlbm5pcyBjbGFzc2VzIGluIGthcm5hdGFrYQ;mv:[[13.1261955,77.8308167],[12.2444364,74.6668337]]</t>
  </si>
  <si>
    <t>https://www.facebook.com/pg/Mathapati-Table-Tennis-Academy-Mangalore-120688088617278/about/?ref=page_internal</t>
  </si>
  <si>
    <t>close proxomity to Near Chaitanya Techno School Mahesh Pu Collage</t>
  </si>
  <si>
    <t>https://www.justdial.com/Mangalore/Ramakrishna-Tennis-Club-Kadri/0824P824STD2000348_BZDET</t>
  </si>
  <si>
    <t>Mumbai Suburban District Table Tennis Association</t>
  </si>
  <si>
    <t>G/17, Rock Enclave, Behind SBI Bank Near, Hindustan Naka, Kandivali (w, Mumbai, Maharashtra 400067</t>
  </si>
  <si>
    <t>https://www.google.com/maps/place/Mumbai+Suburban+District+Table+Tennis+Association/@19.1576336,72.7968176,13z/data=!4m8!1m2!2m1!1sMumbai+Suburban+District+Table+Tennis+Association!3m4!1s0x3be7b6c5f6f3b5db:0xe8fd790134ff9ff!8m2!3d19.2072367!4d72.8348221</t>
  </si>
  <si>
    <t>https://www.justdial.com/Mumbai/Mumbai-Suburban-District-Table-Tennis-Association-Behind-SBI-Bank-Near-Hindustan-Naka-Kandivali-West/022PXX22-XX22-130924154848-E7R8_BZDET</t>
  </si>
  <si>
    <t>https://www.google.com/search?client=ubuntu&amp;hs=iy7&amp;channel=fs&amp;q=table+tennis+classes+in+maharashtra&amp;npsic=0&amp;rflfq=1&amp;rlha=0&amp;rllag=19162576,72873440,6407&amp;tbm=lcl&amp;ved=2ahUKEwi2st7_ybHqAhXBQ3wKHeFFCo8QjGp6BAgMED0&amp;rldoc=1#rlfi=hd:;si:1049294251999885823;mv:[[21.3181963,79.4365768],[18.3224421,72.4557866]]</t>
  </si>
  <si>
    <t>close proxomity to Behind SBI Bank, Near Hindustan Naka</t>
  </si>
  <si>
    <t>Achiever's Table Tennis Academy</t>
  </si>
  <si>
    <t>Shree Ram Welfare Society High School, Juhu Lane, Shree Ram Nagar, Andheri West, Mumbai, Maharashtra 400069</t>
  </si>
  <si>
    <t>https://www.google.com/maps/place/Achiever's+Table+Tennis+Academy/@19.117916,72.83869,17z/data=!3m1!4b1!4m5!3m4!1s0x3be7c9d06ec66231:0x49ebd770d764f72a!8m2!3d19.117916!4d72.840884</t>
  </si>
  <si>
    <t>subratjain_007@yahoo.in</t>
  </si>
  <si>
    <t>Subodh Goregaonkar</t>
  </si>
  <si>
    <t>https://www.justdial.com/Mumbai/Achievers-Table-Tennis-Academy-Andheri-West/022PXX22-XX22-180327132417-K5C3_BZDET</t>
  </si>
  <si>
    <t>https://www.google.com/search?client=ubuntu&amp;hs=iy7&amp;channel=fs&amp;q=table+tennis+classes+in+maharashtra&amp;npsic=0&amp;rflfq=1&amp;rlha=0&amp;rllag=19162576,72873440,6407&amp;tbm=lcl&amp;ved=2ahUKEwi2st7_ybHqAhXBQ3wKHeFFCo8QjGp6BAgMED0&amp;rldoc=1#rlfi=hd:;si:5326587863945770794,l,CiN0YWJsZSB0ZW5uaXMgY2xhc3NlcyBpbiBtYWhhcmFzaHRyYVo7ChR0YWJsZSB0ZW5uaXMgY2xhc3NlcyIjdGFibGUgdGVubmlzIGNsYXNzZXMgaW4gbWFoYXJhc2h0cmE;mv:[[21.3181963,79.4365768],[18.3224421,72.4557866]]</t>
  </si>
  <si>
    <t>https://www.facebook.com/pg/AchieversTableTennisAcademy/about/?ref=page_internal</t>
  </si>
  <si>
    <t>Babasaheb Ambedkar Nagar, Mumbai, Maharashtra 400012</t>
  </si>
  <si>
    <t>https://www.google.com/maps/place/Table+Tennis+Academy/@19.0110786,72.8269527,15z/data=!4m8!1m2!2m1!1sTable+Tennis+Academy!3m4!1s0x3be7cee9c6363259:0xb26342ffa2b306ac!8m2!3d19.0110786!4d72.8357074</t>
  </si>
  <si>
    <t>https://www.google.com/search?client=ubuntu&amp;hs=iy7&amp;channel=fs&amp;q=table+tennis+classes+in+maharashtra&amp;npsic=0&amp;rflfq=1&amp;rlha=0&amp;rllag=19162576,72873440,6407&amp;tbm=lcl&amp;ved=2ahUKEwi2st7_ybHqAhXBQ3wKHeFFCo8QjGp6BAgMED0&amp;rldoc=1#rldoc=1&amp;rlfi=hd:;si:12854191427159262892,l,CiN0YWJsZSB0ZW5uaXMgY2xhc3NlcyBpbiBtYWhhcmFzaHRyYVo7ChR0YWJsZSB0ZW5uaXMgY2xhc3NlcyIjdGFibGUgdGVubmlzIGNsYXNzZXMgaW4gbWFoYXJhc2h0cmE;mv:[[21.3181963,79.4365768],[18.3224421,72.4557866]]</t>
  </si>
  <si>
    <t>JP Olympia Table Tennis Academy</t>
  </si>
  <si>
    <t>Atul Blue Fortuna , C-Wing,Shop No- 07,Basement, Makwana Rd, Marol, Mumbai, Maharashtra 400059</t>
  </si>
  <si>
    <t>https://www.google.com/maps/place/JP+Olympia+Table+Tennis+Academy/@19.112407,72.8804633,17z/data=!3m1!4b1!4m5!3m4!1s0x3be7c9c8860b5055:0xeb5df5d9811b0afc!8m2!3d19.112407!4d72.8826573</t>
  </si>
  <si>
    <t>akv@jpotta.in</t>
  </si>
  <si>
    <t>Vijay Gate</t>
  </si>
  <si>
    <t>Arjun Patra</t>
  </si>
  <si>
    <t>https://www.justdial.com/Mumbai/Jp-Olympia-Table-Tennis-Academy-Near-Tanvi-Super-Market-Marol-Naka-Andheri-East/022PXX22-XX22-190515162332-T3M1_BZDET</t>
  </si>
  <si>
    <t>https://www.google.com/search?client=ubuntu&amp;hs=iy7&amp;channel=fs&amp;q=table+tennis+classes+in+maharashtra&amp;npsic=0&amp;rflfq=1&amp;rlha=0&amp;rllag=19162576,72873440,6407&amp;tbm=lcl&amp;ved=2ahUKEwi2st7_ybHqAhXBQ3wKHeFFCo8QjGp6BAgMED0&amp;rldoc=1#rldoc=1&amp;rlfi=hd:;si:16959982086269897468,l,CiN0YWJsZSB0ZW5uaXMgY2xhc3NlcyBpbiBtYWhhcmFzaHRyYVo7ChR0YWJsZSB0ZW5uaXMgY2xhc3NlcyIjdGFibGUgdGVubmlzIGNsYXNzZXMgaW4gbWFoYXJhc2h0cmE;mv:[[21.3181963,79.4365768],[18.3224421,72.4557866]]</t>
  </si>
  <si>
    <t>http://www.jpotta.in/about-us/</t>
  </si>
  <si>
    <t>Cash, UPI, BHIM, Paytm, G Pay, NEFT, RTGS, IMPS, Cheque</t>
  </si>
  <si>
    <t>close proxomity to Near Tanvi Super Market</t>
  </si>
  <si>
    <t>Navghar Rd, opp. Shahani Colony, Deendayal Nagar, Mulund (E, Mumbai, Maharashtra 400081</t>
  </si>
  <si>
    <t>https://www.google.com/maps/place/Mulund+Gymkhana/@19.1672562,72.9612007,17z/data=!3m1!4b1!4m5!3m4!1s0x3be7b8ec0ff73169:0x9e24752f2e97065a!8m2!3d19.1672562!4d72.9633947</t>
  </si>
  <si>
    <t>mail@mulundgymkhana.org.in ,mulundgymkaha@gmail.com</t>
  </si>
  <si>
    <t>1062/-  FOR LM,  1770/-  FOR NON LM</t>
  </si>
  <si>
    <t>Morning 6.00 a.m. to 10.00 a.m. Evening 8.00 p.m. to 10.00 p.m.</t>
  </si>
  <si>
    <t>https://www.google.com/search?client=ubuntu&amp;hs=CXR&amp;channel=fs&amp;q=table+tennis+classes+in+maharashtra&amp;npsic=0&amp;rflfq=1&amp;rlha=0&amp;rllag=19162576,72873440,6407&amp;tbm=lcl&amp;ved=2ahUKEwid4aqC4rPqAhVz8HMBHWepBXIQjGp6BAgMED0&amp;rldoc=1#rlfi=hd:;si:11395361802659759706,l,CiN0YWJsZSB0ZW5uaXMgY2xhc3NlcyBpbiBtYWhhcmFzaHRyYUj31a7c5YCAgAhaRwoUdGFibGUgdGVubmlzIGNsYXNzZXMQABABEAIYABgBGAQiI3RhYmxlIHRlbm5pcyBjbGFzc2VzIGluIG1haGFyYXNodHJh;mv:[[21.308031,79.51802409999999],[18.333895,72.47658539999999]];start:40</t>
  </si>
  <si>
    <t>http://mulundgymkhana.org.in</t>
  </si>
  <si>
    <t>7 to 17 years</t>
  </si>
  <si>
    <t>Sai Tennis Academy</t>
  </si>
  <si>
    <t>Gen Arunkumar Vaidya Marg, Yashodham, Goregaon East, Mumbai Suburban, Mumbai, Maharashtra 400063</t>
  </si>
  <si>
    <t>https://www.google.com/maps/place/Sai+Tennis+Academy/@19.1750362,72.864274,17z/data=!3m1!4b1!4m5!3m4!1s0x3be7b7a776e001db:0xb74fe1472f18aa26!8m2!3d19.1750362!4d72.866468</t>
  </si>
  <si>
    <t>info@saitennisacademy.com</t>
  </si>
  <si>
    <t>090294 56567</t>
  </si>
  <si>
    <t>https://www.justdial.com/Mumbai/Sai-Tennis-Academy-Next-Petrol-Pump-Krishnakunj-Building-Opposite-Dindoshi-Depot-Goregaon-East/022P8010699_BZDET</t>
  </si>
  <si>
    <t>https://www.google.com/search?client=ubuntu&amp;hs=Qk4&amp;channel=fs&amp;q=table+tennis+classes+in+maharashtra&amp;npsic=0&amp;rflfq=1&amp;rlha=0&amp;rllag=19162576,72873440,6407&amp;tbm=lcl&amp;ved=2ahUKEwjckJ7Ww7PqAhX3IbcAHaQaBbIQjGp6BAgMED0&amp;rldoc=1#rlfi=hd:;si:13209023927950027302,l,CiN0YWJsZSB0ZW5uaXMgY2xhc3NlcyBpbiBtYWhhcmFzaHRyYVo7ChR0YWJsZSB0ZW5uaXMgY2xhc3NlcyIjdGFibGUgdGVubmlzIGNsYXNzZXMgaW4gbWFoYXJhc2h0cmE;mv:[[21.144904399999998,78.057067],[18.3313594,72.53280079999999]];start:20</t>
  </si>
  <si>
    <t>https://www.facebook.com/pg/saitennisacademy/about/?ref=page_internal</t>
  </si>
  <si>
    <t>close proxomity to Next Petrol Pump &amp; Krishnakunj Building, Opposite Dindoshi Depot</t>
  </si>
  <si>
    <t>Kalpataru Aura Table Tennis</t>
  </si>
  <si>
    <t>ground Floor, Kalpataru Aura, Club 2, Nityanand Nagar, Ghatkopar West, Mumbai, Maharashtra 400086</t>
  </si>
  <si>
    <t>https://www.google.com/maps/place/Kalpataru+Aura+Table+Tennis/@19.0971022,72.9150957,17z/data=!3m1!4b1!4m5!3m4!1s0x3be7c7c925fdda17:0xc847e85ac7e217d1!8m2!3d19.0971022!4d72.9172897</t>
  </si>
  <si>
    <t>https://www.google.com/search?client=ubuntu&amp;hs=Qk4&amp;channel=fs&amp;q=table+tennis+classes+in+maharashtra&amp;npsic=0&amp;rflfq=1&amp;rlha=0&amp;rllag=19162576,72873440,6407&amp;tbm=lcl&amp;ved=2ahUKEwjckJ7Ww7PqAhX3IbcAHaQaBbIQjGp6BAgMED0&amp;rldoc=1#rlfi=hd:;si:14431759007530227665;mv:[[21.144904399999998,78.057067],[18.3313594,72.53280079999999]];start:20</t>
  </si>
  <si>
    <t>Mahrashtra Labour Welfare Board Table Tennis Academy</t>
  </si>
  <si>
    <t>30, Lower Parel East, BDD Chawl, Lower Parel, Mumbai, Maharashtra 400013</t>
  </si>
  <si>
    <t>https://www.google.com/maps/place/Mahrashtra+Labour+Welfare+Board+Table+Tennis+Academy/@18.9919912,72.8275635,17z/data=!3m1!4b1!4m5!3m4!1s0x3be7cef4e67f930f:0x64b1e4493809ebec!8m2!3d18.9919912!4d72.8297575</t>
  </si>
  <si>
    <t>https://www.justdial.com/Mumbai/Mahrashtra-Labour-Welfare-Board-Table-Tennis-Academy-Lower-Parel/022PXX22-XX22-180529200458-G1Q3_BZDET</t>
  </si>
  <si>
    <t>https://www.google.com/search?client=ubuntu&amp;hs=iy7&amp;channel=fs&amp;q=table+tennis+classes+in+maharashtra&amp;npsic=0&amp;rflfq=1&amp;rlha=0&amp;rllag=19162576,72873440,6407&amp;tbm=lcl&amp;ved=2ahUKEwi2st7_ybHqAhXBQ3wKHeFFCo8QjGp6BAgMED0&amp;rldoc=1#rldoc=1&amp;rlfi=hd:;si:7255831477794499564;mv:[[21.3181963,79.4365768],[18.3224421,72.4557866]]</t>
  </si>
  <si>
    <t>Guru Table Tennis Centre</t>
  </si>
  <si>
    <t>1st floor, Arogyam Dhanasampada Foundation, Mamletdarwadi Main Rd, Navy Colony, Malad West, Mumbai, Maharashtra 400064</t>
  </si>
  <si>
    <t>https://www.google.com/maps/place/Guru+Table+Tennis+Centre/@19.1880417,72.837626,17z/data=!3m1!4b1!4m5!3m4!1s0x3be7b6ef7e250ed9:0xc42ae97279888950!8m2!3d19.1880417!4d72.83982</t>
  </si>
  <si>
    <t>guruttcentre@gmail.com</t>
  </si>
  <si>
    <t>https://www.justdial.com/Mumbai/Guru-Table-Tennis-Centre-Malad-West/022PXX22-XX22-170711120648-Z2S8_BZDET</t>
  </si>
  <si>
    <t>https://www.google.com/search?client=ubuntu&amp;hs=iy7&amp;channel=fs&amp;q=table+tennis+classes+in+maharashtra&amp;npsic=0&amp;rflfq=1&amp;rlha=0&amp;rllag=19162576,72873440,6407&amp;tbm=lcl&amp;ved=2ahUKEwi2st7_ybHqAhXBQ3wKHeFFCo8QjGp6BAgMED0&amp;rldoc=1#rlfi=hd:;si:14135367058330257744,l,CiN0YWJsZSB0ZW5uaXMgY2xhc3NlcyBpbiBtYWhhcmFzaHRyYVo7ChR0YWJsZSB0ZW5uaXMgY2xhc3NlcyIjdGFibGUgdGVubmlzIGNsYXNzZXMgaW4gbWFoYXJhc2h0cmE;mv:[[21.3181963,79.4365768],[18.3224421,72.4557866]]</t>
  </si>
  <si>
    <t>https://www.facebook.com/pg/GURUTTC/about/?ref=page_internal</t>
  </si>
  <si>
    <t>JLTTA Hub Juhu</t>
  </si>
  <si>
    <t>Durbar 34, 11th Road, Vithal Nagar, Society, JVPD Scheme, Vile Parle West, Mumbai, Maharashtra 400049</t>
  </si>
  <si>
    <t>https://www.google.com/maps/place/JLTTA+Hub+Juhu/@19.1089513,72.8265496,17z/data=!3m1!4b1!4m5!3m4!1s0x3be7c9c1f7f30a7f:0x788c8e8fbf624790!8m2!3d19.1089513!4d72.8287436</t>
  </si>
  <si>
    <t>jayeshlakhani410@gmail.com</t>
  </si>
  <si>
    <t>Jayesh Lakhani Sir</t>
  </si>
  <si>
    <t>5000( 3 Monthly)</t>
  </si>
  <si>
    <t>https://www.google.com/search?client=ubuntu&amp;hs=Qk4&amp;channel=fs&amp;q=table+tennis+classes+in+maharashtra&amp;npsic=0&amp;rflfq=1&amp;rlha=0&amp;rllag=19162576,72873440,6407&amp;tbm=lcl&amp;ved=2ahUKEwjckJ7Ww7PqAhX3IbcAHaQaBbIQjGp6BAgMED0&amp;rldoc=1#rlfi=hd:;si:8686474529333200784,l,CiN0YWJsZSB0ZW5uaXMgY2xhc3NlcyBpbiBtYWhhcmFzaHRyYVo7ChR0YWJsZSB0ZW5uaXMgY2xhc3NlcyIjdGFibGUgdGVubmlzIGNsYXNzZXMgaW4gbWFoYXJhc2h0cmE;mv:[[21.144904399999998,78.057067],[18.3313594,72.53280079999999]];start:20</t>
  </si>
  <si>
    <t>http://jltta.in</t>
  </si>
  <si>
    <t>JLTTA Vile Parle</t>
  </si>
  <si>
    <t>Swatantryaveer Savarkar Seva Kendra, Vile Parle, Mumbai, Maharashtra 400056</t>
  </si>
  <si>
    <t>https://www.google.com/maps/place/JLTTA+Vile+Parle/@19.1069053,72.8286354,15z/data=!4m8!1m2!2m1!1sJLTTA+Vile+Parle!3m4!1s0x3be7c9b5f9214ddd:0xa427bb172032e4f!8m2!3d19.1048597!4d72.8460797</t>
  </si>
  <si>
    <t>https://www.google.com/search?client=ubuntu&amp;hs=iy7&amp;channel=fs&amp;q=table+tennis+classes+in+maharashtra&amp;npsic=0&amp;rflfq=1&amp;rlha=0&amp;rllag=19162576,72873440,6407&amp;tbm=lcl&amp;ved=2ahUKEwi2st7_ybHqAhXBQ3wKHeFFCo8QjGp6BAgMED0&amp;rldoc=1#rldoc=1&amp;rlfi=hd:;si:739289290894421583;mv:[[21.3181963,79.4365768],[18.3224421,72.4557866]]</t>
  </si>
  <si>
    <t>500+</t>
  </si>
  <si>
    <t>25+</t>
  </si>
  <si>
    <t>RCF Table Tennis Court</t>
  </si>
  <si>
    <t>Sports Club, RCF, RCF Colony, Chembur, Mumbai, Maharashtra 400074</t>
  </si>
  <si>
    <t>https://www.google.com/maps/place/RCF+Table+Tennis+Court/@19.0415773,72.8998045,17z/data=!3m1!4b1!4m5!3m4!1s0x3be7c60081a7b141:0xd4791e581b74f9a5!8m2!3d19.0415773!4d72.9019985</t>
  </si>
  <si>
    <t>https://www.google.com/search?client=ubuntu&amp;hs=iy7&amp;channel=fs&amp;q=table+tennis+classes+in+maharashtra&amp;npsic=0&amp;rflfq=1&amp;rlha=0&amp;rllag=19162576,72873440,6407&amp;tbm=lcl&amp;ved=2ahUKEwi2st7_ybHqAhXBQ3wKHeFFCo8QjGp6BAgMED0&amp;rldoc=1#rlfi=hd:;si:15310301771989318053;mv:[[21.3181963,79.4365768],[18.3224421,72.4557866]]</t>
  </si>
  <si>
    <t>https://www.google.com/maps/place/Leo+Tennis+Academy/@19.1261074,72.8248555,17z/data=!3m1!4b1!4m5!3m4!1s0x3be7b61fe5b4c005:0xb63e4a60808cffd5!8m2!3d19.1261074!4d72.8270495</t>
  </si>
  <si>
    <t>https://www.justdial.com/Mumbai/Leo-Tennis-Academy-Opposite-Building-No-39-Manish-Nagar-Andheri-West/022PXX22-XX22-110324153935-F8W8_BZDET</t>
  </si>
  <si>
    <t>https://www.google.com/search?client=ubuntu&amp;hs=CXR&amp;channel=fs&amp;q=table+tennis+classes+in+maharashtra&amp;npsic=0&amp;rflfq=1&amp;rlha=0&amp;rllag=19162576,72873440,6407&amp;tbm=lcl&amp;ved=2ahUKEwid4aqC4rPqAhVz8HMBHWepBXIQjGp6BAgMED0&amp;rldoc=1#rlfi=hd:;si:13132015341792985045,l,CiN0YWJsZSB0ZW5uaXMgY2xhc3NlcyBpbiBtYWhhcmFzaHRyYVo7ChR0YWJsZSB0ZW5uaXMgY2xhc3NlcyIjdGFibGUgdGVubmlzIGNsYXNzZXMgaW4gbWFoYXJhc2h0cmE;mv:[[21.4072112,79.4541953],[18.3260971,72.4497888]];start:60</t>
  </si>
  <si>
    <t>Cash, Visa Card, Debit Cards, Cheques</t>
  </si>
  <si>
    <t>close proxomity to Opposite Building No 39</t>
  </si>
  <si>
    <t>Table Tennis Classes</t>
  </si>
  <si>
    <t>1, Kanti Nagar Rd, Kanti Nagar, J B Nagar, Andheri East, Mumbai, Maharashtra 400099</t>
  </si>
  <si>
    <t>https://www.google.com/maps/place/Table+Tennis+Classes/@19.105117,72.863708,17z/data=!3m1!4b1!4m5!3m4!1s0x3be7b8772acfffff:0x67b63a0a42678a99!8m2!3d19.105117!4d72.865902</t>
  </si>
  <si>
    <t>https://www.google.com/search?client=ubuntu&amp;hs=Qk4&amp;channel=fs&amp;q=table+tennis+classes+in+maharashtra&amp;npsic=0&amp;rflfq=1&amp;rlha=0&amp;rllag=19162576,72873440,6407&amp;tbm=lcl&amp;ved=2ahUKEwjckJ7Ww7PqAhX3IbcAHaQaBbIQjGp6BAgMED0&amp;rldoc=1#rlfi=hd:;si:7473224447406082713;mv:[[21.144904399999998,78.057067],[18.3313594,72.53280079999999]];start:20</t>
  </si>
  <si>
    <t>Supreme Table Tennis Academy</t>
  </si>
  <si>
    <t>Ground Floor, Arogyam Dhana Sampada Liberty Garden Road Next to Raj Manor Tower, Malad West, Mumbai, Maharashtra 400064</t>
  </si>
  <si>
    <t>https://www.google.com/maps/place/Supreme+Table+Tennis+Academy/@19.1880278,72.8375014,17z/data=!3m1!4b1!4m5!3m4!1s0x3be7b6ef7e250ed9:0xd3b7d009c1d7b7d6!8m2!3d19.1880278!4d72.8396954</t>
  </si>
  <si>
    <t>https://www.google.com/search?client=ubuntu&amp;hs=iy7&amp;channel=fs&amp;q=table+tennis+classes+in+maharashtra&amp;npsic=0&amp;rflfq=1&amp;rlha=0&amp;rllag=19162576,72873440,6407&amp;tbm=lcl&amp;ved=2ahUKEwi2st7_ybHqAhXBQ3wKHeFFCo8QjGp6BAgMED0&amp;rldoc=1#rldoc=1&amp;rlfi=hd:;si:15255891003066267606,l,CiN0YWJsZSB0ZW5uaXMgY2xhc3NlcyBpbiBtYWhhcmFzaHRyYVo7ChR0YWJsZSB0ZW5uaXMgY2xhc3NlcyIjdGFibGUgdGVubmlzIGNsYXNzZXMgaW4gbWFoYXJhc2h0cmE;mv:[[21.3181963,79.4365768],[18.3224421,72.4557866]]</t>
  </si>
  <si>
    <t>Racqueteers Table Tennis Academy</t>
  </si>
  <si>
    <t>HDFC Bank, Saurabh Society, Near Modi Hyundai Showroom Service Road, Eastern Express Hwy, Panch Pakhdi, Thane, Maharashtra 400602</t>
  </si>
  <si>
    <t>https://www.google.com/maps/place/Racqueteers+Table+Tennis+Academy/@19.1945042,72.9609408,17z/data=!3m1!4b1!4m5!3m4!1s0x3be7b973f67f1eeb:0x621b8ce1465bb645!8m2!3d19.1945042!4d72.9631348</t>
  </si>
  <si>
    <t>racqueteerstt@gmail.com</t>
  </si>
  <si>
    <t>Priti Mokashi</t>
  </si>
  <si>
    <t>Oren Daniel</t>
  </si>
  <si>
    <t>https://www.justdial.com/Mumbai/Racqueteers-Table-Tennis-Academy-Near-Thane-West/022PXX22-XX22-180901041029-V5N8_BZDET</t>
  </si>
  <si>
    <t>https://www.google.com/search?client=ubuntu&amp;hs=iy7&amp;channel=fs&amp;q=table+tennis+classes+in+maharashtra&amp;npsic=0&amp;rflfq=1&amp;rlha=0&amp;rllag=19162576,72873440,6407&amp;tbm=lcl&amp;ved=2ahUKEwi2st7_ybHqAhXBQ3wKHeFFCo8QjGp6BAgMED0&amp;rldoc=1#rlfi=hd:;si:7069398939264071237,l,CiN0YWJsZSB0ZW5uaXMgY2xhc3NlcyBpbiBtYWhhcmFzaHRyYVo7ChR0YWJsZSB0ZW5uaXMgY2xhc3NlcyIjdGFibGUgdGVubmlzIGNsYXNzZXMgaW4gbWFoYXJhc2h0cmE;mv:[[21.3181963,79.4365768],[18.3224421,72.4557866]]</t>
  </si>
  <si>
    <t>https://racqueteers.in/</t>
  </si>
  <si>
    <t>5+ yrs.</t>
  </si>
  <si>
    <t>close proxomity to HDFC Bank, Near Modi Hyundai Showroom</t>
  </si>
  <si>
    <t>15 years</t>
  </si>
  <si>
    <t>Aspirants Table Tennis Academy</t>
  </si>
  <si>
    <t>KES Bhagavati Vidyalaya, Chhatrapati Sambhaji Rd, Naupada, Thane West, Thane, Maharashtra 400602</t>
  </si>
  <si>
    <t>https://www.google.com/maps/place/Aspirants+Table+Tennis+Academy/@19.1898408,72.9681937,17z/data=!3m1!4b1!4m5!3m4!1s0x3be7b921db56673d:0x6f67501a2b7368f3!8m2!3d19.1898408!4d72.9703877</t>
  </si>
  <si>
    <t>enquiry@aspirantstt.com, hrd@aspirantstt.com</t>
  </si>
  <si>
    <t>Amey Joshi</t>
  </si>
  <si>
    <t>ameyjoshi@aspirantstt.com</t>
  </si>
  <si>
    <t>https://www.google.com/search?client=ubuntu&amp;hs=Qk4&amp;channel=fs&amp;q=table+tennis+classes+in+maharashtra&amp;npsic=0&amp;rflfq=1&amp;rlha=0&amp;rllag=19162576,72873440,6407&amp;tbm=lcl&amp;ved=2ahUKEwjckJ7Ww7PqAhX3IbcAHaQaBbIQjGp6BAgMED0&amp;rldoc=1#rldoc=1&amp;rlfi=hd:;si:8027472934139554035;mv:[[22.988843531003475,80.50719244531248],[17.265860845824637,71.77306158593748]];start:40</t>
  </si>
  <si>
    <t>http://aspirantstt.com</t>
  </si>
  <si>
    <t>5+</t>
  </si>
  <si>
    <t>14, Kopri, Thane East, Thane, Maharashtra 400603 (Located in: Bara Bungalow)</t>
  </si>
  <si>
    <t>https://www.google.com/maps/place/Thane+Gymkhana+Officers+Club/@19.1802337,72.9657268,17z/data=!3m1!4b1!4m5!3m4!1s0x3be7b8de3fffffff:0x1bf4b944dd258835!8m2!3d19.1802337!4d72.9679208</t>
  </si>
  <si>
    <t>https://www.justdial.com/Mumbai/Thane-Gymkhana-Officers-Club-Kopri-thane-East/022PXX22-XX22-140818150047-A9R1_BZDET</t>
  </si>
  <si>
    <t>https://www.google.com/search?client=ubuntu&amp;hs=Qk4&amp;channel=fs&amp;q=table+tennis+classes+in+maharashtra&amp;npsic=0&amp;rflfq=1&amp;rlha=0&amp;rllag=19162576,72873440,6407&amp;tbm=lcl&amp;ved=2ahUKEwjckJ7Ww7PqAhX3IbcAHaQaBbIQjGp6BAgMED0&amp;rldoc=1#rldoc=1&amp;rlfi=hd:;si:2014438638760593461,l,CiN0YWJsZSB0ZW5uaXMgY2xhc3NlcyBpbiBtYWhhcmFzaHRyYUjeyvHps4-AgAhaRQoUdGFibGUgdGVubmlzIGNsYXNzZXMQABABEAIYAhgEIiN0YWJsZSB0ZW5uaXMgY2xhc3NlcyBpbiBtYWhhcmFzaHRyYQ;mv:[[22.988843531003475,80.50719244531248],[17.265860845824637,71.77306158593748]];start:40</t>
  </si>
  <si>
    <t>500 / year</t>
  </si>
  <si>
    <t>Boosters Academy - Table Tennis Coaching</t>
  </si>
  <si>
    <t>Noori Rd, Louis Wadi, Thane West, Thane, Maharashtra 400604</t>
  </si>
  <si>
    <t>https://www.google.com/maps/place/Boosters+Academy+-+Table+Tennis+Coaching/@19.1913426,72.9583608,17z/data=!3m1!4b1!4m5!3m4!1s0x3be7b91b79c07e19:0x21b05419f871ac1a!8m2!3d19.1913426!4d72.9605548</t>
  </si>
  <si>
    <t>https://www.google.com/search?client=ubuntu&amp;hs=iy7&amp;channel=fs&amp;q=table+tennis+classes+in+maharashtra&amp;npsic=0&amp;rflfq=1&amp;rlha=0&amp;rllag=19162576,72873440,6407&amp;tbm=lcl&amp;ved=2ahUKEwi2st7_ybHqAhXBQ3wKHeFFCo8QjGp6BAgMED0&amp;rldoc=1#rlfi=hd:;si:2427532669671812122,l,CiN0YWJsZSB0ZW5uaXMgY2xhc3NlcyBpbiBtYWhhcmFzaHRyYVo7ChR0YWJsZSB0ZW5uaXMgY2xhc3NlcyIjdGFibGUgdGVubmlzIGNsYXNzZXMgaW4gbWFoYXJhc2h0cmE;mv:[[21.3181963,79.4365768],[18.3224421,72.4557866]]</t>
  </si>
  <si>
    <t>Table Tennis Freaks Centre : TTFC</t>
  </si>
  <si>
    <t>Shinde Complex, 1st Floor, NDA Pashan Rd, Shindenagar, Pune, Maharashtra 411021</t>
  </si>
  <si>
    <t>https://www.google.com/maps/place/Table+Tennis+Freaks+Centre+:+TTFC/@18.5119659,73.7796732,17z/data=!3m1!4b1!4m5!3m4!1s0x3bc2be5ab0a5e2ff:0x30c248a4ab734975!8m2!3d18.5119659!4d73.7818672</t>
  </si>
  <si>
    <t>098600 02226</t>
  </si>
  <si>
    <t>https://www.justdial.com/Pune/TTFC-Table-Tennis-Freaks-Centre-Near-Maratha-Temple-Shinde-Nagar-Bavdhan/020PXX20-XX20-150404144909-Y9W5_BZDET</t>
  </si>
  <si>
    <t>https://www.google.com/search?client=ubuntu&amp;hs=iy7&amp;channel=fs&amp;q=table+tennis+classes+in+maharashtra&amp;npsic=0&amp;rflfq=1&amp;rlha=0&amp;rllag=19162576,72873440,6407&amp;tbm=lcl&amp;ved=2ahUKEwi2st7_ybHqAhXBQ3wKHeFFCo8QjGp6BAgMED0&amp;rldoc=1#rlfi=hd:;si:3513450531390703989,l,CiN0YWJsZSB0ZW5uaXMgY2xhc3NlcyBpbiBtYWhhcmFzaHRyYVo7ChR0YWJsZSB0ZW5uaXMgY2xhc3NlcyIjdGFibGUgdGVubmlzIGNsYXNzZXMgaW4gbWFoYXJhc2h0cmE;mv:[[21.3181963,79.4365768],[18.3224421,72.4557866]]</t>
  </si>
  <si>
    <t>https://www.facebook.com/pg/TTFCPune/about/?ref=page_internal</t>
  </si>
  <si>
    <t>close proxomity to Near Maratha Temple Shinde Nagar</t>
  </si>
  <si>
    <t>Millenium School Of Tennis</t>
  </si>
  <si>
    <t>Hingane Home Colony, Karve Nagar, Pune, Maharashtra 411052</t>
  </si>
  <si>
    <t>https://www.google.com/maps/place/Millenium+School+Of+Tennis/@18.4911568,73.8062306,17z/data=!3m1!4b1!4m5!3m4!1s0x3bc2bf289e28523b:0xa11499716139e6ef!8m2!3d18.4911568!4d73.8084246</t>
  </si>
  <si>
    <t>080802 58797</t>
  </si>
  <si>
    <t>https://www.justdial.com/Pune/Millennium-School-Of-Tennis-Vedant-Nagari-Karve-Nagar/020PXX20-XX20-180216172057-H4J5_BZDET</t>
  </si>
  <si>
    <t>https://www.google.com/search?client=ubuntu&amp;hs=CXR&amp;channel=fs&amp;q=table+tennis+classes+in+maharashtra&amp;npsic=0&amp;rflfq=1&amp;rlha=0&amp;rllag=19162576,72873440,6407&amp;tbm=lcl&amp;ved=2ahUKEwid4aqC4rPqAhVz8HMBHWepBXIQjGp6BAgMED0&amp;rldoc=1#rlfi=hd:;si:11607070851882149615,l,CiN0YWJsZSB0ZW5uaXMgY2xhc3NlcyBpbiBtYWhhcmFzaHRyYVo7ChR0YWJsZSB0ZW5uaXMgY2xhc3NlcyIjdGFibGUgdGVubmlzIGNsYXNzZXMgaW4gbWFoYXJhc2h0cmE;mv:[[21.4072112,79.4541953],[18.3260971,72.4497888]];start:60</t>
  </si>
  <si>
    <t>https://www.facebook.com/pg/millschool/about/?ref=page_internal</t>
  </si>
  <si>
    <t>20 Years</t>
  </si>
  <si>
    <t>https://www.google.com/maps/place/Mandar+Wakankar+Tennis+Academy/@18.4932237,73.8614856,17z/data=!3m1!4b1!4m5!3m4!1s0x3bc2c0185edd6e99:0x9b2c928add8cd271!8m2!3d18.4932237!4d73.8636796</t>
  </si>
  <si>
    <t>info@mwta.co.in</t>
  </si>
  <si>
    <t>Mr. Mandar Wakankar</t>
  </si>
  <si>
    <t>https://www.justdial.com/Pune/Mandar-Wakankar-Tennis-Academy-Near-Ranka-Jewellers-Besides-Lohiya-Vidyalaya-Bibvewadi/020P1233402847E8K8Y9_BZDET</t>
  </si>
  <si>
    <t>https://www.google.com/search?client=ubuntu&amp;hs=CXR&amp;channel=fs&amp;q=table+tennis+classes+in+maharashtra&amp;npsic=0&amp;rflfq=1&amp;rlha=0&amp;rllag=19162576,72873440,6407&amp;tbm=lcl&amp;ved=2ahUKEwid4aqC4rPqAhVz8HMBHWepBXIQjGp6BAgMED0&amp;rldoc=1#rlfi=hd:;si:11181473099974234737,l,CiN0YWJsZSB0ZW5uaXMgY2xhc3NlcyBpbiBtYWhhcmFzaHRyYVo7ChR0YWJsZSB0ZW5uaXMgY2xhc3NlcyIjdGFibGUgdGVubmlzIGNsYXNzZXMgaW4gbWFoYXJhc2h0cmE;mv:[[21.308031,79.51802409999999],[18.333895,72.47658539999999]];start:40</t>
  </si>
  <si>
    <t>http://www.mwta.co.in/</t>
  </si>
  <si>
    <t>6 to 8 years</t>
  </si>
  <si>
    <t>close proxomity to Near Ranka Jewellers ,Besides Lohiya Vidyalaya</t>
  </si>
  <si>
    <t>Metrocity Sports and Health Club</t>
  </si>
  <si>
    <t>Vishwashanti Marg, Rambaug Colony, Kothrud, Pune, Maharashtra 411038</t>
  </si>
  <si>
    <t>https://www.google.com/maps/place/Metrocity+Sports+and+Health+Club/@18.5116176,73.8138088,17z/data=!3m1!4b1!4m5!3m4!1s0x3bc2bfbda9260cf5:0x498a8dfb78b8e8cb!8m2!3d18.5116176!4d73.8160028</t>
  </si>
  <si>
    <t>https://www.justdial.com/Pune/Metrocity-Sports-and-Health-Club-Kothrud/020PG004385_BZDET</t>
  </si>
  <si>
    <t>https://www.google.com/search?client=ubuntu&amp;hs=Qk4&amp;channel=fs&amp;q=table+tennis+classes+in+maharashtra&amp;npsic=0&amp;rflfq=1&amp;rlha=0&amp;rllag=19162576,72873440,6407&amp;tbm=lcl&amp;ved=2ahUKEwjckJ7Ww7PqAhX3IbcAHaQaBbIQjGp6BAgMED0&amp;rldoc=1#rldoc=1&amp;rlfi=hd:;si:5299204022756501707,l,CiN0YWJsZSB0ZW5uaXMgY2xhc3NlcyBpbiBtYWhhcmFzaHRyYUjHk-LBla2AgAhaSQoUdGFibGUgdGVubmlzIGNsYXNzZXMQABABEAIYABgBGAIYBCIjdGFibGUgdGVubmlzIGNsYXNzZXMgaW4gbWFoYXJhc2h0cmE;mv:[[22.988843531003475,80.50719244531248],[17.265860845824637,71.77306158593748]];start:40</t>
  </si>
  <si>
    <t>http://www.metrocityhealthclub.com</t>
  </si>
  <si>
    <t>Cash, Cheque, Debit Card, Credit Card, UPI, BHIM, Paytm, Visa Card, Master Card, G Pay, PhonePe, NEFT, RTGS, IMPS.</t>
  </si>
  <si>
    <t>Health Clubs, Swimming Pools, Gyms, Dance Classes, Swimming Classes, Yoga Classes, Zumba Classes, Women Gyms.</t>
  </si>
  <si>
    <t>Poona District Table Tennis Association</t>
  </si>
  <si>
    <t>Sharada Centre 11/1,Erandawane, Karve Road, Pune, Maharashtra 411004 (Located in: Sharada Group)</t>
  </si>
  <si>
    <t>https://www.google.com/maps/place/Poona+District+Table+Tennis+Association/@18.5077148,73.8314231,17z/data=!3m1!4b1!4m5!3m4!1s0x3bc2bf8c56321163:0xad2eb50db859e46b!8m2!3d18.5077148!4d73.8336171</t>
  </si>
  <si>
    <t>sharada.tt@gmail.com/mail.mstta@gmail.com</t>
  </si>
  <si>
    <t>https://www.google.com/search?client=ubuntu&amp;hs=Qk4&amp;channel=fs&amp;q=table+tennis+classes+in+maharashtra&amp;npsic=0&amp;rflfq=1&amp;rlha=0&amp;rllag=19162576,72873440,6407&amp;tbm=lcl&amp;ved=2ahUKEwjckJ7Ww7PqAhX3IbcAHaQaBbIQjGp6BAgMED0&amp;rldoc=1#rlfi=hd:;si:12479110688022324331;mv:[[21.144904399999998,78.057067],[18.3313594,72.53280079999999]];start:20</t>
  </si>
  <si>
    <t>http://pdtta.org/</t>
  </si>
  <si>
    <t>https://www.google.com/maps/place/Navnath+Shete+Lawn+Tennis+Coaching+Classes/@18.5114937,73.8138581,17z/data=!3m1!4b1!4m5!3m4!1s0x3bc2bfa32849d8f1:0xba0217ade02ef128!8m2!3d18.5114937!4d73.8160521</t>
  </si>
  <si>
    <t>https://www.justdial.com/Pune/Navnath-Shete-Lawn-Tennis-Coaching-Classes-Paud-Road-Kothrud/020PXX20-XX20-151214095619-X8L4_BZDET</t>
  </si>
  <si>
    <t>https://www.google.com/search?client=ubuntu&amp;hs=Qk4&amp;channel=fs&amp;q=table+tennis+classes+in+maharashtra&amp;npsic=0&amp;rflfq=1&amp;rlha=0&amp;rllag=19162576,72873440,6407&amp;tbm=lcl&amp;ved=2ahUKEwjckJ7Ww7PqAhX3IbcAHaQaBbIQjGp6BAgMED0&amp;rldoc=1#rlfi=hd:;si:13403301476565971240,l,CiN0YWJsZSB0ZW5uaXMgY2xhc3NlcyBpbiBtYWhhcmFzaHRyYVo7ChR0YWJsZSB0ZW5uaXMgY2xhc3NlcyIjdGFibGUgdGVubmlzIGNsYXNzZXMgaW4gbWFoYXJhc2h0cmE;mv:[[21.144904399999998,78.057067],[18.3313594,72.53280079999999]];start:20</t>
  </si>
  <si>
    <t>Cash, Master Card, Visa Card, Debit Cards, UPI, Paytm, BHIM.</t>
  </si>
  <si>
    <t>close proxomity to Paud Road</t>
  </si>
  <si>
    <t>Ajit Sail Tennis Academy (ASTA)</t>
  </si>
  <si>
    <t>https://www.google.com/maps/place/Ajit+Sail+Tennis+Academy+(ASTA)/@18.5115413,73.9241361,17z/data=!3m1!4b1!4m5!3m4!1s0x3bc2c1f2c2e84277:0x1eee9253c3c2fa44!8m2!3d18.5115413!4d73.9263301</t>
  </si>
  <si>
    <t>https://www.google.com/search?client=ubuntu&amp;hs=Qk4&amp;channel=fs&amp;q=table+tennis+classes+in+maharashtra&amp;npsic=0&amp;rflfq=1&amp;rlha=0&amp;rllag=19162576,72873440,6407&amp;tbm=lcl&amp;ved=2ahUKEwjckJ7Ww7PqAhX3IbcAHaQaBbIQjGp6BAgMED0&amp;rldoc=1#rldoc=1&amp;rlfi=hd:;si:2228879754059250244,l,CiN0YWJsZSB0ZW5uaXMgY2xhc3NlcyBpbiBtYWhhcmFzaHRyYVo7ChR0YWJsZSB0ZW5uaXMgY2xhc3NlcyIjdGFibGUgdGVubmlzIGNsYXNzZXMgaW4gbWFoYXJhc2h0cmE;mv:[[22.988843531003475,80.50719244531248],[17.265860845824637,71.77306158593748]];start:40</t>
  </si>
  <si>
    <t>Table Tennis Coach</t>
  </si>
  <si>
    <t>Kamgar Kalyan Bhavan, Sahakar Nagar, Swargate, Pune, Maharashtra 411037</t>
  </si>
  <si>
    <t>https://www.google.com/maps/place/Table+Tennis+Coach/@18.482085,73.851463,17z/data=!3m1!4b1!4m5!3m4!1s0x3bc2eaa8e6cda045:0x934051020cd6f833!8m2!3d18.482085!4d73.853657</t>
  </si>
  <si>
    <t>https://www.google.com/search?client=ubuntu&amp;hs=Qk4&amp;channel=fs&amp;q=table+tennis+classes+in+maharashtra&amp;npsic=0&amp;rflfq=1&amp;rlha=0&amp;rllag=19162576,72873440,6407&amp;tbm=lcl&amp;ved=2ahUKEwjckJ7Ww7PqAhX3IbcAHaQaBbIQjGp6BAgMED0&amp;rldoc=1#rlfi=hd:;si:10610569791332087859,l,CiN0YWJsZSB0ZW5uaXMgY2xhc3NlcyBpbiBtYWhhcmFzaHRyYVo7ChR0YWJsZSB0ZW5uaXMgY2xhc3NlcyIjdGFibGUgdGVubmlzIGNsYXNzZXMgaW4gbWFoYXJhc2h0cmE;mv:[[21.144904399999998,78.057067],[18.3313594,72.53280079999999]];start:20</t>
  </si>
  <si>
    <t>Table Tennis Stadium</t>
  </si>
  <si>
    <t>National Games Park, Balewadi, Pune, Maharashtra 411045</t>
  </si>
  <si>
    <t>https://www.google.com/maps/place/Table+Tennis+Stadium/@18.5740057,73.7423195,14z/data=!4m8!1m2!2m1!1sTable+Tennis+Stadium!3m4!1s0x3bc2b94e1cc221b9:0xb3bf454e0636eab4!8m2!3d18.5740057!4d73.759829</t>
  </si>
  <si>
    <t>https://www.google.com/search?client=ubuntu&amp;hs=Qk4&amp;channel=fs&amp;q=table+tennis+classes+in+maharashtra&amp;npsic=0&amp;rflfq=1&amp;rlha=0&amp;rllag=19162576,72873440,6407&amp;tbm=lcl&amp;ved=2ahUKEwjckJ7Ww7PqAhX3IbcAHaQaBbIQjGp6BAgMED0&amp;rldoc=1#rlfi=hd:;si:12952147254754863796,l,CiN0YWJsZSB0ZW5uaXMgY2xhc3NlcyBpbiBtYWhhcmFzaHRyYVo7ChR0YWJsZSB0ZW5uaXMgY2xhc3NlcyIjdGFibGUgdGVubmlzIGNsYXNzZXMgaW4gbWFoYXJhc2h0cmE;mv:[[21.144904399999998,78.057067],[18.3313594,72.53280079999999]];start:20</t>
  </si>
  <si>
    <t>https://www.google.com/maps/place/Deccan+Gymkhana+Tennis+Club/@18.5158176,73.8375887,17z/data=!3m1!4b1!4m5!3m4!1s0x3bc2bf885d4a5e0b:0x3d49cdff51e0ad4e!8m2!3d18.5158176!4d73.8397827</t>
  </si>
  <si>
    <t>https://www.google.com/search?client=ubuntu&amp;hs=Qk4&amp;channel=fs&amp;q=table+tennis+classes+in+maharashtra&amp;npsic=0&amp;rflfq=1&amp;rlha=0&amp;rllag=19162576,72873440,6407&amp;tbm=lcl&amp;ved=2ahUKEwjckJ7Ww7PqAhX3IbcAHaQaBbIQjGp6BAgMED0&amp;rldoc=1#rlfi=hd:;si:4416287406087515470,l,CiN0YWJsZSB0ZW5uaXMgY2xhc3NlcyBpbiBtYWhhcmFzaHRyYUj55bjwwY-AgAhaRwoUdGFibGUgdGVubmlzIGNsYXNzZXMQABABEAIYARgCGAQiI3RhYmxlIHRlbm5pcyBjbGFzc2VzIGluIG1haGFyYXNodHJh;mv:[[21.144904399999998,78.057067],[18.3313594,72.53280079999999]];start:20</t>
  </si>
  <si>
    <t>https://deccangymkhana.co.in/</t>
  </si>
  <si>
    <t>https://www.google.com/maps/place/PYC+Hindu+Gymkhana/@18.5177945,73.8372123,17z/data=!3m1!4b1!4m5!3m4!1s0x3bc2bf8f3fffffff:0xa69d6a997ab1008c!8m2!3d18.5177945!4d73.8394063</t>
  </si>
  <si>
    <t>info@pycgymkhana.com, membership@pycgymkhana.com, ladiesbranch@pycgymkhana.com, sports@pycgymkhana.com</t>
  </si>
  <si>
    <t>20-67602000 / 1, 20-2567 7843</t>
  </si>
  <si>
    <t>7 AM to 11 AM,  4 PM to 7 PM and 9 AM to 11 AM (Corporate Coaching Batches)</t>
  </si>
  <si>
    <t>Mr. Upendra Mulye</t>
  </si>
  <si>
    <t>https://www.justdial.com/Pune/PYC-Hindu-Gymkhana-Next-To-Lord-Krishna-Temple-Opposite-Girikand-Travels-Deccan-Gymkhana/020P5081222_BZDET</t>
  </si>
  <si>
    <t>https://www.google.com/search?client=ubuntu&amp;hs=CXR&amp;channel=fs&amp;q=table+tennis+classes+in+maharashtra&amp;npsic=0&amp;rflfq=1&amp;rlha=0&amp;rllag=19162576,72873440,6407&amp;tbm=lcl&amp;ved=2ahUKEwid4aqC4rPqAhVz8HMBHWepBXIQjGp6BAgMED0&amp;rldoc=1#rlfi=hd:;si:12005869389060571276,l,CiN0YWJsZSB0ZW5uaXMgY2xhc3NlcyBpbiBtYWhhcmFzaHRyYUia0PnR5YCAgAhaRQoUdGFibGUgdGVubmlzIGNsYXNzZXMQABABEAIYAhgEIiN0YWJsZSB0ZW5uaXMgY2xhc3NlcyBpbiBtYWhhcmFzaHRyYQ;mv:[[21.4072112,79.4541953],[18.3260971,72.4497888]];start:60</t>
  </si>
  <si>
    <t>https://www.pycgymkhana.com</t>
  </si>
  <si>
    <t>Mon - Fri(regular) and sat- sun(Corporate Coaching Batches)</t>
  </si>
  <si>
    <t>proxomity to Next to Lord Krishna Temple Opposite Girikand Travels</t>
  </si>
  <si>
    <t>badminton,gym,cricket etc</t>
  </si>
  <si>
    <t>SATAV PATIL SPORTS Badminton courts , Cricket Football Table Tennis Coaching</t>
  </si>
  <si>
    <t>Baif Rd, Wagholi, Domkhel Wasti, Maharashtra 412207</t>
  </si>
  <si>
    <t>https://www.google.com/maps/place/SATAV+PATIL+SPORTS+Badminton+courts+,+Cricket+Football+Table+Tennis+Coaching/@18.5660112,73.9759624,17z/data=!4m8!1m2!2m1!1sSATAV+PATIL+SPORTS+Badminton+courts+,+Cricket+Football+Table+Tennis+Coaching!3m4!1s0x3bc2c3086824d703:0x9a460749e6a4c069!8m2!3d18.5659411!4d73.9784256</t>
  </si>
  <si>
    <t>080875 56165</t>
  </si>
  <si>
    <t>https://www.google.com/search?client=ubuntu&amp;hs=Qk4&amp;channel=fs&amp;q=table+tennis+classes+in+maharashtra&amp;npsic=0&amp;rflfq=1&amp;rlha=0&amp;rllag=19162576,72873440,6407&amp;tbm=lcl&amp;ved=2ahUKEwjckJ7Ww7PqAhX3IbcAHaQaBbIQjGp6BAgMED0&amp;rldoc=1#rlfi=hd:;si:11116580744194211945,l,CiN0YWJsZSB0ZW5uaXMgY2xhc3NlcyBpbiBtYWhhcmFzaHRyYUjy2fu7iK-AgAhaSQoUdGFibGUgdGVubmlzIGNsYXNzZXMQABABEAIYABgBGAIYBCIjdGFibGUgdGVubmlzIGNsYXNzZXMgaW4gbWFoYXJhc2h0cmE;mv:[[21.144904399999998,78.057067],[18.3313594,72.53280079999999]];start:20</t>
  </si>
  <si>
    <t>https://satavpatilsports.business.site/?utm_source=gmb&amp;utm_medium=referral</t>
  </si>
  <si>
    <t>Vibrant Table Tennis Academy</t>
  </si>
  <si>
    <t>Suite 301 A, Gandhi Empire, Serene Estate, Camp, Pune, Maharashtra 411040(Located in: Maratha Mandir Mangal Karyalay)</t>
  </si>
  <si>
    <t>https://www.google.com/maps/place/Vibrant+Table+Tennis+Academy/@18.4893052,73.884923,17z/data=!3m1!4b1!4m5!3m4!1s0x3bc2c183117c2741:0xfa2ca24143fe1517!8m2!3d18.4893052!4d73.887117</t>
  </si>
  <si>
    <t>https://www.google.com/search?client=ubuntu&amp;hs=iy7&amp;channel=fs&amp;q=table+tennis+classes+in+maharashtra&amp;npsic=0&amp;rflfq=1&amp;rlha=0&amp;rllag=19162576,72873440,6407&amp;tbm=lcl&amp;ved=2ahUKEwi2st7_ybHqAhXBQ3wKHeFFCo8QjGp6BAgMED0&amp;rldoc=1#rlfi=hd:;si:18026961809654551831,l,CiN0YWJsZSB0ZW5uaXMgY2xhc3NlcyBpbiBtYWhhcmFzaHRyYVo7ChR0YWJsZSB0ZW5uaXMgY2xhc3NlcyIjdGFibGUgdGVubmlzIGNsYXNzZXMgaW4gbWFoYXJhc2h0cmE;mv:[[21.3181963,79.4365768],[18.3224421,72.4557866]]</t>
  </si>
  <si>
    <t>AIMS TABLE TENNIS ACADEMY</t>
  </si>
  <si>
    <t>https://www.google.com/maps/place/AIMS+TABLE+TENNIS+ACADEMY/@18.4829289,73.8490328,17z/data=!3m1!4b1!4m5!3m4!1s0x3bc2eb0df2b1c439:0xe8abdeaea990dc1!8m2!3d18.4829289!4d73.8512268</t>
  </si>
  <si>
    <t>https://www.facebook.com/pg/AIMS-TABLE-Tennis-Acadamy-985542791493763/about/?ref=page_internal</t>
  </si>
  <si>
    <t>https://www.google.com/search?client=ubuntu&amp;hs=iy7&amp;channel=fs&amp;q=table+tennis+classes+in+maharashtra&amp;npsic=0&amp;rflfq=1&amp;rlha=0&amp;rllag=19162576,72873440,6407&amp;tbm=lcl&amp;ved=2ahUKEwi2st7_ybHqAhXBQ3wKHeFFCo8QjGp6BAgMED0&amp;rldoc=1#rlfi=hd:;si:1047858679972957633,l,CiN0YWJsZSB0ZW5uaXMgY2xhc3NlcyBpbiBtYWhhcmFzaHRyYVo7ChR0YWJsZSB0ZW5uaXMgY2xhc3NlcyIjdGFibGUgdGVubmlzIGNsYXNzZXMgaW4gbWFoYXJhc2h0cmE;mv:[[21.3181963,79.4365768],[18.3224421,72.4557866]]</t>
  </si>
  <si>
    <t>https://aims-table-tennis-academy.business.site/</t>
  </si>
  <si>
    <t>EKAM Table Tennis Academy</t>
  </si>
  <si>
    <t>Ekam table tennis academy Nakhate complex ,s.no.41/1/A,Ramnagar ,behind Kautik Hotel, Rahatani, Pune, Maharashtra 411018</t>
  </si>
  <si>
    <t>https://www.google.com/maps/place/EKAM+Table+Tennis+Academy/@18.6028442,73.7900347,17z/data=!3m1!4b1!4m5!3m4!1s0x3bc2b91577f44fc5:0xd949c4d18d8a464e!8m2!3d18.6028442!4d73.7922287</t>
  </si>
  <si>
    <t>response@ekamconsultants.com</t>
  </si>
  <si>
    <t>Subodh Chandrakant Kord, Dr. Jyoti Subodh Korde</t>
  </si>
  <si>
    <t>ksubodh61@yahoo.co.in</t>
  </si>
  <si>
    <t>https://www.facebook.com/pg/EKAM-Table-Tennis-Academy-242286209654455/about/?ref=page_internal</t>
  </si>
  <si>
    <t>https://www.google.com/search?client=ubuntu&amp;hs=iy7&amp;channel=fs&amp;q=table+tennis+classes+in+maharashtra&amp;npsic=0&amp;rflfq=1&amp;rlha=0&amp;rllag=19162576,72873440,6407&amp;tbm=lcl&amp;ved=2ahUKEwi2st7_ybHqAhXBQ3wKHeFFCo8QjGp6BAgMED0&amp;rldoc=1#rlfi=hd:;si:15657261983832098382,l,CiN0YWJsZSB0ZW5uaXMgY2xhc3NlcyBpbiBtYWhhcmFzaHRyYVo7ChR0YWJsZSB0ZW5uaXMgY2xhc3NlcyIjdGFibGUgdGVubmlzIGNsYXNzZXMgaW4gbWFoYXJhc2h0cmE;mv:[[21.3181963,79.4365768],[18.3224421,72.4557866]]</t>
  </si>
  <si>
    <t>http://www.ekamconsultants.com/</t>
  </si>
  <si>
    <t>5 years to 13 Years</t>
  </si>
  <si>
    <t>Chondhe Patil Table Tennis Academy</t>
  </si>
  <si>
    <t>24, Vishal Nagar Main Rd, Omkar Society, Pimple Nilakh, Pimpri-Chinchwad, Maharashtra 411027</t>
  </si>
  <si>
    <t>https://www.google.com/maps/place/Chondhe+Patil+Table+Tennis+Academy/@18.585926,73.7781759,17z/data=!3m1!4b1!4m5!3m4!1s0x3bc2b93b9aea5151:0xb6b48c9d60292367!8m2!3d18.585926!4d73.7803699</t>
  </si>
  <si>
    <t>086985 41010</t>
  </si>
  <si>
    <t>020 2727 5088</t>
  </si>
  <si>
    <t>https://www.google.com/search?client=ubuntu&amp;hs=iy7&amp;channel=fs&amp;q=table+tennis+classes+in+maharashtra&amp;npsic=0&amp;rflfq=1&amp;rlha=0&amp;rllag=19162576,72873440,6407&amp;tbm=lcl&amp;ved=2ahUKEwi2st7_ybHqAhXBQ3wKHeFFCo8QjGp6BAgMED0&amp;rldoc=1#rlfi=hd:;si:13165302218261865319,l,CiN0YWJsZSB0ZW5uaXMgY2xhc3NlcyBpbiBtYWhhcmFzaHRyYVo7ChR0YWJsZSB0ZW5uaXMgY2xhc3NlcyIjdGFibGUgdGVubmlzIGNsYXNzZXMgaW4gbWFoYXJhc2h0cmE;mv:[[21.3181963,79.4365768],[18.3224421,72.4557866]]</t>
  </si>
  <si>
    <t>https://www.facebook.com/pg/CPTTAcademy/about/?ref=page_internal</t>
  </si>
  <si>
    <t>The Eastern Sports Club</t>
  </si>
  <si>
    <t>74-A, Central Ave, Next Shri Radhakrishna Hospital, Transport Nagar, Wardhaman Nagar Colony, Nagpur, Maharashtra 440008</t>
  </si>
  <si>
    <t>https://www.google.com/maps/place/The+Eastern+Sports+Club/@21.1487023,79.1386102,17z/data=!3m1!4b1!4m5!3m4!1s0x3bd4c712d11b4947:0x841da4f3cc98b7c0!8m2!3d21.1487023!4d79.1408042</t>
  </si>
  <si>
    <t>easternclub@rediffmail.com</t>
  </si>
  <si>
    <t>(0712) 2682650</t>
  </si>
  <si>
    <t>(0712) 2683836</t>
  </si>
  <si>
    <t>https://www.justdial.com/Nagpur/The-Eastern-Sports-Club-Near-Radha-Krishna-Hospital-Wardhaman-Nagar/0712PX712-X712-1235230579L2N2V5-DC_BZDET</t>
  </si>
  <si>
    <t>https://www.google.com/search?client=ubuntu&amp;hs=CXR&amp;channel=fs&amp;q=table+tennis+classes+in+maharashtra&amp;npsic=0&amp;rflfq=1&amp;rlha=0&amp;rllag=19162576,72873440,6407&amp;tbm=lcl&amp;ved=2ahUKEwid4aqC4rPqAhVz8HMBHWepBXIQjGp6BAgMED0&amp;rldoc=1#rlfi=hd:;si:9519946554347665344,l,CiN0YWJsZSB0ZW5uaXMgY2xhc3NlcyBpbiBtYWhhcmFzaHRyYUiv4oq_5oCAgAhaRQoUdGFibGUgdGVubmlzIGNsYXNzZXMQABABEAIYAhgEIiN0YWJsZSB0ZW5uaXMgY2xhc3NlcyBpbiBtYWhhcmFzaHRyYQ;mv:[[21.308031,79.51802409999999],[18.333895,72.47658539999999]];start:40</t>
  </si>
  <si>
    <t>http://esclub.in</t>
  </si>
  <si>
    <t>Cash, Master Card, Visa Card, Debit Cards, Cheques, Credit Card, Amex Card.</t>
  </si>
  <si>
    <t>close proxomity to Near Radha Krishna Hospital</t>
  </si>
  <si>
    <t>Badminton, Table Tannis,  Health Club &amp; Gym, Swimming, Card Room, Billiards, Yoga</t>
  </si>
  <si>
    <t>Offices club sports center</t>
  </si>
  <si>
    <t>CBI Colony, Civil Lines, Nagpur, Maharashtra 440001</t>
  </si>
  <si>
    <t>https://www.google.com/maps/place/Offices+club+sports+center/@21.1577095,79.0604119,17z/data=!3m1!4b1!4m5!3m4!1s0x3bd4c057b17d3131:0x886226b7f07a65e2!8m2!3d21.1577095!4d79.0626059</t>
  </si>
  <si>
    <t>https://www.google.com/search?client=ubuntu&amp;hs=iy7&amp;channel=fs&amp;q=table+tennis+classes+in+maharashtra&amp;npsic=0&amp;rflfq=1&amp;rlha=0&amp;rllag=19162576,72873440,6407&amp;tbm=lcl&amp;ved=2ahUKEwi2st7_ybHqAhXBQ3wKHeFFCo8QjGp6BAgMED0&amp;rldoc=1#rldoc=1&amp;rlfi=hd:;si:9827459908331267554,l,CiN0YWJsZSB0ZW5uaXMgY2xhc3NlcyBpbiBtYWhhcmFzaHRyYVo7ChR0YWJsZSB0ZW5uaXMgY2xhc3NlcyIjdGFibGUgdGVubmlzIGNsYXNzZXMgaW4gbWFoYXJhc2h0cmE;mv:[[21.3181963,79.4365768],[18.3224421,72.4557866]]</t>
  </si>
  <si>
    <t>N 3 Tennis Club</t>
  </si>
  <si>
    <t>Jalna Road, Kamgar Chowk, N 3, Cidco, Aurangabad, Maharashtra 431003</t>
  </si>
  <si>
    <t>https://www.google.com/maps/place/N+3+Tennis+Club/@19.8708787,75.3611651,17z/data=!3m1!4b1!4m5!3m4!1s0x3bdba28cdf5e6b05:0x402aebcd2a56781f!8m2!3d19.8708787!4d75.3633591</t>
  </si>
  <si>
    <t>https://www.justdial.com/Aurangabad-Maharashtra/N-3-Tennis-Club-Cidco/9999PX240-X240-190205224539-Z9V7_BZDET</t>
  </si>
  <si>
    <t>https://www.google.com/search?client=ubuntu&amp;hs=CXR&amp;channel=fs&amp;q=table+tennis+classes+in+maharashtra&amp;npsic=0&amp;rflfq=1&amp;rlha=0&amp;rllag=19162576,72873440,6407&amp;tbm=lcl&amp;ved=2ahUKEwid4aqC4rPqAhVz8HMBHWepBXIQjGp6BAgMED0&amp;rldoc=1#rlfi=hd:;si:4623767233860368415,l,CiN0YWJsZSB0ZW5uaXMgY2xhc3NlcyBpbiBtYWhhcmFzaHRyYVo7ChR0YWJsZSB0ZW5uaXMgY2xhc3NlcyIjdGFibGUgdGVubmlzIGNsYXNzZXMgaW4gbWFoYXJhc2h0cmE;mv:[[21.4072112,79.4541953],[18.3260971,72.4497888]];start:60</t>
  </si>
  <si>
    <t>Shri Aniruddha Sports Racket Zone (badminton ,tennis ,table tennis &amp; squesh shop )</t>
  </si>
  <si>
    <t>LS-6J, Harnam Plaza Near Sant Eknath Rang Mandir, Opposite IDBI Bank, New Usmanpura, Aurangabad, Maharashtra 431001</t>
  </si>
  <si>
    <t>https://www.google.com/maps/place/Shri+Aniruddha+Sports+Racket+Zone+(badminton+,tennis+,table+tennis+%26+squesh+shop+)/@19.8697436,75.3273549,17z/data=!3m1!4b1!4m5!3m4!1s0x3bdb98654b4f7437:0x6ec982a09f56833c!8m2!3d19.8697436!4d75.3295489</t>
  </si>
  <si>
    <t>https://www.justdial.com/Aurangabad-Maharashtra/Shree-Aniruddha-Sports-Near-Sant-Eknath-Rangmandir-Osmanpura/9999PX240-X240-130517182620-E1I4_BZDET</t>
  </si>
  <si>
    <t>https://www.google.com/search?client=ubuntu&amp;hs=iy7&amp;channel=fs&amp;q=table+tennis+classes+in+maharashtra&amp;npsic=0&amp;rflfq=1&amp;rlha=0&amp;rllag=19162576,72873440,6407&amp;tbm=lcl&amp;ved=2ahUKEwi2st7_ybHqAhXBQ3wKHeFFCo8QjGp6BAgMED0&amp;rldoc=1#rldoc=1&amp;rlfi=hd:;si:7983055440870540092,l,CiN0YWJsZSB0ZW5uaXMgY2xhc3NlcyBpbiBtYWhhcmFzaHRyYVo7ChR0YWJsZSB0ZW5uaXMgY2xhc3NlcyIjdGFibGUgdGVubmlzIGNsYXNzZXMgaW4gbWFoYXJhc2h0cmE;mv:[[21.3181963,79.4365768],[18.3224421,72.4557866]]</t>
  </si>
  <si>
    <t>close proxomity to Near Sant Eknath Rangmandir</t>
  </si>
  <si>
    <t>Sports Goods Dealers, Cricket Bat Dealers, Tennis Racket Dealers, Roller Skates Dealers, Badminton Equipment Dealers, Indoor Game Dealers, Cricket Accessory Dealers, Cricket Ball Dealers.</t>
  </si>
  <si>
    <t>Jay Modak Table Tennis Academy</t>
  </si>
  <si>
    <t>Mahatma Jyotiba Phule Vikas Mandal, Mumbai - Agra National Hwy, Govind Nagar, Nashik, Maharashtra 422009</t>
  </si>
  <si>
    <t>https://www.google.com/maps/place/Jay+Modak+Table+Tennis+Academy/@19.9829477,73.776836,17z/data=!3m1!4b1!4m5!3m4!1s0x3bddeb7b37938841:0x319a8c13691a62d1!8m2!3d19.9829477!4d73.77903</t>
  </si>
  <si>
    <t>098228 49270</t>
  </si>
  <si>
    <t>Jay Modak</t>
  </si>
  <si>
    <t>https://www.google.com/search?client=ubuntu&amp;hs=Qk4&amp;channel=fs&amp;q=table+tennis+classes+in+maharashtra&amp;npsic=0&amp;rflfq=1&amp;rlha=0&amp;rllag=19162576,72873440,6407&amp;tbm=lcl&amp;ved=2ahUKEwjckJ7Ww7PqAhX3IbcAHaQaBbIQjGp6BAgMED0&amp;rldoc=1#rlfi=hd:;si:3574323269267514065,l,CiN0YWJsZSB0ZW5uaXMgY2xhc3NlcyBpbiBtYWhhcmFzaHRyYVo7ChR0YWJsZSB0ZW5uaXMgY2xhc3NlcyIjdGFibGUgdGVubmlzIGNsYXNzZXMgaW4gbWFoYXJhc2h0cmE;mv:[[21.144904399999998,78.057067],[18.3313594,72.53280079999999]];start:20</t>
  </si>
  <si>
    <t>https://jay-modak-table-tennis-academy.business.site/?utm_source=gmb&amp;utm_medium=referral</t>
  </si>
  <si>
    <t>Sun table tennis academy</t>
  </si>
  <si>
    <t>Yeolekar lane shraddha mall, College Rd, Nashik, Maharashtra 422005</t>
  </si>
  <si>
    <t>https://www.google.com/maps/place/Sun+table+tennis+academy/@20.0047053,73.7614985,17z/data=!3m1!4b1!4m5!3m4!1s0x3bddeb19d6aca9ff:0x583deea8c3146bc7!8m2!3d20.0047053!4d73.7636925</t>
  </si>
  <si>
    <t>https://www.justdial.com/Nashik/Sun-Table-Tennis-Academy-College-Road/0253PX253-X253-190823085105-L3H4_BZDET</t>
  </si>
  <si>
    <t>https://www.google.com/search?client=ubuntu&amp;hs=iy7&amp;channel=fs&amp;q=table+tennis+classes+in+maharashtra&amp;npsic=0&amp;rflfq=1&amp;rlha=0&amp;rllag=19162576,72873440,6407&amp;tbm=lcl&amp;ved=2ahUKEwi2st7_ybHqAhXBQ3wKHeFFCo8QjGp6BAgMED0&amp;rldoc=1#rldoc=1&amp;rlfi=hd:;si:6358500657511820231,l,CiN0YWJsZSB0ZW5uaXMgY2xhc3NlcyBpbiBtYWhhcmFzaHRyYVo7ChR0YWJsZSB0ZW5uaXMgY2xhc3NlcyIjdGFibGUgdGVubmlzIGNsYXNzZXMgaW4gbWFoYXJhc2h0cmE;mv:[[21.3181963,79.4365768],[18.3224421,72.4557866]]</t>
  </si>
  <si>
    <t>https://sun-table-tennis-academy.business.site/?utm_source=gmb&amp;utm_medium=referral</t>
  </si>
  <si>
    <t>H.S Sports Club TABLE TENNIS</t>
  </si>
  <si>
    <t>Prashant Nagar, Kanwar Nagar, Guruchhaya Colony, Shyam Nagar, Amravati, Maharashtra 444605</t>
  </si>
  <si>
    <t>https://www.google.com/maps/place/H.S+Sports+Club+TABLE+TENNIS/@20.9210342,77.7589302,17z/data=!3m1!4b1!4m5!3m4!1s0x3bd6a4bb970aac5b:0x988398c40b3ee74!8m2!3d20.9210342!4d77.7611242</t>
  </si>
  <si>
    <t>https://www.justdial.com/Amravati/H-S-Sports-Club-Table-Tennis-Kanwar-Nagar/9999PX721-X721-181012064835-E1R9_BZDET</t>
  </si>
  <si>
    <t>https://www.google.com/search?client=ubuntu&amp;hs=Qk4&amp;channel=fs&amp;q=table+tennis+classes+in+maharashtra&amp;npsic=0&amp;rflfq=1&amp;rlha=0&amp;rllag=19162576,72873440,6407&amp;tbm=lcl&amp;ved=2ahUKEwjckJ7Ww7PqAhX3IbcAHaQaBbIQjGp6BAgMED0&amp;rldoc=1#rlfi=hd:;si:686862217717739124,l,CiN0YWJsZSB0ZW5uaXMgY2xhc3NlcyBpbiBtYWhhcmFzaHRyYVo7ChR0YWJsZSB0ZW5uaXMgY2xhc3NlcyIjdGFibGUgdGVubmlzIGNsYXNzZXMgaW4gbWFoYXJhc2h0cmE;mv:[[21.144904399999998,78.057067],[18.3313594,72.53280079999999]];start:20</t>
  </si>
  <si>
    <t>Pioneer Table Tennis Club</t>
  </si>
  <si>
    <t>Ganapati Nagar, Jalgaon, Maharashtra 425001</t>
  </si>
  <si>
    <t>https://www.google.com/maps/place/Pioneer+Table+Tennis+Club/@20.9941788,75.4941765,12z/data=!4m8!1m2!2m1!1sPioneer+Table+Tennis+Club!3m4!1s0x3bd90e52ecfbc405:0x7fec52c8fb74a137!8m2!3d20.9941788!4d75.5642143</t>
  </si>
  <si>
    <t>https://www.justdial.com/Jalgaon/Pioneer-Table-Tennis-Club-Jalgaon-Collectorate/9999PX257-X257-180302090924-I6S2_BZDET</t>
  </si>
  <si>
    <t>https://www.google.com/search?client=ubuntu&amp;hs=Qk4&amp;channel=fs&amp;q=table+tennis+classes+in+maharashtra&amp;npsic=0&amp;rflfq=1&amp;rlha=0&amp;rllag=19162576,72873440,6407&amp;tbm=lcl&amp;ved=2ahUKEwjckJ7Ww7PqAhX3IbcAHaQaBbIQjGp6BAgMED0&amp;rldoc=1#rlfi=hd:;si:9217833560486224183,l,CiN0YWJsZSB0ZW5uaXMgY2xhc3NlcyBpbiBtYWhhcmFzaHRyYVo7ChR0YWJsZSB0ZW5uaXMgY2xhc3NlcyIjdGFibGUgdGVubmlzIGNsYXNzZXMgaW4gbWFoYXJhc2h0cmE;mv:[[21.144904399999998,78.057067],[18.3313594,72.53280079999999]];start:20</t>
  </si>
  <si>
    <t>Yash Shrivastava Table Creation</t>
  </si>
  <si>
    <t>Kharghar Station Rd, near Bhoomi Heights, Sector 8, Kharghar, Navi Mumbai, Maharashtra 410210</t>
  </si>
  <si>
    <t>https://www.google.com/maps/place/Yash+Shrivastava+Table+Creation/@19.033595,73.066671,17z/data=!3m1!4b1!4m5!3m4!1s0x3be7c2198c8c7a3d:0x15d814077a0c900c!8m2!3d19.033595!4d73.068865</t>
  </si>
  <si>
    <t>https://www.google.com/search?client=ubuntu&amp;hs=Qk4&amp;channel=fs&amp;q=table+tennis+classes+in+maharashtra&amp;npsic=0&amp;rflfq=1&amp;rlha=0&amp;rllag=19162576,72873440,6407&amp;tbm=lcl&amp;ved=2ahUKEwjckJ7Ww7PqAhX3IbcAHaQaBbIQjGp6BAgMED0&amp;rldoc=1#rlfi=hd:;si:1574030092110958604;mv:[[21.144904399999998,78.057067],[18.3313594,72.53280079999999]];start:20</t>
  </si>
  <si>
    <t>Plot No 5 &amp; 5A, Seawood Sation Road, Sector No 28, Nerul, Navi Mumbai, Maharashtra 400706</t>
  </si>
  <si>
    <t>https://www.google.com/maps/place/Nerul+Gymkhana/@19.026701,73.012992,17z/data=!3m1!4b1!4m5!3m4!1s0x3be7c395722df65b:0xdd1c084b8b6c7d49!8m2!3d19.026701!4d73.015186</t>
  </si>
  <si>
    <t>admin@nerulgymkhana.com</t>
  </si>
  <si>
    <t>02227709393, 022 27733131</t>
  </si>
  <si>
    <t>https://www.google.com/search?client=ubuntu&amp;hs=CXR&amp;channel=fs&amp;q=table+tennis+classes+in+maharashtra&amp;npsic=0&amp;rflfq=1&amp;rlha=0&amp;rllag=19162576,72873440,6407&amp;tbm=lcl&amp;ved=2ahUKEwid4aqC4rPqAhVz8HMBHWepBXIQjGp6BAgMED0&amp;rldoc=1#rlfi=hd:;si:15932618702284684617,l,CiN0YWJsZSB0ZW5uaXMgY2xhc3NlcyBpbiBtYWhhcmFzaHRyYUja6KfK54CAgAhaRQoUdGFibGUgdGVubmlzIGNsYXNzZXMQABABEAIYAhgEIiN0YWJsZSB0ZW5uaXMgY2xhc3NlcyBpbiBtYWhhcmFzaHRyYQ;mv:[[21.4072112,79.4541953],[18.3260971,72.4497888]];start:60</t>
  </si>
  <si>
    <t>http://nerulgymkhana.com/tennis-coaching</t>
  </si>
  <si>
    <t>Trust</t>
  </si>
  <si>
    <t>Raigad District Table Tennis Association</t>
  </si>
  <si>
    <t>CIDCO community Centre, 2nd Floor, near Banthiya School, Sector 18, New Panvel East, Navi Mumbai, Maharashtra 400703</t>
  </si>
  <si>
    <t>https://www.google.com/maps/place/Raigad+District+Table+Tennis+Association/@18.9945345,73.1216967,17z/data=!3m1!4b1!4m5!3m4!1s0x3be7e85d487adb81:0xaffc210ec01b524f!8m2!3d18.9945345!4d73.1238907</t>
  </si>
  <si>
    <t>https://www.google.com/search?client=ubuntu&amp;hs=Qk4&amp;channel=fs&amp;q=table+tennis+classes+in+maharashtra&amp;npsic=0&amp;rflfq=1&amp;rlha=0&amp;rllag=19162576,72873440,6407&amp;tbm=lcl&amp;ved=2ahUKEwjckJ7Ww7PqAhX3IbcAHaQaBbIQjGp6BAgMED0&amp;rldoc=1#rlfi=hd:;si:12681046998004748879,l,CiN0YWJsZSB0ZW5uaXMgY2xhc3NlcyBpbiBtYWhhcmFzaHRyYVo7ChR0YWJsZSB0ZW5uaXMgY2xhc3NlcyIjdGFibGUgdGVubmlzIGNsYXNzZXMgaW4gbWFoYXJhc2h0cmE;mv:[[21.144904399999998,78.057067],[18.3313594,72.53280079999999]];start:20</t>
  </si>
  <si>
    <t>https://rdtta.wordpress.com/</t>
  </si>
  <si>
    <t>https://www.google.com/maps/place/NMSA+Tennis+Courts/@19.0706997,72.9888022,17z/data=!3m1!4b1!4m5!3m4!1s0x3be7c6b50ff341e1:0xa2e741e765b96183!8m2!3d19.0706997!4d72.9909962</t>
  </si>
  <si>
    <t>nmsavashi@gmail.com</t>
  </si>
  <si>
    <t>27824535/36/37/38</t>
  </si>
  <si>
    <t>Late Shri. S.K.Wankhede</t>
  </si>
  <si>
    <t>Mr. Arun Bhosale, Mr. Shekhar Tompe</t>
  </si>
  <si>
    <t>https://www.google.com/search?client=ubuntu&amp;hs=Qk4&amp;channel=fs&amp;q=table+tennis+classes+in+maharashtra&amp;npsic=0&amp;rflfq=1&amp;rlha=0&amp;rllag=19162576,72873440,6407&amp;tbm=lcl&amp;ved=2ahUKEwjckJ7Ww7PqAhX3IbcAHaQaBbIQjGp6BAgMED0&amp;rldoc=1#rldoc=1&amp;rlfi=hd:;si:11738423415864385923,l,CiN0YWJsZSB0ZW5uaXMgY2xhc3NlcyBpbiBtYWhhcmFzaHRyYUjQzvfa8KqAgAhaRwoUdGFibGUgdGVubmlzIGNsYXNzZXMQABABEAIYARgCGAQiI3RhYmxlIHRlbm5pcyBjbGFzc2VzIGluIG1haGFyYXNodHJh;mv:[[22.988843531003475,80.50719244531248],[17.265860845824637,71.77306158593748]];start:40</t>
  </si>
  <si>
    <t>https://www.nmsaindia.com</t>
  </si>
  <si>
    <t>Yash Health Care Center</t>
  </si>
  <si>
    <t>Road no. 5, Sudama Nagar, MIDC Residence Area, Dombivli, Maharashtra 421203</t>
  </si>
  <si>
    <t>https://www.google.com/maps/place/Yash+Health+Care+Center/@19.2078053,73.1036339,17z/data=!3m1!4b1!4m5!3m4!1s0x3be7959983f53377:0xb02d22a98e4adc59!8m2!3d19.2078053!4d73.1058279</t>
  </si>
  <si>
    <t>098200 36160</t>
  </si>
  <si>
    <t>https://www.justdial.com/Mumbai/Yash-Gymkhana-Milap-Nagar-Near-Aims-Hospital-MIDC-Dombivli-East/022PXX22-XX22-120517165757-S8C8_BZDET</t>
  </si>
  <si>
    <t>https://www.google.com/search?client=ubuntu&amp;hs=CXR&amp;channel=fs&amp;q=table+tennis+classes+in+maharashtra&amp;npsic=0&amp;rflfq=1&amp;rlha=0&amp;rllag=19162576,72873440,6407&amp;tbm=lcl&amp;ved=2ahUKEwid4aqC4rPqAhVz8HMBHWepBXIQjGp6BAgMED0&amp;rldoc=1#rlfi=hd:;si:12694841036259384409,l,CiN0YWJsZSB0ZW5uaXMgY2xhc3NlcyBpbiBtYWhhcmFzaHRyYUiaiIXR5YCAgAhaRwoUdGFibGUgdGVubmlzIGNsYXNzZXMQABABEAIYABgBGAQiI3RhYmxlIHRlbm5pcyBjbGFzc2VzIGluIG1haGFyYXNodHJh;mv:[[21.308031,79.51802409999999],[18.333895,72.47658539999999]];start:40</t>
  </si>
  <si>
    <t>https://www.facebook.com/pg/Yash-Health-Care-Centre-251217795327101/about/?ref=page_internal</t>
  </si>
  <si>
    <t>Cash, Cheques.</t>
  </si>
  <si>
    <t>close proxomity to Milap Nagar, Near Aims Hospital, MIDC</t>
  </si>
  <si>
    <t>https://www.google.com/maps/place/YMCA+Extreme+Table+Tennis+Academy/@17.3952753,78.487708,17z/data=!3m1!4b1!4m5!3m4!1s0x3bcb99c5c9b8553d:0xddce99f2f59568cd!8m2!3d17.3952753!4d78.489902</t>
  </si>
  <si>
    <t>telanganastatett@gmail.com  / tsttaentries@gmail.com</t>
  </si>
  <si>
    <t>040 - 2332 5028</t>
  </si>
  <si>
    <t>https://www.justdial.com/Hyderabad/YMCA-Xtreme-Table-Tennis-Academy-Beside-Shanti-Theatre-YMCA-Narayanguda/040PXX40-XX40-170423141036-N6I1_BZDET</t>
  </si>
  <si>
    <t>https://www.google.com/search?client=ubuntu&amp;hs=IXR&amp;channel=fs&amp;tbm=lcl&amp;ei=jYwAX-eZLJjSz7sP9YaLKA&amp;q=table+tennis+classes+in+telangana&amp;oq=table+tennis+classes+in+telangana&amp;gs_l=psy-ab.3..33i22i29i30k1.3614577.3616855.0.3617653.9.9.0.0.0.0.228.1151.0j3j3.6.0....0...1c.1.64.psy-ab..3.6.1150...0i22i30k1.0.zb-r6zPF-oM#rlfi=hd:;si:15982881396365813965,l,CiF0YWJsZSB0ZW5uaXMgY2xhc3NlcyBpbiB0ZWxhbmdhbmFaOQoUdGFibGUgdGVubmlzIGNsYXNzZXMiIXRhYmxlIHRlbm5pcyBjbGFzc2VzIGluIHRlbGFuZ2FuYQ;mv:[[17.5536998,78.5749433],[17.3082492,78.3101344]]</t>
  </si>
  <si>
    <t>Association</t>
  </si>
  <si>
    <t>close proxomity to Beside Shanti Theatre</t>
  </si>
  <si>
    <t>https://www.google.com/maps/place/Global+Table+Tennis+Academy/@17.415384,78.449528,17z/data=!3m1!4b1!4m5!3m4!1s0x3bcb9737ef5a398d:0xb0773679fe3f316c!8m2!3d17.415384!4d78.451722</t>
  </si>
  <si>
    <t>098662 36003</t>
  </si>
  <si>
    <t>https://www.justdial.com/Hyderabad/Global-Table-Tennis-Academy-Naveen-Nagar-Banjara-Hills/040PXX40-XX40-150730122650-B4Y1_BZDET</t>
  </si>
  <si>
    <t>https://www.google.com/search?client=ubuntu&amp;hs=IXR&amp;channel=fs&amp;tbm=lcl&amp;ei=jYwAX-eZLJjSz7sP9YaLKA&amp;q=table+tennis+classes+in+telangana&amp;oq=table+tennis+classes+in+telangana&amp;gs_l=psy-ab.3..33i22i29i30k1.3614577.3616855.0.3617653.9.9.0.0.0.0.228.1151.0j3j3.6.0....0...1c.1.64.psy-ab..3.6.1150...0i22i30k1.0.zb-r6zPF-oM#rlfi=hd:;si:12715691970488381804,l,CiF0YWJsZSB0ZW5uaXMgY2xhc3NlcyBpbiB0ZWxhbmdhbmFaOQoUdGFibGUgdGVubmlzIGNsYXNzZXMiIXRhYmxlIHRlbm5pcyBjbGFzc2VzIGluIHRlbGFuZ2FuYQ;mv:[[17.5536998,78.5749433],[17.3082492,78.3101344]]</t>
  </si>
  <si>
    <t>https://www.facebook.com/pg/globalttacademy/about/?ref=page_internal</t>
  </si>
  <si>
    <t>close proxomity to Naveen Nagar</t>
  </si>
  <si>
    <t>JVMLC Hall, no 10, Karmanghat Rd, Madhava Nagar Colony, Hyderabad, Telangana 500079 (Located in: JVMLC TRUST BHAVAN)</t>
  </si>
  <si>
    <t>https://www.google.com/maps/place/V+Academy+for+Table+tennis/@17.3399212,78.5343183,17z/data=!3m1!4b1!4m5!3m4!1s0x3bcb99dd576c5e21:0xae20e3182a7b66bf!8m2!3d17.3399212!4d78.5365123</t>
  </si>
  <si>
    <t>4-30 to 8-30 a.m,4-30 to 8-30 p.m</t>
  </si>
  <si>
    <t>https://www.google.com/search?client=ubuntu&amp;hs=d9n&amp;channel=fs&amp;q=table+tennis+classes+in+telangana&amp;npsic=0&amp;rflfq=1&amp;rlha=0&amp;rllag=17377652,78494117,6147&amp;tbm=lcl&amp;ved=2ahUKEwi3sdL__bPqAhWIfn0KHbu8CEYQjGp6BAgMED0&amp;rldoc=1#rlfi=hd:;si:12547278254785652415,l,CiF0YWJsZSB0ZW5uaXMgY2xhc3NlcyBpbiB0ZWxhbmdhbmFaOQoUdGFibGUgdGVubmlzIGNsYXNzZXMiIXRhYmxlIHRlbm5pcyBjbGFzc2VzIGluIHRlbGFuZ2FuYQ;mv:[[17.5536998,78.5749433],[17.3082492,78.3101344]]</t>
  </si>
  <si>
    <t>https://www.google.com/maps/place/Optimum+Table+Tennis+Academy/@17.3540536,78.3649062,14z/data=!4m8!1m2!2m1!1sOptimum+Table+Tennis+Academy!3m4!1s0x3bcb95c944345403:0xb907ea7c71119b23!8m2!3d17.3540536!4d78.3824157</t>
  </si>
  <si>
    <t>https://www.google.com/search?client=ubuntu&amp;hs=d9n&amp;channel=fs&amp;q=table+tennis+classes+in+telangana&amp;npsic=0&amp;rflfq=1&amp;rlha=0&amp;rllag=17377652,78494117,6147&amp;tbm=lcl&amp;ved=2ahUKEwi3sdL__bPqAhWIfn0KHbu8CEYQjGp6BAgMED0&amp;rldoc=1#rlfi=hd:;si:13332883042047466275;mv:[[17.5536998,78.5749433],[17.3082492,78.3101344]]</t>
  </si>
  <si>
    <t>https://www.google.com/maps/place/GHMC+Table+Tennis+Club/@17.4888973,78.3221266,17z/data=!3m1!4b1!4m5!3m4!1s0x3bcb929329a93013:0xc8595a33e0c62b4a!8m2!3d17.4888973!4d78.3243206</t>
  </si>
  <si>
    <t>https://www.google.com/search?client=ubuntu&amp;hs=d9n&amp;channel=fs&amp;q=table+tennis+classes+in+telangana&amp;npsic=0&amp;rflfq=1&amp;rlha=0&amp;rllag=17377652,78494117,6147&amp;tbm=lcl&amp;ved=2ahUKEwi3sdL__bPqAhWIfn0KHbu8CEYQjGp6BAgMED0&amp;rldoc=1#rlfi=hd:;si:14436669259373751114;mv:[[17.5536998,78.5749433],[17.3082492,78.3101344]]</t>
  </si>
  <si>
    <t>Survey no. 1, Plot No. A-1/5, IDA Uppal, Uppal, Hyderabad, Telangana 500039</t>
  </si>
  <si>
    <t>https://www.google.com/maps/place/Gamepoint+Uppal/@17.4009092,78.549141,17z/data=!3m1!4b1!4m5!3m4!1s0x3bcb99d7f9d182c7:0x1315b6f6bc5c138c!8m2!3d17.4009092!4d78.551335</t>
  </si>
  <si>
    <t xml:space="preserve">Aditya Reddy, Siddharth Reddy </t>
  </si>
  <si>
    <t xml:space="preserve">aditya@nplay.in, siddharth@nplay.in </t>
  </si>
  <si>
    <t>https://www.google.com/search?client=ubuntu&amp;hs=d9n&amp;channel=fs&amp;q=table+tennis+classes+in+telangana&amp;npsic=0&amp;rflfq=1&amp;rlha=0&amp;rllag=17377652,78494117,6147&amp;tbm=lcl&amp;ved=2ahUKEwi3sdL__bPqAhWIfn0KHbu8CEYQjGp6BAgMED0&amp;rldoc=1#rldoc=1&amp;rlfi=hd:;si:1375206432069915532,l,CiF0YWJsZSB0ZW5uaXMgY2xhc3NlcyBpbiB0ZWxhbmdhbmFaOQoUdGFibGUgdGVubmlzIGNsYXNzZXMiIXRhYmxlIHRlbm5pcyBjbGFzc2VzIGluIHRlbGFuZ2FuYQ;mv:[[18.506697,79.1786151],[17.3349546,78.23538289999999]];start:20</t>
  </si>
  <si>
    <t>https://www.gamepointindia.com</t>
  </si>
  <si>
    <t>Akrasia GameSpot</t>
  </si>
  <si>
    <t>Plot No: 101, 5, Rd Number 5, Madhura Nagar, Nizampet, Hyderabad, Telangana 500090</t>
  </si>
  <si>
    <t>https://www.google.com/maps/place/Akrasia+GameSpot/@17.5192974,78.3889099,17z/data=!3m1!4b1!4m5!3m4!1s0x3bcb8e023ce7ee35:0xde3594f9bbee11d7!8m2!3d17.5192974!4d78.3911039</t>
  </si>
  <si>
    <t>https://www.google.com/search?client=ubuntu&amp;hs=d9n&amp;channel=fs&amp;q=table+tennis+classes+in+telangana&amp;npsic=0&amp;rflfq=1&amp;rlha=0&amp;rllag=17377652,78494117,6147&amp;tbm=lcl&amp;ved=2ahUKEwi3sdL__bPqAhWIfn0KHbu8CEYQjGp6BAgMED0&amp;rldoc=1#rlfi=hd:;si:16011867850506375639,l,CiF0YWJsZSB0ZW5uaXMgY2xhc3NlcyBpbiB0ZWxhbmdhbmFaOQoUdGFibGUgdGVubmlzIGNsYXNzZXMiIXRhYmxlIHRlbm5pcyBjbGFzc2VzIGluIHRlbGFuZ2FuYQ;mv:[[17.5536998,78.5749433],[17.3082492,78.3101344]]</t>
  </si>
  <si>
    <t>https://akrasia-table-tennis-parlor.business.site/</t>
  </si>
  <si>
    <t>https://www.google.com/maps/place/Adyant+Table+Tennis+Academy/@17.5207957,78.395636,17z/data=!3m1!4b1!4m5!3m4!1s0x3bcb8f82776e278b:0xd01f8656bea36ff9!8m2!3d17.5207957!4d78.39783</t>
  </si>
  <si>
    <t>https://www.google.com/search?client=ubuntu&amp;hs=d9n&amp;channel=fs&amp;q=table+tennis+classes+in+telangana&amp;npsic=0&amp;rflfq=1&amp;rlha=0&amp;rllag=17377652,78494117,6147&amp;tbm=lcl&amp;ved=2ahUKEwi3sdL__bPqAhWIfn0KHbu8CEYQjGp6BAgMED0&amp;rldoc=1#rlfi=hd:;si:14996852991290732537,l,CiF0YWJsZSB0ZW5uaXMgY2xhc3NlcyBpbiB0ZWxhbmdhbmFaOQoUdGFibGUgdGVubmlzIGNsYXNzZXMiIXRhYmxlIHRlbm5pcyBjbGFzc2VzIGluIHRlbGFuZ2FuYQ;mv:[[17.5536998,78.5749433],[17.3082492,78.3101344]]</t>
  </si>
  <si>
    <t>https://www.facebook.com/pg/adyantTTA/about/?ref=page_internal</t>
  </si>
  <si>
    <t>TopSpin Table Tennis Academy</t>
  </si>
  <si>
    <t>2nd Floor, Happy Days Building, Puppalaguda - Manikonda Main Rd, opposite to Vidya Book Point, Hyderabad, Telangana 500089</t>
  </si>
  <si>
    <t>https://www.google.com/maps/place/TopSpin+Table+Tennis+Academy/@15.1459977,76.6747555,7z/data=!4m8!1m2!2m1!1sTopSpin+Table+Tennis+Academy!3m4!1s0x3bcb959469145e41:0x6a791766ab0f46f8!8m2!3d17.3942007!4d78.376118</t>
  </si>
  <si>
    <t>topspincoe@gmail.com</t>
  </si>
  <si>
    <t>099499 57979</t>
  </si>
  <si>
    <t>https://www.google.com/search?client=ubuntu&amp;hs=d9n&amp;channel=fs&amp;q=table+tennis+classes+in+telangana&amp;npsic=0&amp;rflfq=1&amp;rlha=0&amp;rllag=17377652,78494117,6147&amp;tbm=lcl&amp;ved=2ahUKEwi3sdL__bPqAhWIfn0KHbu8CEYQjGp6BAgMED0&amp;rldoc=1#rlfi=hd:;si:7672189169926358776,l,CiF0YWJsZSB0ZW5uaXMgY2xhc3NlcyBpbiB0ZWxhbmdhbmFaOQoUdGFibGUgdGVubmlzIGNsYXNzZXMiIXRhYmxlIHRlbm5pcyBjbGFzc2VzIGluIHRlbGFuZ2FuYQ;mv:[[17.5536998,78.5749433],[17.3082492,78.3101344]]</t>
  </si>
  <si>
    <t>https://www.facebook.com/pg/Top-Spin-Table-Tennis-Academy-405387876944086/about/?ref=page_internal</t>
  </si>
  <si>
    <t>https://www.google.com/maps/place/Ace+Tennis+Academy/@17.4347511,78.4599997,17z/data=!3m1!4b1!4m5!3m4!1s0x3bcb90b1c8483e0f:0xfd8d294fbf331c6b!8m2!3d17.4347511!4d78.4621937</t>
  </si>
  <si>
    <t>http://www.acetennisacademy.in</t>
  </si>
  <si>
    <t>https://www.justdial.com/Hyderabad/ACE-Tennis-Academy-Methodics-Colony-Kundanbagh-Begumpet/040PXX40-XX40-001223364964-C5I1_BZDET</t>
  </si>
  <si>
    <t>https://www.google.com/search?client=ubuntu&amp;hs=d9n&amp;channel=fs&amp;q=table+tennis+classes+in+telangana&amp;npsic=0&amp;rflfq=1&amp;rlha=0&amp;rllag=17377652,78494117,6147&amp;tbm=lcl&amp;ved=2ahUKEwi3sdL__bPqAhWIfn0KHbu8CEYQjGp6BAgMED0&amp;rldoc=1#rlfi=hd:;si:18270304685798923371,l,CiF0YWJsZSB0ZW5uaXMgY2xhc3NlcyBpbiB0ZWxhbmdhbmFaOQoUdGFibGUgdGVubmlzIGNsYXNzZXMiIXRhYmxlIHRlbm5pcyBjbGFzc2VzIGluIHRlbGFuZ2FuYQ;mv:[[17.5536998,78.5749433],[17.3082492,78.3101344]]</t>
  </si>
  <si>
    <t>https://www.facebook.com/acetennishyd/</t>
  </si>
  <si>
    <t>close proxomity to Methodics Colony, Kundanbagh</t>
  </si>
  <si>
    <t>33, Street Number 11, HMT Nagar, Habsiguda, Hyderabad, Telangana 500007</t>
  </si>
  <si>
    <t>https://www.google.com/maps/place/Table+Tennis+Classes/@17.4201796,78.5486523,17z/data=!3m1!4b1!4m5!3m4!1s0x3bcb93e231216579:0xa07086e95f559e87!8m2!3d17.4201796!4d78.5508463</t>
  </si>
  <si>
    <t>https://www.google.com/search?client=ubuntu&amp;hs=d9n&amp;channel=fs&amp;q=table+tennis+classes+in+telangana&amp;npsic=0&amp;rflfq=1&amp;rlha=0&amp;rllag=17377652,78494117,6147&amp;tbm=lcl&amp;ved=2ahUKEwi3sdL__bPqAhWIfn0KHbu8CEYQjGp6BAgMED0&amp;rldoc=1#rldoc=1&amp;rlfi=hd:;si:11560888580345011847;mv:[[17.5536998,78.5749433],[17.3082492,78.3101344]]</t>
  </si>
  <si>
    <t>https://www.google.com/maps/place/AWA+Tennis+Academy/@17.4102684,78.4525262,17z/data=!3m1!4b1!4m5!3m4!1s0x3bcb97471844a423:0x6ba939f2bc4b2176!8m2!3d17.4102684!4d78.4547202</t>
  </si>
  <si>
    <t>https://www.google.com/search?client=ubuntu&amp;hs=d9n&amp;channel=fs&amp;q=table+tennis+classes+in+telangana&amp;npsic=0&amp;rflfq=1&amp;rlha=0&amp;rllag=17377652,78494117,6147&amp;tbm=lcl&amp;ved=2ahUKEwi3sdL__bPqAhWIfn0KHbu8CEYQjGp6BAgMED0&amp;rldoc=1#rldoc=1&amp;rlfi=hd:;si:7757795547826299254,l,CiF0YWJsZSB0ZW5uaXMgY2xhc3NlcyBpbiB0ZWxhbmdhbmFaOQoUdGFibGUgdGVubmlzIGNsYXNzZXMiIXRhYmxlIHRlbm5pcyBjbGFzc2VzIGluIHRlbGFuZ2FuYQ;mv:[[18.506697,79.1786151],[17.3349546,78.23538289999999]];start:20</t>
  </si>
  <si>
    <t>https://www.google.com/maps/place/PLAYsmc/@17.432748,78.427972,17z/data=!3m1!4b1!4m5!3m4!1s0x3bcb90d62f606e41:0x4d726d024e3a7bc3!8m2!3d17.432748!4d78.430166</t>
  </si>
  <si>
    <t xml:space="preserve">Dr.Nagabhushanam Tenali,  Saroja Tenali </t>
  </si>
  <si>
    <t>https://www.google.com/search?client=ubuntu&amp;hs=d9n&amp;channel=fs&amp;q=table+tennis+classes+in+telangana&amp;npsic=0&amp;rflfq=1&amp;rlha=0&amp;rllag=17377652,78494117,6147&amp;tbm=lcl&amp;ved=2ahUKEwi3sdL__bPqAhWIfn0KHbu8CEYQjGp6BAgMED0&amp;rldoc=1#rldoc=1&amp;rlfi=hd:;si:5580642744935283651,l,CiF0YWJsZSB0ZW5uaXMgY2xhc3NlcyBpbiB0ZWxhbmdhbmFaOQoUdGFibGUgdGVubmlzIGNsYXNzZXMiIXRhYmxlIHRlbm5pcyBjbGFzc2VzIGluIHRlbGFuZ2FuYQ;mv:[[18.506697,79.1786151],[17.3349546,78.23538289999999]];start:20</t>
  </si>
  <si>
    <t>https://playsmc.org</t>
  </si>
  <si>
    <t>Non-Profit Voluntary Organization</t>
  </si>
  <si>
    <t>Theegala Table Tennis Academy</t>
  </si>
  <si>
    <t>beside slate school, survey no:24, colony, Lakshmi Nagar Colony Park, RN Reddy Nagar, Meerpet, Hyderabad, Telangana 500079</t>
  </si>
  <si>
    <t>https://www.google.com/maps/place/Theegala+Table+Tennis+Academy/@17.3213983,78.5380277,17z/data=!3m1!4b1!4m5!3m4!1s0x3bcba37cbd1c3fff:0xd297e71ce9dc0e66!8m2!3d17.3213983!4d78.5402217</t>
  </si>
  <si>
    <t>hyderabad</t>
  </si>
  <si>
    <t>090599 50865</t>
  </si>
  <si>
    <t>https://www.justdial.com/Hyderabad/Theegala-Table-Tennis-Academy-Lakshmi-Nagar-Colony-Park-Besode-States-School-Meerpet/040PXX40-XX40-181008165526-X5U3_BZDET</t>
  </si>
  <si>
    <t>https://www.google.com/search?client=ubuntu&amp;hs=d9n&amp;channel=fs&amp;q=table+tennis+classes+in+telangana&amp;npsic=0&amp;rflfq=1&amp;rlha=0&amp;rllag=17377652,78494117,6147&amp;tbm=lcl&amp;ved=2ahUKEwi3sdL__bPqAhWIfn0KHbu8CEYQjGp6BAgMED0&amp;rldoc=1#rldoc=1&amp;rlfi=hd:;si:15174851580816789094,l,CiF0YWJsZSB0ZW5uaXMgY2xhc3NlcyBpbiB0ZWxhbmdhbmFaOQoUdGFibGUgdGVubmlzIGNsYXNzZXMiIXRhYmxlIHRlbm5pcyBjbGFzc2VzIGluIHRlbGFuZ2FuYQ;mv:[[17.5536998,78.5749433],[17.3082492,78.3101344]]</t>
  </si>
  <si>
    <t>https://theegala-table-tennis-academy.business.site/</t>
  </si>
  <si>
    <t>close proxomity to Lakshmi Nagar Colony Park Besode States School</t>
  </si>
  <si>
    <t>https://www.google.com/maps/place/Xtreme+Table+Tennis+Hh/@17.396011,78.4887093,17z/data=!3m1!4b1!4m5!3m4!1s0x3bcb99c5ca684261:0x37b4d098f909c423!8m2!3d17.396011!4d78.4909033</t>
  </si>
  <si>
    <t>https://www.google.com/search?client=ubuntu&amp;hs=d9n&amp;channel=fs&amp;q=table+tennis+classes+in+telangana&amp;npsic=0&amp;rflfq=1&amp;rlha=0&amp;rllag=17377652,78494117,6147&amp;tbm=lcl&amp;ved=2ahUKEwi3sdL__bPqAhWIfn0KHbu8CEYQjGp6BAgMED0&amp;rldoc=1#rldoc=1&amp;rlfi=hd:;si:4014062523325727779;mv:[[17.5536998,78.5749433],[17.3082492,78.3101344]]</t>
  </si>
  <si>
    <t>https://www.google.com/maps/place/GSM+Table+Tennis+Academy/@17.4288324,78.4888558,17z/data=!3m1!4b1!4m5!3m4!1s0x3bcb9a1d7340ef77:0x8c7a101e24c40865!8m2!3d17.4288324!4d78.4910498</t>
  </si>
  <si>
    <t>telanganastatett@gmail.com, tsttaentries@gmail.com</t>
  </si>
  <si>
    <t>https://www.justdial.com/Hyderabad/Gsm-Table-Tennis-Academy-Beside-Aarya-Samaj-Mandir-Rashtrapati-Road/040PXX40-XX40-180831133658-Y3E3_BZDET</t>
  </si>
  <si>
    <t>https://www.google.com/search?client=ubuntu&amp;hs=d9n&amp;channel=fs&amp;q=table+tennis+classes+in+telangana&amp;npsic=0&amp;rflfq=1&amp;rlha=0&amp;rllag=17377652,78494117,6147&amp;tbm=lcl&amp;ved=2ahUKEwi3sdL__bPqAhWIfn0KHbu8CEYQjGp6BAgMED0&amp;rldoc=1#rldoc=1&amp;rlfi=hd:;si:10122420834120501349,l,CiF0YWJsZSB0ZW5uaXMgY2xhc3NlcyBpbiB0ZWxhbmdhbmFaOQoUdGFibGUgdGVubmlzIGNsYXNzZXMiIXRhYmxlIHRlbm5pcyBjbGFzc2VzIGluIHRlbGFuZ2FuYQ;mv:[[17.5536998,78.5749433],[17.3082492,78.3101344]]</t>
  </si>
  <si>
    <t>http://www.telanganatabletennis.com/contact-us.php</t>
  </si>
  <si>
    <t>Association (Govnt.)</t>
  </si>
  <si>
    <t>close proxomity to Beside Aarya Samaj Mandir</t>
  </si>
  <si>
    <t>Gs Academy</t>
  </si>
  <si>
    <t>Vavilalapally, Karimnagar, Telangana 505001</t>
  </si>
  <si>
    <t>https://www.google.com/maps/place/Gs+Academy/@18.4439251,79.1258908,17z/data=!3m1!4b1!4m5!3m4!1s0x3bccd920e7727d49:0x90c75d3a7cabc4f7!8m2!3d18.4439251!4d79.1280848</t>
  </si>
  <si>
    <t>Karimnagar</t>
  </si>
  <si>
    <t>https://www.justdial.com/Karimnagar/Gs-Academy-Above-Ashoda-Hospital-Karimnagar-HO/9999PX878-X878-180406175222-F4Y8_BZDET</t>
  </si>
  <si>
    <t>https://www.google.com/search?client=ubuntu&amp;hs=d9n&amp;channel=fs&amp;q=table+tennis+classes+in+telangana&amp;npsic=0&amp;rflfq=1&amp;rlha=0&amp;rllag=17377652,78494117,6147&amp;tbm=lcl&amp;ved=2ahUKEwi3sdL__bPqAhWIfn0KHbu8CEYQjGp6BAgMED0&amp;rldoc=1#rldoc=1&amp;rlfi=hd:;si:10432409567608161527,l,CiF0YWJsZSB0ZW5uaXMgY2xhc3NlcyBpbiB0ZWxhbmdhbmFaOQoUdGFibGUgdGVubmlzIGNsYXNzZXMiIXRhYmxlIHRlbm5pcyBjbGFzc2VzIGluIHRlbGFuZ2FuYQ;mv:[[18.506697,79.1786151],[17.3349546,78.23538289999999]];start:20</t>
  </si>
  <si>
    <t>https://gs-academy-table-tennis-and-fitnees.business.site/</t>
  </si>
  <si>
    <t>close proxomity to Above Ashoda Hospital</t>
  </si>
  <si>
    <t>Fitness Centres, Meditation Centres, Fitness Centres For Women, Meditation Classes, Unisex Fitness Centres, Tennis Classes, Fitness Centres For Gents, Table Tennis Classes.</t>
  </si>
  <si>
    <t>Waltair Club Volleyball Court</t>
  </si>
  <si>
    <t>Vud aComplex, 45, Waltair Club Rd, Siripuram, Visakhapatnam, Andhra Pradesh 530003</t>
  </si>
  <si>
    <t>077308 38874</t>
  </si>
  <si>
    <t>https://www.google.com/search?sxsrf=ALeKk03up6HBDcm4altMEm1oUe98HltfVA:1593611337666&amp;ei=RJT8XqGWDsuf4-EPqq6MgA0&amp;q=volleyball%20classes%20in%20andhra%20pradesh&amp;oq=volleyball+classes+in+an&amp;gs_lcp=CgZwc3ktYWIQAxgAMgQIIxAnMgYIABAWEB5QiwZYyRNg2htoAHAAeACAAdIBiAHTC5IBBTAuNy4ymAEAoAEBqgEHZ3dzLXdpeg&amp;sclient=psy-ab&amp;npsic=0&amp;rflfq=1&amp;rlha=0&amp;rllag=17545843,82664561,175732&amp;tbm=lcl&amp;rldimm=4008035812900082370&amp;lqi=CiR2b2xsZXliYWxsIGNsYXNzZXMgaW4gYW5kaHJhIHByYWRlc2haOgoSdm9sbGV5YmFsbCBjbGFzc2VzIiR2b2xsZXliYWxsIGNsYXNzZXMgaW4gYW5kaHJhIHByYWRlc2g&amp;ved=2ahUKEwiq9MPtmKzqAhXJwzgGHSHsAPYQvS4wAHoECAsQJg&amp;rldoc=1&amp;tbs=lrf:!1m4!1u3!2m2!3m1!1e1!1m4!1u2!2m2!2m1!1e1!1m4!1u16!2m2!16m1!1e1!1m4!1u16!2m2!16m1!1e2!2m1!1e2!2m1!1e16!2m1!1e3!3sIAE,lf:1,lf_ui:2&amp;rlst=f#rlfi=hd:;si:4008035812900082370,l,CiR2b2xsZXliYWxsIGNsYXNzZXMgaW4gYW5kaHJhIHByYWRlc2haOgoSdm9sbGV5YmFsbCBjbGFzc2VzIiR2b2xsZXliYWxsIGNsYXNzZXMgaW4gYW5kaHJhIHByYWRlc2g;mv:[[18.7368794,84.56210700000001],[13.2640458,77.0930473]];tbs:lrf:!1m4!1u3!2m2!3m1!1e1!1m4!1u2!2m2!2m1!1e1!1m4!1u16!2m2!16m1!1e1!1m4!1u16!2m2!16m1!1e2!2m1!1e2!2m1!1e16!2m1!1e3!3sIAE,lf:1,lf_ui:2</t>
  </si>
  <si>
    <t>http://www.waltairclub.com/Sportsfacilities.aspx</t>
  </si>
  <si>
    <t>Volley Ball Court</t>
  </si>
  <si>
    <t>Srungavarappadu, Andhra Pradesh 521340</t>
  </si>
  <si>
    <t>Srungavarappadu</t>
  </si>
  <si>
    <t>https://www.google.com/search?sxsrf=ALeKk03up6HBDcm4altMEm1oUe98HltfVA:1593611337666&amp;ei=RJT8XqGWDsuf4-EPqq6MgA0&amp;q=volleyball%20classes%20in%20andhra%20pradesh&amp;oq=volleyball+classes+in+an&amp;gs_lcp=CgZwc3ktYWIQAxgAMgQIIxAnMgYIABAWEB5QiwZYyRNg2htoAHAAeACAAdIBiAHTC5IBBTAuNy4ymAEAoAEBqgEHZ3dzLXdpeg&amp;sclient=psy-ab&amp;npsic=0&amp;rflfq=1&amp;rlha=0&amp;rllag=17545843,82664561,175732&amp;tbm=lcl&amp;rldimm=4008035812900082370&amp;lqi=CiR2b2xsZXliYWxsIGNsYXNzZXMgaW4gYW5kaHJhIHByYWRlc2haOgoSdm9sbGV5YmFsbCBjbGFzc2VzIiR2b2xsZXliYWxsIGNsYXNzZXMgaW4gYW5kaHJhIHByYWRlc2g&amp;ved=2ahUKEwiq9MPtmKzqAhXJwzgGHSHsAPYQvS4wAHoECAsQJg&amp;rldoc=1&amp;tbs=lrf:!1m4!1u3!2m2!3m1!1e1!1m4!1u2!2m2!2m1!1e1!1m4!1u16!2m2!16m1!1e1!1m4!1u16!2m2!16m1!1e2!2m1!1e2!2m1!1e16!2m1!1e3!3sIAE,lf:1,lf_ui:2&amp;rlst=f#rlfi=hd:;si:243506393401070842;mv:[[18.7368794,84.56210700000001],[13.2640458,77.0930473]];tbs:lrf:!1m4!1u3!2m2!3m1!1e1!1m4!1u2!2m2!2m1!1e1!1m4!1u16!2m2!16m1!1e1!1m4!1u16!2m2!16m1!1e2!2m1!1e2!2m1!1e16!2m1!1e3!3sIAE,lf:1,lf_ui:2</t>
  </si>
  <si>
    <t>Karagam, Andhra Pradesh 532421</t>
  </si>
  <si>
    <t>Karagam</t>
  </si>
  <si>
    <t>https://www.google.com/search?sxsrf=ALeKk03up6HBDcm4altMEm1oUe98HltfVA:1593611337666&amp;ei=RJT8XqGWDsuf4-EPqq6MgA0&amp;q=volleyball%20classes%20in%20andhra%20pradesh&amp;oq=volleyball+classes+in+an&amp;gs_lcp=CgZwc3ktYWIQAxgAMgQIIxAnMgYIABAWEB5QiwZYyRNg2htoAHAAeACAAdIBiAHTC5IBBTAuNy4ymAEAoAEBqgEHZ3dzLXdpeg&amp;sclient=psy-ab&amp;npsic=0&amp;rflfq=1&amp;rlha=0&amp;rllag=17545843,82664561,175732&amp;tbm=lcl&amp;rldimm=4008035812900082370&amp;lqi=CiR2b2xsZXliYWxsIGNsYXNzZXMgaW4gYW5kaHJhIHByYWRlc2haOgoSdm9sbGV5YmFsbCBjbGFzc2VzIiR2b2xsZXliYWxsIGNsYXNzZXMgaW4gYW5kaHJhIHByYWRlc2g&amp;ved=2ahUKEwiq9MPtmKzqAhXJwzgGHSHsAPYQvS4wAHoECAsQJg&amp;rldoc=1&amp;tbs=lrf:!1m4!1u3!2m2!3m1!1e1!1m4!1u2!2m2!2m1!1e1!1m4!1u16!2m2!16m1!1e1!1m4!1u16!2m2!16m1!1e2!2m1!1e2!2m1!1e16!2m1!1e3!3sIAE,lf:1,lf_ui:2&amp;rlst=f#rlfi=hd:;si:15181889875312186900;mv:[[18.7368794,84.56210700000001],[13.2640458,77.0930473]];tbs:lrf:!1m4!1u3!2m2!3m1!1e1!1m4!1u2!2m2!2m1!1e1!1m4!1u16!2m2!16m1!1e1!1m4!1u16!2m2!16m1!1e2!2m1!1e2!2m1!1e16!2m1!1e3!3sIAE,lf:1,lf_ui:2</t>
  </si>
  <si>
    <t>Dronarjuna Development Centre for Volleyball</t>
  </si>
  <si>
    <t>Maruti Colony, Patamata, Benz Circle, Vijayawada, Andhra Pradesh 520010</t>
  </si>
  <si>
    <t>https://www.google.com/search?sxsrf=ALeKk03up6HBDcm4altMEm1oUe98HltfVA:1593611337666&amp;ei=RJT8XqGWDsuf4-EPqq6MgA0&amp;q=volleyball%20classes%20in%20andhra%20pradesh&amp;oq=volleyball+classes+in+an&amp;gs_lcp=CgZwc3ktYWIQAxgAMgQIIxAnMgYIABAWEB5QiwZYyRNg2htoAHAAeACAAdIBiAHTC5IBBTAuNy4ymAEAoAEBqgEHZ3dzLXdpeg&amp;sclient=psy-ab&amp;npsic=0&amp;rflfq=1&amp;rlha=0&amp;rllag=17545843,82664561,175732&amp;tbm=lcl&amp;rldimm=4008035812900082370&amp;lqi=CiR2b2xsZXliYWxsIGNsYXNzZXMgaW4gYW5kaHJhIHByYWRlc2haOgoSdm9sbGV5YmFsbCBjbGFzc2VzIiR2b2xsZXliYWxsIGNsYXNzZXMgaW4gYW5kaHJhIHByYWRlc2g&amp;ved=2ahUKEwiq9MPtmKzqAhXJwzgGHSHsAPYQvS4wAHoECAsQJg&amp;rldoc=1&amp;tbs=lrf:!1m4!1u3!2m2!3m1!1e1!1m4!1u2!2m2!2m1!1e1!1m4!1u16!2m2!16m1!1e1!1m4!1u16!2m2!16m1!1e2!2m1!1e2!2m1!1e16!2m1!1e3!3sIAE,lf:1,lf_ui:2&amp;rlst=f#rlfi=hd:;si:14795614868405485830,l,CiR2b2xsZXliYWxsIGNsYXNzZXMgaW4gYW5kaHJhIHByYWRlc2haOgoSdm9sbGV5YmFsbCBjbGFzc2VzIiR2b2xsZXliYWxsIGNsYXNzZXMgaW4gYW5kaHJhIHByYWRlc2g;mv:[[18.7368794,84.56210700000001],[13.2640458,77.0930473]];tbs:lrf:!1m4!1u3!2m2!3m1!1e1!1m4!1u2!2m2!2m1!1e1!1m4!1u16!2m2!16m1!1e1!1m4!1u16!2m2!16m1!1e2!2m1!1e2!2m1!1e16!2m1!1e3!3sIAE,lf:1,lf_ui:2</t>
  </si>
  <si>
    <t>NSTL Volleyball Ground</t>
  </si>
  <si>
    <t>https://www.google.com/search?sxsrf=ALeKk03up6HBDcm4altMEm1oUe98HltfVA:1593611337666&amp;ei=RJT8XqGWDsuf4-EPqq6MgA0&amp;q=volleyball%20classes%20in%20andhra%20pradesh&amp;oq=volleyball+classes+in+an&amp;gs_lcp=CgZwc3ktYWIQAxgAMgQIIxAnMgYIABAWEB5QiwZYyRNg2htoAHAAeACAAdIBiAHTC5IBBTAuNy4ymAEAoAEBqgEHZ3dzLXdpeg&amp;sclient=psy-ab&amp;npsic=0&amp;rflfq=1&amp;rlha=0&amp;rllag=17545843,82664561,175732&amp;tbm=lcl&amp;rldimm=4008035812900082370&amp;lqi=CiR2b2xsZXliYWxsIGNsYXNzZXMgaW4gYW5kaHJhIHByYWRlc2haOgoSdm9sbGV5YmFsbCBjbGFzc2VzIiR2b2xsZXliYWxsIGNsYXNzZXMgaW4gYW5kaHJhIHByYWRlc2g&amp;ved=2ahUKEwiq9MPtmKzqAhXJwzgGHSHsAPYQvS4wAHoECAsQJg&amp;rldoc=1&amp;tbs=lrf:!1m4!1u3!2m2!3m1!1e1!1m4!1u2!2m2!2m1!1e1!1m4!1u16!2m2!16m1!1e1!1m4!1u16!2m2!16m1!1e2!2m1!1e2!2m1!1e16!2m1!1e3!3sIAE,lf:1,lf_ui:2&amp;rlst=f#rlfi=hd:;si:6464974011411235049;mv:[[18.7368794,84.56210700000001],[13.2640458,77.0930473]];tbs:lrf:!1m4!1u3!2m2!3m1!1e1!1m4!1u2!2m2!2m1!1e1!1m4!1u16!2m2!16m1!1e1!1m4!1u16!2m2!16m1!1e2!2m1!1e2!2m1!1e16!2m1!1e3!3sIAE,lf:1,lf_ui:2</t>
  </si>
  <si>
    <t>GULLAVANIPETA VOLLEYBALL COURT</t>
  </si>
  <si>
    <t>Gullavanipeta, Dandulakshmipuram, Andhra Pradesh 532430</t>
  </si>
  <si>
    <t>Dandulakshmipuram</t>
  </si>
  <si>
    <t>https://www.google.com/search?sxsrf=ALeKk03up6HBDcm4altMEm1oUe98HltfVA:1593611337666&amp;ei=RJT8XqGWDsuf4-EPqq6MgA0&amp;q=volleyball%20classes%20in%20andhra%20pradesh&amp;oq=volleyball+classes+in+an&amp;gs_lcp=CgZwc3ktYWIQAxgAMgQIIxAnMgYIABAWEB5QiwZYyRNg2htoAHAAeACAAdIBiAHTC5IBBTAuNy4ymAEAoAEBqgEHZ3dzLXdpeg&amp;sclient=psy-ab&amp;npsic=0&amp;rflfq=1&amp;rlha=0&amp;rllag=17545843,82664561,175732&amp;tbm=lcl&amp;rldimm=4008035812900082370&amp;lqi=CiR2b2xsZXliYWxsIGNsYXNzZXMgaW4gYW5kaHJhIHByYWRlc2haOgoSdm9sbGV5YmFsbCBjbGFzc2VzIiR2b2xsZXliYWxsIGNsYXNzZXMgaW4gYW5kaHJhIHByYWRlc2g&amp;ved=2ahUKEwiq9MPtmKzqAhXJwzgGHSHsAPYQvS4wAHoECAsQJg&amp;rldoc=1&amp;tbs=lrf:!1m4!1u3!2m2!3m1!1e1!1m4!1u2!2m2!2m1!1e1!1m4!1u16!2m2!16m1!1e1!1m4!1u16!2m2!16m1!1e2!2m1!1e2!2m1!1e16!2m1!1e3!3sIAE,lf:1,lf_ui:2&amp;rlst=f#rlfi=hd:;si:14812190775894767795,l,CiR2b2xsZXliYWxsIGNsYXNzZXMgaW4gYW5kaHJhIHByYWRlc2haOgoSdm9sbGV5YmFsbCBjbGFzc2VzIiR2b2xsZXliYWxsIGNsYXNzZXMgaW4gYW5kaHJhIHByYWRlc2g;mv:[[18.7368794,84.56210700000001],[13.2640458,77.0930473]];tbs:lrf:!1m4!1u3!2m2!3m1!1e1!1m4!1u2!2m2!2m1!1e1!1m4!1u16!2m2!16m1!1e1!1m4!1u16!2m2!16m1!1e2!2m1!1e2!2m1!1e16!2m1!1e3!3sIAE,lf:1,lf_ui:2</t>
  </si>
  <si>
    <t>Unagatla lighthouse</t>
  </si>
  <si>
    <t>Unnamed Road, Unagatala, Andhra Pradesh 534342</t>
  </si>
  <si>
    <t>Unagatala</t>
  </si>
  <si>
    <t>https://www.google.com/search?sxsrf=ALeKk03up6HBDcm4altMEm1oUe98HltfVA:1593611337666&amp;ei=RJT8XqGWDsuf4-EPqq6MgA0&amp;q=volleyball%20classes%20in%20andhra%20pradesh&amp;oq=volleyball+classes+in+an&amp;gs_lcp=CgZwc3ktYWIQAxgAMgQIIxAnMgYIABAWEB5QiwZYyRNg2htoAHAAeACAAdIBiAHTC5IBBTAuNy4ymAEAoAEBqgEHZ3dzLXdpeg&amp;sclient=psy-ab&amp;npsic=0&amp;rflfq=1&amp;rlha=0&amp;rllag=17545843,82664561,175732&amp;tbm=lcl&amp;rldimm=4008035812900082370&amp;lqi=CiR2b2xsZXliYWxsIGNsYXNzZXMgaW4gYW5kaHJhIHByYWRlc2haOgoSdm9sbGV5YmFsbCBjbGFzc2VzIiR2b2xsZXliYWxsIGNsYXNzZXMgaW4gYW5kaHJhIHByYWRlc2g&amp;ved=2ahUKEwiq9MPtmKzqAhXJwzgGHSHsAPYQvS4wAHoECAsQJg&amp;rldoc=1&amp;tbs=lrf:!1m4!1u3!2m2!3m1!1e1!1m4!1u2!2m2!2m1!1e1!1m4!1u16!2m2!16m1!1e1!1m4!1u16!2m2!16m1!1e2!2m1!1e2!2m1!1e16!2m1!1e3!3sIAE,lf:1,lf_ui:2&amp;rlst=f#rlfi=hd:;si:7337788923973617444,l,CiR2b2xsZXliYWxsIGNsYXNzZXMgaW4gYW5kaHJhIHByYWRlc2haOgoSdm9sbGV5YmFsbCBjbGFzc2VzIiR2b2xsZXliYWxsIGNsYXNzZXMgaW4gYW5kaHJhIHByYWRlc2g;mv:[[18.7368794,84.56210700000001],[13.2640458,77.0930473]];tbs:lrf:!1m4!1u3!2m2!3m1!1e1!1m4!1u2!2m2!2m1!1e1!1m4!1u16!2m2!16m1!1e1!1m4!1u16!2m2!16m1!1e2!2m1!1e2!2m1!1e16!2m1!1e3!3sIAE,lf:1,lf_ui:2</t>
  </si>
  <si>
    <t>Volley Ball Courts</t>
  </si>
  <si>
    <t>Vadlamudi, Andhra Pradesh 522213</t>
  </si>
  <si>
    <t>Vadlamudi</t>
  </si>
  <si>
    <t>https://www.google.com/search?sxsrf=ALeKk03up6HBDcm4altMEm1oUe98HltfVA:1593611337666&amp;ei=RJT8XqGWDsuf4-EPqq6MgA0&amp;q=volleyball%20classes%20in%20andhra%20pradesh&amp;oq=volleyball+classes+in+an&amp;gs_lcp=CgZwc3ktYWIQAxgAMgQIIxAnMgYIABAWEB5QiwZYyRNg2htoAHAAeACAAdIBiAHTC5IBBTAuNy4ymAEAoAEBqgEHZ3dzLXdpeg&amp;sclient=psy-ab&amp;npsic=0&amp;rflfq=1&amp;rlha=0&amp;rllag=17545843,82664561,175732&amp;tbm=lcl&amp;rldimm=4008035812900082370&amp;lqi=CiR2b2xsZXliYWxsIGNsYXNzZXMgaW4gYW5kaHJhIHByYWRlc2haOgoSdm9sbGV5YmFsbCBjbGFzc2VzIiR2b2xsZXliYWxsIGNsYXNzZXMgaW4gYW5kaHJhIHByYWRlc2g&amp;ved=2ahUKEwiq9MPtmKzqAhXJwzgGHSHsAPYQvS4wAHoECAsQJg&amp;rldoc=1&amp;tbs=lrf:!1m4!1u3!2m2!3m1!1e1!1m4!1u2!2m2!2m1!1e1!1m4!1u16!2m2!16m1!1e1!1m4!1u16!2m2!16m1!1e2!2m1!1e2!2m1!1e16!2m1!1e3!3sIAE,lf:1,lf_ui:2&amp;rlst=f#rlfi=hd:;si:11854662990390979441;mv:[[18.7368794,84.56210700000001],[13.2640458,77.0930473]];tbs:lrf:!1m4!1u3!2m2!3m1!1e1!1m4!1u2!2m2!2m1!1e1!1m4!1u16!2m2!16m1!1e1!1m4!1u16!2m2!16m1!1e2!2m1!1e2!2m1!1e16!2m1!1e3!3sIAE,lf:1,lf_ui:2</t>
  </si>
  <si>
    <t>Volleyball Court 01</t>
  </si>
  <si>
    <t>Girls Hostels Way, IIIT Campus, 630, Gnan Cir, Sri City, Andhra Pradesh 517541</t>
  </si>
  <si>
    <t>Sri City</t>
  </si>
  <si>
    <t>https://www.google.com/search?sxsrf=ALeKk03up6HBDcm4altMEm1oUe98HltfVA:1593611337666&amp;ei=RJT8XqGWDsuf4-EPqq6MgA0&amp;q=volleyball%20classes%20in%20andhra%20pradesh&amp;oq=volleyball+classes+in+an&amp;gs_lcp=CgZwc3ktYWIQAxgAMgQIIxAnMgYIABAWEB5QiwZYyRNg2htoAHAAeACAAdIBiAHTC5IBBTAuNy4ymAEAoAEBqgEHZ3dzLXdpeg&amp;sclient=psy-ab&amp;npsic=0&amp;rflfq=1&amp;rlha=0&amp;rllag=17545843,82664561,175732&amp;tbm=lcl&amp;rldimm=4008035812900082370&amp;lqi=CiR2b2xsZXliYWxsIGNsYXNzZXMgaW4gYW5kaHJhIHByYWRlc2haOgoSdm9sbGV5YmFsbCBjbGFzc2VzIiR2b2xsZXliYWxsIGNsYXNzZXMgaW4gYW5kaHJhIHByYWRlc2g&amp;ved=2ahUKEwiq9MPtmKzqAhXJwzgGHSHsAPYQvS4wAHoECAsQJg&amp;rldoc=1&amp;tbs=lrf:!1m4!1u3!2m2!3m1!1e1!1m4!1u2!2m2!2m1!1e1!1m4!1u16!2m2!16m1!1e1!1m4!1u16!2m2!16m1!1e2!2m1!1e2!2m1!1e16!2m1!1e3!3sIAE,lf:1,lf_ui:2&amp;rlst=f#rlfi=hd:;si:9812405083128855164,l,CiR2b2xsZXliYWxsIGNsYXNzZXMgaW4gYW5kaHJhIHByYWRlc2haOgoSdm9sbGV5YmFsbCBjbGFzc2VzIiR2b2xsZXliYWxsIGNsYXNzZXMgaW4gYW5kaHJhIHByYWRlc2g;mv:[[18.7368794,84.56210700000001],[13.2640458,77.0930473]];tbs:lrf:!1m4!1u3!2m2!3m1!1e1!1m4!1u2!2m2!2m1!1e1!1m4!1u16!2m2!16m1!1e1!1m4!1u16!2m2!16m1!1e2!2m1!1e2!2m1!1e16!2m1!1e3!3sIAE,lf:1,lf_ui:2</t>
  </si>
  <si>
    <t>http://www.iiits.ac.in/</t>
  </si>
  <si>
    <t>Karnataka Volleyball Association</t>
  </si>
  <si>
    <t>Bus Stop, Kanteerava Stadium, Near-Corporation, MG Road, Bengaluru, Karnataka 560001</t>
  </si>
  <si>
    <t>https://www.google.com/maps/place/Karnataka+Volleyball+Association/@12.968433,77.5912613,17z/data=!3m1!4b1!4m5!3m4!1s0x3bae16763533a6cd:0xe4849e707e5e67e1!8m2!3d12.968433!4d77.59345</t>
  </si>
  <si>
    <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rlfi=hd:;si:16466460343567017953,l,Ch92b2xsZXliYWxsIGNsYXNzZXMgaW4ga2FybmF0YWthWjUKEnZvbGxleWJhbGwgY2xhc3NlcyIfdm9sbGV5YmFsbCBjbGFzc2VzIGluIGthcm5hdGFrYQ;mv:[[13.163577799999999,78.3826921],[12.824936800000001,74.6536742]];tbs:lrf:!1m4!1u3!2m2!3m1!1e1!1m4!1u2!2m2!2m1!1e1!1m4!1u16!2m2!16m1!1e1!1m4!1u16!2m2!16m1!1e2!2m1!1e2!2m1!1e16!2m1!1e3!3sIAE,lf:1,lf_ui:2</t>
  </si>
  <si>
    <t>VOLLEYBALL COACHING in Bangalore</t>
  </si>
  <si>
    <t>Police Quarters, RK Hegde Nagar, Bengaluru, Karnataka 560077</t>
  </si>
  <si>
    <t>https://www.google.com/maps/place/VOLLEYBALL+COACHING+in+Bangalore/@13.075406,77.6339193,17z/data=!3m1!4b1!4m5!3m4!1s0x3bae19d58c18858b:0x86d3ec27bf73e75f!8m2!3d13.075406!4d77.636108</t>
  </si>
  <si>
    <t>080880 45225</t>
  </si>
  <si>
    <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rlfi=hd:;si:9715368476628215647,l,Ch92b2xsZXliYWxsIGNsYXNzZXMgaW4ga2FybmF0YWthWjUKEnZvbGxleWJhbGwgY2xhc3NlcyIfdm9sbGV5YmFsbCBjbGFzc2VzIGluIGthcm5hdGFrYQ;mv:[[13.163577799999999,78.3826921],[12.824936800000001,74.6536742]]</t>
  </si>
  <si>
    <t>SAI, Volleyball court</t>
  </si>
  <si>
    <t>WGW7+36 Gnana Bharathi, Bengaluru, Karnataka</t>
  </si>
  <si>
    <t>https://www.google.com/maps/place/SAI,+Volleyball+court/@12.945147,77.5109139,17z/data=!3m1!4b1!4m5!3m4!1s0x3bae3e8bcb141ad5:0xea37a0d3fc4dde39!8m2!3d12.945147!4d77.5131026</t>
  </si>
  <si>
    <t>080 2321 3204</t>
  </si>
  <si>
    <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rlfi=hd:;si:16877134960925728313,l,Ch92b2xsZXliYWxsIGNsYXNzZXMgaW4ga2FybmF0YWthWjUKEnZvbGxleWJhbGwgY2xhc3NlcyIfdm9sbGV5YmFsbCBjbGFzc2VzIGluIGthcm5hdGFrYQ;mv:[[13.163577799999999,78.3826921],[12.824936800000001,74.6536742]]</t>
  </si>
  <si>
    <t>Sri Durga Volleyball Club...</t>
  </si>
  <si>
    <t>Near Duck Farm,Hessarghatta,Bangalore,Karnataka</t>
  </si>
  <si>
    <t>https://www.google.com/maps/place/Sri+Durga+Volleyball+Club.../@13.1454363,77.4784334,17z/data=!3m1!4b1!4m5!3m4!1s0x3bae21577605b59b:0xb2075f74437f4e2c!8m2!3d13.1454363!4d77.4806221</t>
  </si>
  <si>
    <t>098862 61486</t>
  </si>
  <si>
    <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rlfi=hd:;si:12828327016541408812;mv:[[13.163577799999999,78.3826921],[12.824936800000001,74.6536742]]</t>
  </si>
  <si>
    <t>JP Nagar Sports Association Volleyball Court</t>
  </si>
  <si>
    <t>7th Cross Rd, Nagarabavi, RBI Layout, JP Nagar 7th Phase, J. P. Nagar, Kothnur, Karnataka 560078</t>
  </si>
  <si>
    <t>https://www.google.com/maps/place/JP+Nagar+Sports+Association+Volleyball+Court/@12.8893541,77.5779435,17z/data=!3m1!4b1!4m5!3m4!1s0x3bae15466bde5255:0x8764c17b63db8146!8m2!3d12.8893541!4d77.5801322</t>
  </si>
  <si>
    <t>Kothnur</t>
  </si>
  <si>
    <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rlfi=hd:;si:9756135428491804998,l,Ch92b2xsZXliYWxsIGNsYXNzZXMgaW4ga2FybmF0YWthWjUKEnZvbGxleWJhbGwgY2xhc3NlcyIfdm9sbGV5YmFsbCBjbGFzc2VzIGluIGthcm5hdGFrYQ;mv:[[13.163577799999999,78.3826921],[12.824936800000001,74.6536742]]</t>
  </si>
  <si>
    <t>Volleyball Federation of India</t>
  </si>
  <si>
    <t>Room No. 2, Sri Kanteerava Indoor Stadium, Kasturba Road, Bengaluru, Karnataka 560001</t>
  </si>
  <si>
    <t>https://www.google.com/maps/place/Volleyball+Federation+of+India/@12.9695774,77.5908294,17z/data=!3m1!4b1!4m5!3m4!1s0x3bae1676514a624f:0x76f4d883e7749bf4!8m2!3d12.9695774!4d77.5930181</t>
  </si>
  <si>
    <t>093413 42076</t>
  </si>
  <si>
    <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rlfi=hd:;si:8571714051828390900,l,Ch92b2xsZXliYWxsIGNsYXNzZXMgaW4ga2FybmF0YWthWjUKEnZvbGxleWJhbGwgY2xhc3NlcyIfdm9sbGV5YmFsbCBjbGFzc2VzIGluIGthcm5hdGFrYQ;mv:[[13.163577799999999,78.3826921],[12.824936800000001,74.6536742]]</t>
  </si>
  <si>
    <t>CGR Volleyball And Kabbadi Coaching Center</t>
  </si>
  <si>
    <t>Adityanagar, Vidyaranyapura, Bengaluru, Karnataka 560097</t>
  </si>
  <si>
    <t>https://www.google.com/maps/place/CGR+Volleyball+And+Kabbadi+Coaching+Center/@13.0967719,77.5481729,17z/data=!3m1!4b1!4m5!3m4!1s0x3bae2394890f97e7:0x1a7704a389585b6e!8m2!3d13.0967719!4d77.5503616</t>
  </si>
  <si>
    <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rlfi=hd:;si:1906998067645143918;mv:[[13.163577799999999,78.3826921],[12.824936800000001,74.6536742]]</t>
  </si>
  <si>
    <t>https://www.google.com/maps/place/Sniipers+Sports+Academy+LLP/@12.9267107,77.6307943,17z/data=!3m1!4b1!4m5!3m4!1s0x3bae1312417b1033:0xa887c9810a45d4cf!8m2!3d12.9267107!4d77.632983</t>
  </si>
  <si>
    <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rlfi=hd:;si:12143896476288144591,l,Ch92b2xsZXliYWxsIGNsYXNzZXMgaW4ga2FybmF0YWthWjUKEnZvbGxleWJhbGwgY2xhc3NlcyIfdm9sbGV5YmFsbCBjbGFzc2VzIGluIGthcm5hdGFrYQ;mv:[[13.163577799999999,78.3826921],[12.824936800000001,74.6536742]]</t>
  </si>
  <si>
    <t>Volleyball Court</t>
  </si>
  <si>
    <t>Bengaluru, Electronics City Phase 1, Electronic City, Bengaluru, Karnataka 560100</t>
  </si>
  <si>
    <t>https://www.google.com/maps/place/Volleyball+Court/@14.8246963,73.870393,7z/data=!4m8!1m2!2m1!1sVolleyball+Court+karnakata!3m4!1s0x3bae6c91c31a10af:0x6487142f0cae4f53!8m2!3d12.8473059!4d77.6691412</t>
  </si>
  <si>
    <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rlfi=hd:;si:16304219757129652384,l,Ch92b2xsZXliYWxsIGNsYXNzZXMgaW4ga2FybmF0YWthWjUKEnZvbGxleWJhbGwgY2xhc3NlcyIfdm9sbGV5YmFsbCBjbGFzc2VzIGluIGthcm5hdGFrYQ;mv:[[13.163577799999999,78.3826921],[12.824936800000001,74.6536742]]</t>
  </si>
  <si>
    <t>Cisco Volleyball Court</t>
  </si>
  <si>
    <t>Kaverappa Layout, Kadubeesanahalli, Bengaluru, Karnataka 560103</t>
  </si>
  <si>
    <t>https://www.google.com/maps/place/Cisco+Volleyball+Court/@12.9357814,77.6947259,17z/data=!3m1!4b1!4m5!3m4!1s0x3bae13ad06a0a0c3:0xe64af2f85835628e!8m2!3d12.9357814!4d77.6969146</t>
  </si>
  <si>
    <t>Mangalore Club</t>
  </si>
  <si>
    <t>Near Morgans Gate, Jeppu, Mangalore, Karnataka 575001</t>
  </si>
  <si>
    <t>https://www.google.com/maps/place/Mangalore+Club/@12.8433149,74.8512543,17z/data=!3m1!4b1!4m5!3m4!1s0x3ba35bea81ec4a67:0x426281e4949a6676!8m2!3d12.8433149!4d74.853443</t>
  </si>
  <si>
    <t>0824 241 4146</t>
  </si>
  <si>
    <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rlfi=hd:;si:4783528572966561398,l,Ch92b2xsZXliYWxsIGNsYXNzZXMgaW4ga2FybmF0YWthSOu4w8vlgICACFo7ChJ2b2xsZXliYWxsIGNsYXNzZXMQABABGAMiH3ZvbGxleWJhbGwgY2xhc3NlcyBpbiBrYXJuYXRha2E;mv:[[13.163577799999999,78.3826921],[12.824936800000001,74.6536742]]</t>
  </si>
  <si>
    <t>CGR SportsAcademy</t>
  </si>
  <si>
    <t>Flat No: 101, No: 8/3, Saundarya Excellency, 3rd Main Road, Ganganagar (Extension, Adityanagar, Vidyaranyapura, Bengaluru, Karnataka 560032</t>
  </si>
  <si>
    <t>https://www.google.com/maps/place/CGR+SportsAcademy/@13.0964519,77.5480666,17z/data=!3m1!4b1!4m5!3m4!1s0x3bae238c5d7fb069:0x5cd71b8ec3946dd5!8m2!3d13.0964519!4d77.5502553</t>
  </si>
  <si>
    <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rlfi=hd:;si:6689846071462751701,l,Ch92b2xsZXliYWxsIGNsYXNzZXMgaW4ga2FybmF0YWthWjUKEnZvbGxleWJhbGwgY2xhc3NlcyIfdm9sbGV5YmFsbCBjbGFzc2VzIGluIGthcm5hdGFrYQ;mv:[[13.163577799999999,78.3826921],[12.824936800000001,74.6536742]]</t>
  </si>
  <si>
    <t>https://www.google.com/search?gs_ssp=eJzj4tVP1zc0TDMvrDJJL4g3YLRSNagwTkpMNTE0MjK0NLBMMTE1tjKoSLE0NkgxN0o1s7BIMjYzs_ASKssszszPUyguyC8qKVZIzilNAgACkhXY&amp;q=vision+sports+club&amp;oq=Vision+Sports+Club&amp;aqs=chrome.1.0j46j0l3j69i60l3.1584j0j7&amp;sourceid=chrome&amp;ie=UTF-8</t>
  </si>
  <si>
    <t>SRCC VOLLEY BALL CLUB</t>
  </si>
  <si>
    <t>East railway quartres, Amaravathy Nagar, Bangarapet, Karnataka 563114</t>
  </si>
  <si>
    <t>https://www.google.com/maps/place/SRCC+VOLLEY+BALL+CLUB/@12.9843768,78.1807346,17z/data=!3m1!4b1!4m5!3m4!1s0x3bade948904c5f11:0xa776d83545402af7!8m2!3d12.9843768!4d78.1829233</t>
  </si>
  <si>
    <t>Bangarapet</t>
  </si>
  <si>
    <t>096209 99963</t>
  </si>
  <si>
    <t>https://www.google.com/search?biw=1517&amp;bih=694&amp;sxsrf=ALeKk00xxvfoQG9DTQnWKJqaBl-fQiDLpw%3A1593631805108&amp;ei=PeT8XoWdBuTH4-EPw8KLoA8&amp;q=srcc+volleyball+club+karnataka&amp;oq=SRCC+VOLLEYBALL+CLUB+karna&amp;gs_lcp=CgZwc3ktYWIQAxgAMgUIIRCgATIECCEQFToHCAAQRxCwAzoHCCMQrgIQJ1C9IVjVSWD6UmgDcAB4AIABrQGIAcUIkgEDMC44mAEAoAEBqgEHZ3dzLXdpeg&amp;sclient=psy-ab</t>
  </si>
  <si>
    <t>Jayanagar Volleyball Stadium</t>
  </si>
  <si>
    <t>15b, 10th Main Rd, Jayanagar East, Jaya Nagar 1st Block, Byrasandra, Jayanagar, Bengaluru, Karnataka 560011</t>
  </si>
  <si>
    <t>https://www.google.com/maps/place/Jayanagar+Volleyball+Stadium/@12.9340378,77.5829255,17z/data=!3m1!4b1!4m5!3m4!1s0x3bae15bd61216137:0xe027357eba033f69!8m2!3d12.9340378!4d77.5851142</t>
  </si>
  <si>
    <t>070226 84543</t>
  </si>
  <si>
    <t>https://www.google.com/search?tbm=lcl&amp;sxsrf=ALeKk01g_zn9pGqMC-rAfA5KTMa6b-QiWg%3A1593631186271&amp;ei=0uH8XpOZEIKV4-EPpeOl8Aw&amp;q=volleyball+classes+in+karnataka&amp;oq=volleyball+classes+in+karnataka&amp;gs_l=psy-ab.3..35i39k1.184787.185676.0.186034.2.2.0.0.0.0.161.293.0j2.2.0....0...1c.1.64.psy-ab..0.2.293...33i22i29i30k1.0.7QhQ7sM5isc#rlfi=hd:;si:16151937406990499689,l,Ch92b2xsZXliYWxsIGNsYXNzZXMgaW4ga2FybmF0YWthWjUKEnZvbGxleWJhbGwgY2xhc3NlcyIfdm9sbGV5YmFsbCBjbGFzc2VzIGluIGthcm5hdGFrYQ;mv:[[16.0472224,77.8655359],[12.092634799999999,74.305984]];start:20</t>
  </si>
  <si>
    <t>https://www.google.com/search?tbm=lcl&amp;sxsrf=ALeKk01g_zn9pGqMC-rAfA5KTMa6b-QiWg%3A1593631186271&amp;ei=0uH8XpOZEIKV4-EPpeOl8Aw&amp;q=volleyball+classes+in+karnataka&amp;oq=volleyball+classes+in+karnataka&amp;gs_l=psy-ab.3..35i39k1.184787.185676.0.186034.2.2.0.0.0.0.161.293.0j2.2.0....0...1c.1.64.psy-ab..0.2.293...33i22i29i30k1.0.7QhQ7sM5isc#rlfi=hd:;si:12229694309533271927,l,Ch92b2xsZXliYWxsIGNsYXNzZXMgaW4ga2FybmF0YWthWjUKEnZvbGxleWJhbGwgY2xhc3NlcyIfdm9sbGV5YmFsbCBjbGFzc2VzIGluIGthcm5hdGFrYQ;mv:[[13.1635636,78.3826921],[12.8251876,74.6536742]]</t>
  </si>
  <si>
    <t>CGR Coaching</t>
  </si>
  <si>
    <t>https://www.google.com/maps/place/CGR+Coaching/@13.0966695,77.5481198,17z/data=!4m8!1m2!2m1!1sCGR+Coaching!3m4!1s0x3bae23a78dca529f:0xfced77f3293c7534!8m2!3d13.0968872!4d77.5502694</t>
  </si>
  <si>
    <t>https://www.google.com/search?tbm=lcl&amp;sxsrf=ALeKk01g_zn9pGqMC-rAfA5KTMa6b-QiWg%3A1593631186271&amp;ei=0uH8XpOZEIKV4-EPpeOl8Aw&amp;q=volleyball+classes+in+karnataka&amp;oq=volleyball+classes+in+karnataka&amp;gs_l=psy-ab.3..35i39k1.184787.185676.0.186034.2.2.0.0.0.0.161.293.0j2.2.0....0...1c.1.64.psy-ab..0.2.293...33i22i29i30k1.0.7QhQ7sM5isc#rlfi=hd:;si:18225355153290851636;mv:[[13.1635636,78.3826921],[12.8251876,74.6536742]]</t>
  </si>
  <si>
    <t>Rax Pre-School, #80, Opp: Amoda Valmark., Central Excise Layout</t>
  </si>
  <si>
    <t>https://www.google.com/maps/place/CoachDirect/@12.8607095,77.5821671,13z/data=!4m8!1m2!2m1!1sCoachDirect!3m4!1s0x3bae6adbeb65c5d1:0x14d90673e26f0c17!8m2!3d12.8612691!4d77.6007274</t>
  </si>
  <si>
    <t>https://www.google.com/search?tbm=lcl&amp;sxsrf=ALeKk01g_zn9pGqMC-rAfA5KTMa6b-QiWg%3A1593631186271&amp;ei=0uH8XpOZEIKV4-EPpeOl8Aw&amp;q=volleyball+classes+in+karnataka&amp;oq=volleyball+classes+in+karnataka&amp;gs_l=psy-ab.3..35i39k1.184787.185676.0.186034.2.2.0.0.0.0.161.293.0j2.2.0....0...1c.1.64.psy-ab..0.2.293...33i22i29i30k1.0.7QhQ7sM5isc#rlfi=hd:;si:10977990401111503833,l,Ch92b2xsZXliYWxsIGNsYXNzZXMgaW4ga2FybmF0YWthSKjDq8aDq4CACFo7ChJ2b2xsZXliYWxsIGNsYXNzZXMQABABGAMiH3ZvbGxleWJhbGwgY2xhc3NlcyBpbiBrYXJuYXRha2FiCwkW14tYMdvLHRACYgsJEUAtntB6gjIQAmILCVtVCLxGLU4QEAJiCwk8TwhnDILRMRAC;mv:[[13.1635636,78.3826921],[12.8251876,74.6536742]]</t>
  </si>
  <si>
    <t>IITB Old Volley Ball Grounds</t>
  </si>
  <si>
    <t>IIT Area, Powai, Mumbai, Maharashtra</t>
  </si>
  <si>
    <t>https://www.google.com/maps/place/IITB+Old+Volley+Ball+Grounds/@19.1349311,72.911638,17z/data=!3m1!4b1!4m5!3m4!1s0x3be7b809d39161bb:0x49ad265a55e8b293!8m2!3d19.1349311!4d72.9138267</t>
  </si>
  <si>
    <t>https://www.google.com/search?q=IITB+Old+Volley+Ball+Grounds&amp;oq=IITB+Old+Volley+Ball+Grounds&amp;aqs=chrome..69i57j0j69i60j69i61j69i60.702j0j7&amp;sourceid=chrome&amp;ie=UTF-8</t>
  </si>
  <si>
    <t>Indoor Volleyball Courts</t>
  </si>
  <si>
    <t>https://www.google.com/maps/place/Indoor+Volleyball+Courts/@19.1361874,72.9094641,17z/data=!4m8!1m2!2m1!1sIndoor+Volleyball+Courts!3m4!1s0x3be7b808151b3803:0xa5d52d618c4a0481!8m2!3d19.1356369!4d72.9119412</t>
  </si>
  <si>
    <t>070454 60622</t>
  </si>
  <si>
    <t>https://www.google.com/search?sxsrf=ALeKk02IbfR_qzKQVtSSA-3M2lrQio1okw:1593691401653&amp;q=volleyball+classes+in+maharashtra&amp;npsic=0&amp;rflfq=1&amp;rlha=0&amp;rllag=18795454,73372141,62035&amp;tbm=lcl&amp;ved=2ahUKEwj85oGPw67qAhWSzjgGHdSJBk4QjGp6BAgMEEM&amp;rldoc=1#rlfi=hd:;si:11949507083286217857,l,CiF2b2xsZXliYWxsIGNsYXNzZXMgaW4gbWFoYXJhc2h0cmFaNwoSdm9sbGV5YmFsbCBjbGFzc2VzIiF2b2xsZXliYWxsIGNsYXNzZXMgaW4gbWFoYXJhc2h0cmE;mv:[[20.4277438,78.62531659999999],[18.344369,72.49467539999999]]</t>
  </si>
  <si>
    <t>https://www.google.com/search?sxsrf=ALeKk02IbfR_qzKQVtSSA-3M2lrQio1okw:1593691401653&amp;q=volleyball+classes+in+maharashtra&amp;npsic=0&amp;rflfq=1&amp;rlha=0&amp;rllag=18795454,73372141,62035&amp;tbm=lcl&amp;ved=2ahUKEwj85oGPw67qAhWSzjgGHdSJBk4QjGp6BAgMEEM&amp;rldoc=1#rlfi=hd:;si:2014438638760593461,l,CiF2b2xsZXliYWxsIGNsYXNzZXMgaW4gbWFoYXJhc2h0cmFI3srx6bOPgIAIWj0KEnZvbGxleWJhbGwgY2xhc3NlcxAAEAEYAyIhdm9sbGV5YmFsbCBjbGFzc2VzIGluIG1haGFyYXNodHJh;mv:[[20.4277438,78.62531659999999],[18.344369,72.49467539999999]]</t>
  </si>
  <si>
    <t>Unique Sports Academy</t>
  </si>
  <si>
    <t>Amar Balmitra Mandal Ground, Sion-Trombay Road, Opp R.K Studio, Amar Nagar, Chembur East, Mumbai, Maharashtra 400071</t>
  </si>
  <si>
    <t>https://www.google.com/maps/place/Unique+Sports+Academy/@19.1118243,72.8115286,12z/data=!4m8!1m2!2m1!1sUnique+Sports+Academy!3m4!1s0x3be7c605e3d21685:0x92f8fbca22bb1b59!8m2!3d19.050723!4d72.904001</t>
  </si>
  <si>
    <t>096994 54518</t>
  </si>
  <si>
    <t>https://www.google.com/search?sxsrf=ALeKk02IbfR_qzKQVtSSA-3M2lrQio1okw:1593691401653&amp;q=volleyball+classes+in+maharashtra&amp;npsic=0&amp;rflfq=1&amp;rlha=0&amp;rllag=18795454,73372141,62035&amp;tbm=lcl&amp;ved=2ahUKEwj85oGPw67qAhWSzjgGHdSJBk4QjGp6BAgMEEM&amp;rldoc=1#rlfi=hd:;si:10590491369346374489;mv:[[20.4277438,78.62531659999999],[18.344369,72.49467539999999]]</t>
  </si>
  <si>
    <t>New Volleyball Court</t>
  </si>
  <si>
    <t>IIT Bombay, Powai, Mumbai, Maharashtra 400076</t>
  </si>
  <si>
    <t>https://www.google.com/maps/place/New+Volleyball+Court/@19.1442677,72.8825053,15z/data=!4m8!1m2!2m1!1sNew+Volleyball+Court!3m4!1s0x3be7b8080ce75d61:0x2e1dfd9ec4dc3f51!8m2!3d19.1356007!4d72.9111451</t>
  </si>
  <si>
    <t>022 2572 2545</t>
  </si>
  <si>
    <t>https://www.google.com/search?q=New%20Volleyball%20Court&amp;oq=New+Volleyball+Court&amp;aqs=chrome..69i57j69i60l3.142j0j7&amp;sourceid=chrome&amp;ie=UTF-8&amp;sxsrf=ALeKk03Ck9y28GOGbWyNDZqLGP9wJ2XqDQ:1593691505521&amp;npsic=0&amp;rflfq=1&amp;rlha=0&amp;rllag=19144267,72891260,2298&amp;tbm=lcl&amp;rldimm=3323090958418722641&amp;lqi=ChROZXcgVm9sbGV5YmFsbCBDb3VydFosChRuZXcgdm9sbGV5YmFsbCBjb3VydCIUbmV3IHZvbGxleWJhbGwgY291cnQ&amp;ved=2ahUKEwi6uMXAw67qAhUu4zgGHQmgD18QvS4wAHoECAsQGA&amp;rldoc=1&amp;tbs=lrf:!1m4!1u2!2m2!2m1!1e1!1m4!1u16!2m2!16m1!1e1!1m4!1u16!2m2!16m1!1e2!2m1!1e2!2m1!1e16!3sIAE,lf:1,lf_ui:2&amp;rlst=f#rlfi=hd:;si:3323090958418722641,l,ChROZXcgVm9sbGV5YmFsbCBDb3VydFosChRuZXcgdm9sbGV5YmFsbCBjb3VydCIUbmV3IHZvbGxleWJhbGwgY291cnQ;mv:[[19.1539753,72.9135313],[19.1345606,72.8689888]];tbs:lrf:!1m4!1u2!2m2!2m1!1e1!1m4!1u16!2m2!16m1!1e1!1m4!1u16!2m2!16m1!1e2!2m1!1e2!2m1!1e16!3sIAE,lf:1,lf_ui:2</t>
  </si>
  <si>
    <t>http://www.iitb.ac.in/en/about-iit-bombay/campus-map</t>
  </si>
  <si>
    <t>Sports Reconnect</t>
  </si>
  <si>
    <t>A-312, Neelkanth Business Park, Vidyavihar station skywalk, Neelkanth Kingdom, Vidyavihar Society, Vidyavihar, Mumbai, Maharashtra 400086</t>
  </si>
  <si>
    <t>https://www.google.com/maps/place/Sports+Reconnect/@19.1442543,72.8212193,12z/data=!4m8!1m2!2m1!1sSports+Reconnect!3m4!1s0x3be7c0c51614f951:0x211c63e5e7aade37!8m2!3d19.079199!4d72.896394</t>
  </si>
  <si>
    <t>099674 88332</t>
  </si>
  <si>
    <t>https://www.google.com/search?tbm=lcl&amp;sxsrf=ALeKk03hjJ5QoU2yOvsHyp1mZys1FxcX1g%3A1593691408797&amp;ei=EM39Xu2zMKnG4-EP-4ONqAE&amp;q=volleyball+classes+in+maharashtra&amp;oq=volleyball+classes+in+maharashtra&amp;gs_l=psy-ab.3...0.0.0.84705.0.0.0.0.0.0.0.0..0.0....0...1c..64.psy-ab..0.0.0....0.19EYbD5gHcU#rlfi=hd:;si:2385891741684915767;mv:[[21.2921466,79.48832949999999],[18.2954406,72.44582559999999]]</t>
  </si>
  <si>
    <t>http://sportsreconnect.com/</t>
  </si>
  <si>
    <t>Somaiya VolleyBall court</t>
  </si>
  <si>
    <t>Vidyanagar, Vidya Vihar East, Ghatkopar East, Mumbai, Maharashtra 400077</t>
  </si>
  <si>
    <t>https://www.google.com/maps/place/Somaiya+VolleyBall+court/@19.0735197,72.8978778,17z/data=!4m8!1m2!2m1!1sSomaiya+VolleyBall+court!3m4!1s0x3be7c6277e62322f:0x2adcde0fef948081!8m2!3d19.07244!4d72.8989813</t>
  </si>
  <si>
    <t>https://www.google.com/search?q=Somaiya%20VolleyBall%20court&amp;oq=Somaiya+VolleyBall+court&amp;aqs=chrome..69i57j69i60l3.187j0j7&amp;sourceid=chrome&amp;ie=UTF-8&amp;sxsrf=ALeKk03RWCoZXErt6lVz7EquO62pnFcZRQ:1593691597354&amp;npsic=0&amp;rflfq=1&amp;rlha=0&amp;rllag=19073519,72900066,170&amp;tbm=lcl&amp;rldimm=3088587604494680193&amp;ved=2ahUKEwi1u6rsw67qAhWA73MBHQ09BssQvS4wAHoECAwQJw&amp;rldoc=1&amp;tbs=lrf:!1m4!1u3!2m2!3m1!1e1!1m4!1u2!2m2!2m1!1e1!1m4!1u16!2m2!16m1!1e1!1m4!1u16!2m2!16m1!1e2!2m1!1e2!2m1!1e16!2m1!1e3!3sIAE,lf:1,lf_ui:2&amp;rlst=f#rlfi=hd:;si:3088587604494680193;mv:[[19.0747291,72.90139429999999],[19.0723104,72.89818369999999]];tbs:lrf:!1m4!1u3!2m2!3m1!1e1!1m4!1u2!2m2!2m1!1e1!1m4!1u16!2m2!16m1!1e1!1m4!1u16!2m2!16m1!1e2!2m1!1e2!2m1!1e16!2m1!1e3!3sIAE,lf:1,lf_ui:2</t>
  </si>
  <si>
    <t>Mini Somaiya Basket Ball, Foot Ball, Volley Ball Court</t>
  </si>
  <si>
    <t>https://www.google.com/maps/place/Mini+Somaiya+Basket+Ball,+Foot+Ball,+Volley+Ball+Court/@19.0743025,72.8967219,17z/data=!3m1!4b1!4m5!3m4!1s0x3be7c74bae9bafd1:0x4573c4b80badfafa!8m2!3d19.0743025!4d72.8989106</t>
  </si>
  <si>
    <t>https://www.google.com/search?q=Somaiya%20VolleyBall%20court&amp;oq=Somaiya+VolleyBall+court&amp;aqs=chrome..69i57j69i60l3.187j0j7&amp;sourceid=chrome&amp;ie=UTF-8&amp;sxsrf=ALeKk03RWCoZXErt6lVz7EquO62pnFcZRQ:1593691597354&amp;npsic=0&amp;rflfq=1&amp;rlha=0&amp;rllag=19073519,72900066,170&amp;tbm=lcl&amp;rldimm=3088587604494680193&amp;ved=2ahUKEwi1u6rsw67qAhWA73MBHQ09BssQvS4wAHoECAwQJw&amp;rldoc=1&amp;tbs=lrf:!1m4!1u3!2m2!3m1!1e1!1m4!1u2!2m2!2m1!1e1!1m4!1u16!2m2!16m1!1e1!1m4!1u16!2m2!16m1!1e2!2m1!1e2!2m1!1e16!2m1!1e3!3sIAE,lf:1,lf_ui:2&amp;rlst=f#rlfi=hd:;si:5004559905687730938,l,ChhTb21haXlhIFZvbGxleUJhbGwgY291cnRaNAoYc29tYWl5YSB2b2xsZXliYWxsIGNvdXJ0Ihhzb21haXlhIHZvbGxleWJhbGwgY291cnQ;mv:[[19.0747291,72.90139429999999],[19.0723104,72.89818369999999]]</t>
  </si>
  <si>
    <t>Ace Sports Co.</t>
  </si>
  <si>
    <t>Shivam Chs Ltd,Room No 401-B Wing,Opp Triveni Nagar, Kurar Village, Malad East, Mumbai, Maharashtra 400097</t>
  </si>
  <si>
    <t>https://www.google.com/maps/place/Ace+Sports+Co./@19.1827347,72.8596979,17z/data=!4m8!1m2!2m1!1sAce+Sports+Co.!3m4!1s0x3be7b70665555555:0x34e09bbd279e9c0f!8m2!3d19.180508!4d72.861148</t>
  </si>
  <si>
    <t>080 3032 2896</t>
  </si>
  <si>
    <t>https://www.google.com/search?tbm=lcl&amp;sxsrf=ALeKk03hjJ5QoU2yOvsHyp1mZys1FxcX1g%3A1593691408797&amp;ei=EM39Xu2zMKnG4-EP-4ONqAE&amp;q=volleyball+classes+in+maharashtra&amp;oq=volleyball+classes+in+maharashtra&amp;gs_l=psy-ab.3...0.0.0.84705.0.0.0.0.0.0.0.0..0.0....0...1c..64.psy-ab..0.0.0....0.19EYbD5gHcU#rlfi=hd:;si:3810216521471269903;mv:[[21.2921466,79.48832949999999],[18.2954406,72.44582559999999]]</t>
  </si>
  <si>
    <t>http://www.a1sportsmachines.com/</t>
  </si>
  <si>
    <t>Diksha Sanskrutik Seva Sangha</t>
  </si>
  <si>
    <t>Shahaji Raje Marg, Vishnu Prasad Society, Shivaji Nagar, Vile Parle East, Vile Parle, Mumbai, Maharashtra 400057</t>
  </si>
  <si>
    <t>https://www.google.com/maps/place/Diksha+Sanskrutik+Seva+Sangha/@19.1091863,72.8455725,17z/data=!3m1!4b1!4m5!3m4!1s0x3be7c9cbbc9f6691:0x1b4fbaca42c89f0f!8m2!3d19.1091863!4d72.8477612</t>
  </si>
  <si>
    <t>https://www.google.com/search?tbm=lcl&amp;sxsrf=ALeKk03hjJ5QoU2yOvsHyp1mZys1FxcX1g%3A1593691408797&amp;ei=EM39Xu2zMKnG4-EP-4ONqAE&amp;q=volleyball+classes+in+maharashtra&amp;oq=volleyball+classes+in+maharashtra&amp;gs_l=psy-ab.3...0.0.0.84705.0.0.0.0.0.0.0.0..0.0....0...1c..64.psy-ab..0.0.0....0.19EYbD5gHcU#rlfi=hd:;si:1967996940050800399,l,CiF2b2xsZXliYWxsIGNsYXNzZXMgaW4gbWFoYXJhc2h0cmFaNwoSdm9sbGV5YmFsbCBjbGFzc2VzIiF2b2xsZXliYWxsIGNsYXNzZXMgaW4gbWFoYXJhc2h0cmE;mv:[[21.2921466,79.48832949999999],[18.2954406,72.44582559999999]]</t>
  </si>
  <si>
    <t>Navi Mumbai Sports Association</t>
  </si>
  <si>
    <t>Premnath Maruti Patil Marg, Near MGM Hospital, Sports Association Park, Sector 1A, Vashi, Navi Mumbai, Maharashtra 400703</t>
  </si>
  <si>
    <t>https://www.google.com/maps/place/Navi+Mumbai+Sports+Association/@19.0719355,72.9899102,17z/data=!3m1!4b1!4m5!3m4!1s0x3be7c6b543efcf5f:0x7a443fcf0c1355a2!8m2!3d19.0719355!4d72.9920989</t>
  </si>
  <si>
    <t>022 2782 4536</t>
  </si>
  <si>
    <t>https://www.google.com/search?tbm=lcl&amp;sxsrf=ALeKk03hjJ5QoU2yOvsHyp1mZys1FxcX1g%3A1593691408797&amp;ei=EM39Xu2zMKnG4-EP-4ONqAE&amp;q=volleyball+classes+in+maharashtra&amp;oq=volleyball+classes+in+maharashtra&amp;gs_l=psy-ab.3...0.0.0.84705.0.0.0.0.0.0.0.0..0.0....0...1c..64.psy-ab..0.0.0....0.19EYbD5gHcU#rlfi=hd:;si:8810236929536906658,l,CiF2b2xsZXliYWxsIGNsYXNzZXMgaW4gbWFoYXJhc2h0cmFIxbrNqIOrgIAIWj0KEnZvbGxleWJhbGwgY2xhc3NlcxAAEAEYAyIhdm9sbGV5YmFsbCBjbGFzc2VzIGluIG1haGFyYXNodHJh;mv:[[21.2921466,79.48832949999999],[18.2954406,72.44582559999999]]</t>
  </si>
  <si>
    <t>http://www.nmsaindia.com/</t>
  </si>
  <si>
    <t>The Indian Gymkhana Matunga Limited</t>
  </si>
  <si>
    <t>KA Subramanyam Road, king's Circle,, Matunga, Mumbai, Maharashtra 400019</t>
  </si>
  <si>
    <t>https://www.google.com/maps/place/The+Indian+Gymkhana+Matunga+Limited/@19.0315119,72.8535363,17z/data=!3m1!4b1!4m5!3m4!1s0x3be7cf2bd95ece15:0xf271e2cbc2b3beb5!8m2!3d19.0315119!4d72.855725</t>
  </si>
  <si>
    <t>022 2402 2080</t>
  </si>
  <si>
    <t>https://www.google.com/search?tbm=lcl&amp;sxsrf=ALeKk03hjJ5QoU2yOvsHyp1mZys1FxcX1g%3A1593691408797&amp;ei=EM39Xu2zMKnG4-EP-4ONqAE&amp;q=volleyball+classes+in+maharashtra&amp;oq=volleyball+classes+in+maharashtra&amp;gs_l=psy-ab.3...0.0.0.84705.0.0.0.0.0.0.0.0..0.0....0...1c..64.psy-ab..0.0.0....0.19EYbD5gHcU#rlfi=hd:;si:17469993794319662773,l,CiF2b2xsZXliYWxsIGNsYXNzZXMgaW4gbWFoYXJhc2h0cmFI6KPNy-WAgIAIWj0KEnZvbGxleWJhbGwgY2xhc3NlcxAAEAEYAyIhdm9sbGV5YmFsbCBjbGFzc2VzIGluIG1haGFyYXNodHJh;mv:[[21.2921466,79.48832949999999],[18.2954406,72.44582559999999]]</t>
  </si>
  <si>
    <t>http://www.indgymkhana.com/</t>
  </si>
  <si>
    <t>Mumbai Volleyball Academy</t>
  </si>
  <si>
    <t>https://www.google.com/maps/place/Mumbai+Volleyball+Academy/@19.0821978,72.7411167,11z/data=!4m8!1m2!2m1!1sMumbai+Volleyball+Academy!3m4!1s0x3be7b798b1c212e3:0x826f7d1f5e4d94d4!8m2!3d19.0822507!4d72.8812041</t>
  </si>
  <si>
    <t>https://www.google.com/search?tbm=lcl&amp;sxsrf=ALeKk03hjJ5QoU2yOvsHyp1mZys1FxcX1g%3A1593691408797&amp;ei=EM39Xu2zMKnG4-EP-4ONqAE&amp;q=volleyball+classes+in+maharashtra&amp;oq=volleyball+classes+in+maharashtra&amp;gs_l=psy-ab.3...0.0.0.84705.0.0.0.0.0.0.0.0..0.0....0...1c..64.psy-ab..0.0.0....0.19EYbD5gHcU#rlfi=hd:;si:,18.580167869967415,71.52645473400352;mv:[[21.2921466,79.48832949999999],[18.2954406,72.44582559999999]]</t>
  </si>
  <si>
    <t>Somaiya Sports Academy</t>
  </si>
  <si>
    <t>Somaiya Vidyavihar, near Project Office, Vidyanagar, Vidya Vihar East, Vidyavihar, Mumbai, Maharashtra 400077</t>
  </si>
  <si>
    <t>https://www.google.com/maps/place/Somaiya+Sports+Academy/@19.073077,72.8968403,17z/data=!3m1!4b1!4m5!3m4!1s0x3be7c89d547a47bb:0xf3fb4b36521f20b0!8m2!3d19.073077!4d72.899029</t>
  </si>
  <si>
    <t>022 6716 9681</t>
  </si>
  <si>
    <t>https://www.google.com/search?tbm=lcl&amp;sxsrf=ALeKk03hjJ5QoU2yOvsHyp1mZys1FxcX1g%3A1593691408797&amp;ei=EM39Xu2zMKnG4-EP-4ONqAE&amp;q=volleyball+classes+in+maharashtra&amp;oq=volleyball+classes+in+maharashtra&amp;gs_l=psy-ab.3...0.0.0.84705.0.0.0.0.0.0.0.0..0.0....0...1c..64.psy-ab..0.0.0....0.19EYbD5gHcU#rlfi=hd:;si:17580728267048951984,l,CiF2b2xsZXliYWxsIGNsYXNzZXMgaW4gbWFoYXJhc2h0cmFaNwoSdm9sbGV5YmFsbCBjbGFzc2VzIiF2b2xsZXliYWxsIGNsYXNzZXMgaW4gbWFoYXJhc2h0cmE;mv:[[21.2921466,79.48832949999999],[18.2954406,72.44582559999999]]</t>
  </si>
  <si>
    <t>https://sports.somaiya.edu/</t>
  </si>
  <si>
    <t>https://www.google.com/maps/place/Nerul+Gymkhana/@19.026701,73.0129973,17z/data=!3m1!4b1!4m5!3m4!1s0x3be7c395722df65b:0xdd1c084b8b6c7d49!8m2!3d19.026701!4d73.015186</t>
  </si>
  <si>
    <t>022 2770 1913</t>
  </si>
  <si>
    <t>https://www.google.com/search?tbm=lcl&amp;sxsrf=ALeKk00pclorShWGKfFEcLjLb9Y10JWCmA%3A1593691495353&amp;ei=Z839XsOWFaS0mge_vY3ABw&amp;q=Nerul+Gymkhana&amp;oq=Nerul+Gymkhana&amp;gs_l=psy-ab.3..0l7j38l2j0i22i30k1.79689.79689.0.79987.1.1.0.0.0.0.196.196.0j1.1.0....0...1c.1.64.psy-ab..0.1.195....0.67liYo1O1Is#rlfi=hd:;si:15932618702284684617;mv:[[19.026880977319028,73.01537637830421],[19.02652102268097,73.01499562169577]]</t>
  </si>
  <si>
    <t>http://nerulgymkhana.com/</t>
  </si>
  <si>
    <t>Bombay YMCA, Bandra Branch</t>
  </si>
  <si>
    <t>Khar Danda Centre, Plot No. 308 &amp; 423 Off Carter Road, YMCA Road near Cafe Coffee Day Khar Danda, Khar, W, Mumbai, Maharashtra 400052</t>
  </si>
  <si>
    <t>https://www.google.com/maps/place/Bombay+YMCA,+Bandra+Branch/@19.0716779,72.8209139,17z/data=!3m1!4b1!4m5!3m4!1s0x3be7c973ceba16ab:0x50364a70dabce94f!8m2!3d19.0716779!4d72.8231026</t>
  </si>
  <si>
    <t>022 2648 2708</t>
  </si>
  <si>
    <t>https://www.google.com/search?tbm=lcl&amp;sxsrf=ALeKk01TTVCKr0lTJlpy3PEJdUfWC2P4KQ%3A1593693825047&amp;ei=gdb9XtvQAviZ4-EPvryemAs&amp;q=Bombay+YMCA%2C+Bandra+Branch&amp;oq=Bombay+YMCA%2C+Bandra+Branch&amp;gs_l=psy-ab.3..0j0i22i30k1j38.16287.16287.0.16507.1.1.0.0.0.0.155.155.0j1.1.0....0...1c.1.64.psy-ab..0.1.153....0.ZWOl47aGEtI#rlfi=hd:;si:5779889020343216463;mv:[[19.071857877319026,72.82329302991317],[19.071497922680972,72.82291217008682]]</t>
  </si>
  <si>
    <t>http://www.ymcabombay.org/</t>
  </si>
  <si>
    <t>022 2414 3627</t>
  </si>
  <si>
    <t>https://www.google.com/search?tbm=lcl&amp;sxsrf=ALeKk03R0U6I5pTQ2XUzBBPj1p36P04Pxg%3A1593693863929&amp;ei=p9b9XvaxOJSP4-EPhZKA0As&amp;q=Dadar+Club&amp;oq=Dadar+Club&amp;gs_l=psy-ab.3..35i39k1j0l4j0i22i30k1l5.13065.13065.0.13252.1.1.0.0.0.0.166.166.0j1.1.0....0...1c.1.64.psy-ab..0.1.165....0.KYEVtmcP1w4#rlfi=hd:;si:2673353095329567619;mv:[[19.017877677319028,72.84547786799081],[19.017517722680974,72.8450971320092]]</t>
  </si>
  <si>
    <t>http://www.dadarclub.com/</t>
  </si>
  <si>
    <t>Volleyball Ground</t>
  </si>
  <si>
    <t>https://www.google.com/maps/place/Volleyball+Ground/@19.0417332,72.9047745,14z/data=!4m8!1m2!2m1!1sVolleyball+Ground!3m4!1s0x3be7c5e075066339:0xfb9e7a5ab9c33cbf!8m2!3d19.0417332!4d72.922284</t>
  </si>
  <si>
    <t>https://www.google.com/search?tbm=lcl&amp;sxsrf=ALeKk023txr7hX87uFuCFkGbK3VyiwOAgg%3A1593693910521&amp;ei=1tb9XuLFH9KX4-EPqIi9iAo&amp;q=Volleyball+Ground&amp;oq=Volleyball+Ground&amp;gs_l=psy-ab.3...2114.2114.0.2287.1.1.0.0.0.0.0.0..0.0....0...1c.1.64.psy-ab..1.0.0....0.-7YH0Fg4GL4#rlfi=hd:;si:18131063679922420927;mv:[[19.295023999999998,73.1777246],[19.0063177,72.83380129999999]]</t>
  </si>
  <si>
    <t>Lion's Club Of Ambernath</t>
  </si>
  <si>
    <t>Kansai Section, Ambernath, Maharashtra 421501</t>
  </si>
  <si>
    <t>https://www.google.com/maps/place/Lion's+Club+Of+Ambernath/@19.209736,73.1788252,17z/data=!3m1!4b1!4m5!3m4!1s0x3be7947f6c0611a3:0xad2c70f0f6e2765e!8m2!3d19.209736!4d73.1810139</t>
  </si>
  <si>
    <t>Ambernath</t>
  </si>
  <si>
    <t>https://www.google.com/search?tbm=lcl&amp;sxsrf=ALeKk02zUFEsc3JcKXOVrhuJWeAQbrBZcA%3A1593693937353&amp;ei=8db9XrOUFaKd4-EP1-m_yAY&amp;q=Lion%27s+Club+Of+Ambernath&amp;oq=Lion%27s+Club+Of+Ambernath&amp;gs_l=psy-ab.3..0i22i10i30k1j0i22i30k1j38.26748.26748.0.26939.1.1.0.0.0.0.162.162.0j1.1.0....0...1c.1.64.psy-ab..0.1.161....0.kHGq32bFjGQ#rlfi=hd:;si:12478472847773300318;mv:[[19.209915977319028,73.18120448923746],[19.20955602268097,73.18082331076253]]</t>
  </si>
  <si>
    <t>S D V H S S Volleyball Academy</t>
  </si>
  <si>
    <t>Peramangalam, Kerala 680545</t>
  </si>
  <si>
    <t>https://www.google.com/maps/place/S+D+V+H+S+S+Volleyball+Academy/@10.5760246,76.16414,17z/data=!3m1!4b1!4m5!3m4!1s0x3ba7ec0f53731643:0x9a086fa7615e9863!8m2!3d10.5760246!4d76.166334</t>
  </si>
  <si>
    <t>Peramangalam</t>
  </si>
  <si>
    <t>https://www.google.com/search?client=ubuntu&amp;channel=fs&amp;tbm=lcl&amp;ei=zEoEX8CZDpTorQGBtozADA&amp;q=Volleyball+classes+in+Kerala&amp;oq=Volleyball+classes+in+Kerala&amp;gs_l=psy-ab.3..0i22i30k1l2.513772.515270.0.515661.6.6.0.0.0.0.187.532.0j3.3.0....0...1c.1.64.psy-ab..3.3.531....0.KRxjrC-1POM#rlfi=hd:;si:11099244046338398307;mv:[[12.353366,77.1638323],[8.2457795,75.1935194]]</t>
  </si>
  <si>
    <t>Volley Academy Kalloor</t>
  </si>
  <si>
    <t>Kalloor, Kerala 673592</t>
  </si>
  <si>
    <t>https://www.google.com/maps/place/Volley+Academy+Kalloor/@11.663198,76.3333914,17z/data=!3m1!4b1!4m5!3m4!1s0x3ba6069747ea5749:0x47b46432553e157e!8m2!3d11.663198!4d76.3355854</t>
  </si>
  <si>
    <t>Kalloor</t>
  </si>
  <si>
    <t>https://www.google.com/search?client=ubuntu&amp;channel=fs&amp;tbm=lcl&amp;ei=zEoEX8CZDpTorQGBtozADA&amp;q=Volleyball+classes+in+Kerala&amp;oq=Volleyball+classes+in+Kerala&amp;gs_l=psy-ab.3..0i22i30k1l2.513772.515270.0.515661.6.6.0.0.0.0.187.532.0j3.3.0....0...1c.1.64.psy-ab..3.3.531....0.KRxjrC-1POM#rlfi=hd:;si:5166864839842076030,l,ChxWb2xsZXliYWxsIGNsYXNzZXMgaW4gS2VyYWxhWjIKEnZvbGxleWJhbGwgY2xhc3NlcyIcdm9sbGV5YmFsbCBjbGFzc2VzIGluIGtlcmFsYQ;mv:[[12.353366,77.1638323],[8.2457795,75.1935194]]</t>
  </si>
  <si>
    <t>Aiykya Kerala Volleyball Club</t>
  </si>
  <si>
    <t>Kozhikode, Kerala 673521</t>
  </si>
  <si>
    <t>https://www.google.com/maps/place/Aiykya+Kerala+Volleyball+Club/@11.5815268,75.6193981,17z/data=!3m1!4b1!4m5!3m4!1s0x3ba68682bab9a63b:0xc0c4370a3d8f018a!8m2!3d11.5815268!4d75.6215921</t>
  </si>
  <si>
    <t>Pathiyarakkara</t>
  </si>
  <si>
    <t>https://www.google.com/search?client=ubuntu&amp;channel=fs&amp;tbm=lcl&amp;ei=zEoEX8CZDpTorQGBtozADA&amp;q=Volleyball+classes+in+Kerala&amp;oq=Volleyball+classes+in+Kerala&amp;gs_l=psy-ab.3..0i22i30k1l2.513772.515270.0.515661.6.6.0.0.0.0.187.532.0j3.3.0....0...1c.1.64.psy-ab..3.3.531....0.KRxjrC-1POM#rlfi=hd:;si:13890287667839435146;mv:[[12.353366,77.1638323],[8.2457795,75.1935194]]</t>
  </si>
  <si>
    <t>Sports Authority of India - Training Centre Kozhikode, Kerala</t>
  </si>
  <si>
    <t>V K Krishna Menon Indoor Stadium Complex,, Rajaji Cross Road,, Kozhikode, Kerala 673004</t>
  </si>
  <si>
    <t>https://www.google.com/maps/place/Sports+Authority+of+India+-+Training+Centre+Kozhikode,+Kerala/@11.2574712,75.7831396,17z/data=!3m1!4b1!4m5!3m4!1s0x3ba65947c332c89f:0xd238ba79bfebf2cd!8m2!3d11.2574712!4d75.7853336</t>
  </si>
  <si>
    <t>https://www.google.com/search?client=ubuntu&amp;channel=fs&amp;tbm=lcl&amp;ei=zEoEX8CZDpTorQGBtozADA&amp;q=Volleyball+classes+in+Kerala&amp;oq=Volleyball+classes+in+Kerala&amp;gs_l=psy-ab.3..0i22i30k1l2.513772.515270.0.515661.6.6.0.0.0.0.187.532.0j3.3.0....0...1c.1.64.psy-ab..3.3.531....0.KRxjrC-1POM#rlfi=hd:;si:15148062378734383821,l,ChxWb2xsZXliYWxsIGNsYXNzZXMgaW4gS2VyYWxhWjIKEnZvbGxleWJhbGwgY2xhc3NlcyIcdm9sbGV5YmFsbCBjbGFzc2VzIGluIGtlcmFsYQ;mv:[[12.353366,77.1638323],[8.2457795,75.1935194]]</t>
  </si>
  <si>
    <t>United volleyball club</t>
  </si>
  <si>
    <t>Kanippayyur, Thrissur - Kunnamkulam Rd, Kunnamkulam, Kerala 680517</t>
  </si>
  <si>
    <t>https://www.google.com/maps/place/United+volleyball+club/@1.8654794,87.8014095,3z/data=!4m8!1m2!2m1!1sUnited+volleyball+club!3m4!1s0x3ba79546e5b15bb7:0x6c45f787488c5a69!8m2!3d10.642504!4d76.0776887</t>
  </si>
  <si>
    <t>Kunnamkulam</t>
  </si>
  <si>
    <t>096339 39126</t>
  </si>
  <si>
    <t>https://www.google.com/search?client=ubuntu&amp;channel=fs&amp;tbm=lcl&amp;ei=zEoEX8CZDpTorQGBtozADA&amp;q=Volleyball+classes+in+Kerala&amp;oq=Volleyball+classes+in+Kerala&amp;gs_l=psy-ab.3..0i22i30k1l2.513772.515270.0.515661.6.6.0.0.0.0.187.532.0j3.3.0....0...1c.1.64.psy-ab..3.3.531....0.KRxjrC-1POM#rlfi=hd:;si:7801914089899055721,l,ChxWb2xsZXliYWxsIGNsYXNzZXMgaW4gS2VyYWxhWjIKEnZvbGxleWJhbGwgY2xhc3NlcyIcdm9sbGV5YmFsbCBjbGFzc2VzIGluIGtlcmFsYQ;mv:[[12.353366,77.1638323],[8.2457795,75.1935194]]</t>
  </si>
  <si>
    <t>https://www.facebook.com/pg/Vbclub.in/about/?ref=page_internal</t>
  </si>
  <si>
    <t>Jimmy George Indoor Stadium Trivandrum</t>
  </si>
  <si>
    <t>LMS Vellayambalam Rd, near Kerala Grama Panchayat, Nandavanam, Palayam, Thiruvananthapuram, Kerala 695033</t>
  </si>
  <si>
    <t>https://www.google.com/maps/place/Jimmy+George+Indoor+Stadium+Trivandrum/@8.5078466,76.9578812,17z/data=!3m1!4b1!4m5!3m4!1s0x3b05bbcbb820aaa5:0x5ffc0270988d396d!8m2!3d8.5078466!4d76.9600753</t>
  </si>
  <si>
    <t>0471 232 7271</t>
  </si>
  <si>
    <t>https://www.google.com/search?client=ubuntu&amp;channel=fs&amp;tbm=lcl&amp;ei=zEoEX8CZDpTorQGBtozADA&amp;q=Volleyball+classes+in+Kerala&amp;oq=Volleyball+classes+in+Kerala&amp;gs_l=psy-ab.3..0i22i30k1l2.513772.515270.0.515661.6.6.0.0.0.0.187.532.0j3.3.0....0...1c.1.64.psy-ab..3.3.531....0.KRxjrC-1POM#rlfi=hd:;si:6916405810353224045,l,ChxWb2xsZXliYWxsIGNsYXNzZXMgaW4gS2VyYWxhSKrs_a8BWjgKEnZvbGxleWJhbGwgY2xhc3NlcxAAEAEYAyIcdm9sbGV5YmFsbCBjbGFzc2VzIGluIGtlcmFsYQ;mv:[[12.353999799999999,77.04928070000001],[8.2873136,75.3841125]];start:20</t>
  </si>
  <si>
    <t>Kalady Volleyball Club</t>
  </si>
  <si>
    <t>Near Govt: High School Kalady, Kalady, Karamana, Thiruvananthapuram, Kerala 695002</t>
  </si>
  <si>
    <t>https://www.google.com/maps/place/Kalady+Volleyball+Club/@9.3541729,75.4967348,8z/data=!4m8!1m2!2m1!1sKalady+Volleyball+Club!3m4!1s0x3b05bae1e1bde7e3:0x5a28888d62d7ce41!8m2!3d8.4658288!4d76.9645685</t>
  </si>
  <si>
    <t>https://www.google.com/search?client=ubuntu&amp;channel=fs&amp;tbm=lcl&amp;ei=zEoEX8CZDpTorQGBtozADA&amp;q=Volleyball+classes+in+Kerala&amp;oq=Volleyball+classes+in+Kerala&amp;gs_l=psy-ab.3..0i22i30k1l2.513772.515270.0.515661.6.6.0.0.0.0.187.532.0j3.3.0....0...1c.1.64.psy-ab..3.3.531....0.KRxjrC-1POM#rlfi=hd:;si:6496592603312016961,l,ChxWb2xsZXliYWxsIGNsYXNzZXMgaW4gS2VyYWxhWjIKEnZvbGxleWJhbGwgY2xhc3NlcyIcdm9sbGV5YmFsbCBjbGFzc2VzIGluIGtlcmFsYQ;mv:[[12.353366,77.1638323],[8.2457795,75.1935194]]</t>
  </si>
  <si>
    <t>Brothers Volleyball Club</t>
  </si>
  <si>
    <t>Alanthara, Venjarammoodu, Kerala 695606</t>
  </si>
  <si>
    <t>https://www.google.com/maps/place/Brothers+Volleyball+Club/@8.9593102,76.5124835,10z/data=!4m8!1m2!2m1!1sBrothers+Volleyball+Club!3m4!1s0x3b05c15833825ca1:0xe2d94960a9bf9501!8m2!3d8.6895593!4d76.9056694</t>
  </si>
  <si>
    <t>Venjarammoodu</t>
  </si>
  <si>
    <t>akhilraj.raj8@gmail.com</t>
  </si>
  <si>
    <t>https://www.justdial.com/Thiruvananthapuram/Brothers-Volleyball-Club-Venjaramoodu/0471PX471-X471-180118184151-S4Z5_BZDET</t>
  </si>
  <si>
    <t>https://www.google.com/search?client=ubuntu&amp;channel=fs&amp;tbm=lcl&amp;ei=zEoEX8CZDpTorQGBtozADA&amp;q=Volleyball+classes+in+Kerala&amp;oq=Volleyball+classes+in+Kerala&amp;gs_l=psy-ab.3..0i22i30k1l2.513772.515270.0.515661.6.6.0.0.0.0.187.532.0j3.3.0....0...1c.1.64.psy-ab..3.3.531....0.KRxjrC-1POM#rlfi=hd:;si:16346177002031518977,l,ChxWb2xsZXliYWxsIGNsYXNzZXMgaW4gS2VyYWxhWjIKEnZvbGxleWJhbGwgY2xhc3NlcyIcdm9sbGV5YmFsbCBjbGFzc2VzIGluIGtlcmFsYQ;mv:[[12.353366,77.1638323],[8.2457795,75.1935194]]</t>
  </si>
  <si>
    <t>https://www.facebook.com/pg/Brothers-Volleyball-Club-417192851751814/about/?ref=page_internal</t>
  </si>
  <si>
    <t>Spikers Volleyball Club Ponkunnam</t>
  </si>
  <si>
    <t>Ponkunnam, Kerala 686506</t>
  </si>
  <si>
    <t>https://www.google.com/maps/place/Spikers+Volleyball+Club+Ponkunnam/@9.5678586,76.7515853,17z/data=!3m1!4b1!4m5!3m4!1s0x3b06350230a6df85:0xf1ddfd394ac0e844!8m2!3d9.5678586!4d76.7537794</t>
  </si>
  <si>
    <t>Ponkunnam</t>
  </si>
  <si>
    <t>https://www.justdial.com/Kottayam/Spikers-Volleyball-Club-Ponkunnam/9999PX481-X481-190205034509-Y3R5_BZDET?xid=S290dGF5YW0gVm9sbGV5YmFsbCBDbHVicyBDaGFuZ2FuYWNoZXJyeQ==</t>
  </si>
  <si>
    <t>https://www.google.com/search?client=ubuntu&amp;channel=fs&amp;tbm=lcl&amp;ei=zEoEX8CZDpTorQGBtozADA&amp;q=Volleyball+classes+in+Kerala&amp;oq=Volleyball+classes+in+Kerala&amp;gs_l=psy-ab.3..0i22i30k1l2.513772.515270.0.515661.6.6.0.0.0.0.187.532.0j3.3.0....0...1c.1.64.psy-ab..3.3.531....0.KRxjrC-1POM#rlfi=hd:;si:17428364555502807108;mv:[[12.353999799999999,77.04928070000001],[8.2873136,75.3841125]];start:20</t>
  </si>
  <si>
    <t>CYMA VOLLEYBALL COURT</t>
  </si>
  <si>
    <t>https://www.google.com/maps/place/CYMA+VOLLEYBALL+COURT/@9.5670849,76.7499645,17z/data=!3m1!4b1!4m5!3m4!1s0x3b06352426bee8b1:0x200eaa6f66af4ba8!8m2!3d9.5670849!4d76.7521586</t>
  </si>
  <si>
    <t>https://www.google.com/search?client=ubuntu&amp;channel=fs&amp;tbm=lcl&amp;ei=zEoEX8CZDpTorQGBtozADA&amp;q=Volleyball+classes+in+Kerala&amp;oq=Volleyball+classes+in+Kerala&amp;gs_l=psy-ab.3..0i22i30k1l2.513772.515270.0.515661.6.6.0.0.0.0.187.532.0j3.3.0....0...1c.1.64.psy-ab..3.3.531....0.KRxjrC-1POM#rlfi=hd:;si:2309971054328499112;mv:[[12.353366,77.1638323],[8.2457795,75.1935194]]</t>
  </si>
  <si>
    <t>Volley Ball Ground</t>
  </si>
  <si>
    <t>Thachanady, Puthucode, Kerala 678687</t>
  </si>
  <si>
    <t>https://www.google.com/maps/place/Volley+Ball+Ground/@10.6344025,76.4482321,17z/data=!3m1!4b1!4m5!3m4!1s0x3ba7e1ef8dd5ab11:0x41f8c936ab1b4b78!8m2!3d10.6344025!4d76.4504262</t>
  </si>
  <si>
    <t>Puthucode</t>
  </si>
  <si>
    <t>https://www.google.com/search?client=ubuntu&amp;channel=fs&amp;tbm=lcl&amp;ei=zEoEX8CZDpTorQGBtozADA&amp;q=Volleyball+classes+in+Kerala&amp;oq=Volleyball+classes+in+Kerala&amp;gs_l=psy-ab.3..0i22i30k1l2.513772.515270.0.515661.6.6.0.0.0.0.187.532.0j3.3.0....0...1c.1.64.psy-ab..3.3.531....0.KRxjrC-1POM#rlfi=hd:;si:4753770643325668216;mv:[[12.353366,77.1638323],[8.2457795,75.1935194]]</t>
  </si>
  <si>
    <t>Thayyil Kandam Mini Stadium</t>
  </si>
  <si>
    <t>Aroor, Vadakara, Kerala</t>
  </si>
  <si>
    <t>https://www.google.com/maps/place/Thayyil+Kandam+Mini+Stadium/@11.6583456,75.6965528,17z/data=!3m1!4b1!4m5!3m4!1s0x3ba681f1a4cd7fb5:0x2ac64662cd7e0cc0!8m2!3d11.6583456!4d75.6987469</t>
  </si>
  <si>
    <t>Aroor</t>
  </si>
  <si>
    <t>https://www.google.com/search?client=ubuntu&amp;channel=fs&amp;tbm=lcl&amp;ei=zEoEX8CZDpTorQGBtozADA&amp;q=Volleyball+classes+in+Kerala&amp;oq=Volleyball+classes+in+Kerala&amp;gs_l=psy-ab.3..0i22i30k1l2.513772.515270.0.515661.6.6.0.0.0.0.187.532.0j3.3.0....0...1c.1.64.psy-ab..3.3.531....0.KRxjrC-1POM#rlfi=hd:;si:3082228385150012608,l,ChxWb2xsZXliYWxsIGNsYXNzZXMgaW4gS2VyYWxhWjIKEnZvbGxleWJhbGwgY2xhc3NlcyIcdm9sbGV5YmFsbCBjbGFzc2VzIGluIGtlcmFsYQ;mv:[[12.353366,77.1638323],[8.2457795,75.1935194]]</t>
  </si>
  <si>
    <t>PASC VolleyBall Club</t>
  </si>
  <si>
    <t>Moongalaar -Vandiperiyar Road, Periyar, Kerala 685507</t>
  </si>
  <si>
    <t>https://www.google.com/maps/place/PASC+VolleyBall+Club/@9.6296282,77.0560857,17z/data=!3m1!4b1!4m5!3m4!1s0x3b06531e4422f9d5:0x8561373d1020e6d6!8m2!3d9.6296282!4d77.0582798</t>
  </si>
  <si>
    <t>Periyar</t>
  </si>
  <si>
    <t>https://www.google.com/search?client=ubuntu&amp;channel=fs&amp;tbm=lcl&amp;ei=zEoEX8CZDpTorQGBtozADA&amp;q=Volleyball+classes+in+Kerala&amp;oq=Volleyball+classes+in+Kerala&amp;gs_l=psy-ab.3..0i22i30k1l2.513772.515270.0.515661.6.6.0.0.0.0.187.532.0j3.3.0....0...1c.1.64.psy-ab..3.3.531....0.KRxjrC-1POM#rlfi=hd:;si:9611023815188473558;mv:[[12.353366,77.1638323],[8.2457795,75.1935194]]</t>
  </si>
  <si>
    <t>malabar sixes volley club</t>
  </si>
  <si>
    <t>Manimaruthumchal - Vaniyappara Rd, Angadikadavu, Kerala 670706</t>
  </si>
  <si>
    <t>https://www.google.com/maps/place/malabar+sixes+volley+club/@12.0417319,75.755277,17z/data=!3m1!4b1!4m5!3m4!1s0x3ba5caf5b597bf55:0x53e8640899482b99!8m2!3d12.0417319!4d75.7574711</t>
  </si>
  <si>
    <t>Angadikadavu</t>
  </si>
  <si>
    <t>094004 59039</t>
  </si>
  <si>
    <t>https://www.google.com/search?client=ubuntu&amp;channel=fs&amp;tbm=lcl&amp;ei=zEoEX8CZDpTorQGBtozADA&amp;q=Volleyball+classes+in+Kerala&amp;oq=Volleyball+classes+in+Kerala&amp;gs_l=psy-ab.3..0i22i30k1l2.513772.515270.0.515661.6.6.0.0.0.0.187.532.0j3.3.0....0...1c.1.64.psy-ab..3.3.531....0.KRxjrC-1POM#rlfi=hd:;si:6046192487839050649;mv:[[12.353366,77.1638323],[8.2457795,75.1935194]]</t>
  </si>
  <si>
    <t>https://www.facebook.com/Malabar-Sixes-volley-club-133698320485401/</t>
  </si>
  <si>
    <t>Pappan Volley Ball Stadium</t>
  </si>
  <si>
    <t>Chettibhagam, Varapuzha, Kerala 683517</t>
  </si>
  <si>
    <t>https://www.google.com/maps/place/Pappan+Volley+Ball+Stadium/@10.078197,76.2697993,17z/data=!3m1!4b1!4m5!3m4!1s0x3b080e1e3c559783:0xfbedc35bbb270ba1!8m2!3d10.078197!4d76.2719934</t>
  </si>
  <si>
    <t>Varapuzha</t>
  </si>
  <si>
    <t>https://www.google.com/search?client=ubuntu&amp;channel=fs&amp;tbm=lcl&amp;ei=zEoEX8CZDpTorQGBtozADA&amp;q=Volleyball+classes+in+Kerala&amp;oq=Volleyball+classes+in+Kerala&amp;gs_l=psy-ab.3..0i22i30k1l2.513772.515270.0.515661.6.6.0.0.0.0.187.532.0j3.3.0....0...1c.1.64.psy-ab..3.3.531....0.KRxjrC-1POM#rlfi=hd:;si:18153380471749675937,l,ChxWb2xsZXliYWxsIGNsYXNzZXMgaW4gS2VyYWxhWjIKEnZvbGxleWJhbGwgY2xhc3NlcyIcdm9sbGV5YmFsbCBjbGFzc2VzIGluIGtlcmFsYQ;mv:[[12.353366,77.1638323],[8.2457795,75.1935194]]</t>
  </si>
  <si>
    <t>Mathamangalam Vollyball Coaching Ground</t>
  </si>
  <si>
    <t>Mathamangalam, Kerala 670306</t>
  </si>
  <si>
    <t>https://www.google.com/maps/place/Mathamangalam+Vollyball+Coaching+Ground/@12.1333167,75.2968778,17z/data=!3m1!4b1!4m5!3m4!1s0x3ba46980bf90270b:0x9c8b6be435ff5040!8m2!3d12.1333167!4d75.2990719</t>
  </si>
  <si>
    <t>Mathamangalam</t>
  </si>
  <si>
    <t>https://www.google.com/search?client=ubuntu&amp;channel=fs&amp;tbm=lcl&amp;ei=zEoEX8CZDpTorQGBtozADA&amp;q=Volleyball+classes+in+Kerala&amp;oq=Volleyball+classes+in+Kerala&amp;gs_l=psy-ab.3..0i22i30k1l2.513772.515270.0.515661.6.6.0.0.0.0.187.532.0j3.3.0....0...1c.1.64.psy-ab..3.3.531....0.KRxjrC-1POM#rlfi=hd:;si:11280228319582179392;mv:[[12.353366,77.1638323],[8.2457795,75.1935194]]</t>
  </si>
  <si>
    <t>Red Star Narakassery Volley Ball Ground</t>
  </si>
  <si>
    <t>Kozhikode, Kerala 673001</t>
  </si>
  <si>
    <t>https://www.google.com/maps/place/Red+Star+Narakassery+Volley+Ball+Ground/@11.4141186,75.8273621,17z/data=!3m1!4b1!4m5!3m4!1s0x3ba666dd5d1aef3f:0xbb606c0a23acf1b4!8m2!3d11.4141186!4d75.8295562</t>
  </si>
  <si>
    <t>https://www.google.com/search?client=ubuntu&amp;channel=fs&amp;tbm=lcl&amp;ei=zEoEX8CZDpTorQGBtozADA&amp;q=Volleyball+classes+in+Kerala&amp;oq=Volleyball+classes+in+Kerala&amp;gs_l=psy-ab.3..0i22i30k1l2.513772.515270.0.515661.6.6.0.0.0.0.187.532.0j3.3.0....0...1c.1.64.psy-ab..3.3.531....0.KRxjrC-1POM#rlfi=hd:;si:13501910473660756404;mv:[[12.353999799999999,77.0597355],[8.2873136,75.1994117]];start:20</t>
  </si>
  <si>
    <t>Rajiv Gandhi Indoor Stadium(Regional Sports Centre)</t>
  </si>
  <si>
    <t>Elamkulam Bridge, Gandhinagar Rd, Kadavanthara, Elamkulam, Kochi, Kerala 682020</t>
  </si>
  <si>
    <t>https://www.google.com/maps/place/Rajiv+Gandhi+Indoor+Stadium(Regional+Sports+Centre)/@11.4141186,75.8273621,17z/data=!4m5!3m4!1s0x3b0872cbd8311abd:0x15aa3444af44c26a!8m2!3d9.9683599!4d76.2981418</t>
  </si>
  <si>
    <t>https://www.google.com/search?client=ubuntu&amp;channel=fs&amp;tbm=lcl&amp;ei=zEoEX8CZDpTorQGBtozADA&amp;q=Volleyball+classes+in+Kerala&amp;oq=Volleyball+classes+in+Kerala&amp;gs_l=psy-ab.3..0i22i30k1l2.513772.515270.0.515661.6.6.0.0.0.0.187.532.0j3.3.0....0...1c.1.64.psy-ab..3.3.531....0.KRxjrC-1POM#rlfi=hd:;si:1561117690440237674,l,ChxWb2xsZXliYWxsIGNsYXNzZXMgaW4gS2VyYWxhSKix3gVaOAoSdm9sbGV5YmFsbCBjbGFzc2VzEAAQARgDIhx2b2xsZXliYWxsIGNsYXNzZXMgaW4ga2VyYWxh;mv:[[12.353999799999999,77.0597355],[8.2873136,75.1994117]];start:20</t>
  </si>
  <si>
    <t>TSGA Indoor Stadium</t>
  </si>
  <si>
    <t>TSGA ROAD, Nattika, Kerala 680566</t>
  </si>
  <si>
    <t>https://www.google.com/maps/place/TSGA+Indoor+Stadium/@10.4166661,76.10628,17z/data=!3m1!4b1!4m5!3m4!1s0x3ba7f3428487f97d:0x96bce869beef7e00!8m2!3d10.4166661!4d76.1084741</t>
  </si>
  <si>
    <t>Triprayar</t>
  </si>
  <si>
    <t>tsgatriprayar@gmail.com</t>
  </si>
  <si>
    <t>https://www.google.com/search?client=ubuntu&amp;channel=fs&amp;tbm=lcl&amp;ei=zEoEX8CZDpTorQGBtozADA&amp;q=Volleyball+classes+in+Kerala&amp;oq=Volleyball+classes+in+Kerala&amp;gs_l=psy-ab.3..0i22i30k1l2.513772.515270.0.515661.6.6.0.0.0.0.187.532.0j3.3.0....0...1c.1.64.psy-ab..3.3.531....0.KRxjrC-1POM#rlfi=hd:;si:10861811942183370240,l,ChxWb2xsZXliYWxsIGNsYXNzZXMgaW4gS2VyYWxhSO728aoDWjgKEnZvbGxleWJhbGwgY2xhc3NlcxAAEAEYAyIcdm9sbGV5YmFsbCBjbGFzc2VzIGluIGtlcmFsYQ;mv:[[10.5393872,77.0112216],[8.3928546,76.0573752]];start:40</t>
  </si>
  <si>
    <t>https://www.facebook.com/pg/TSGA-Triprayar-266956290175004/about/?ref=page_internal</t>
  </si>
  <si>
    <t>Tamilnadu State Volleyball Association</t>
  </si>
  <si>
    <t>Room No 74, Jawaharlal Nehru Rd, Adium, Chennai, Tamil Nadu 600003</t>
  </si>
  <si>
    <t>https://www.google.com/maps/place/Tamilnadu+State+Volleyball+Association/@13.0816437,80.2664554,15z/data=!3m1!4b1!4m5!3m4!1s0x3a5265fd85555555:0x3c9e898631d1692a!8m2!3d13.0816438!4d80.2752316</t>
  </si>
  <si>
    <t>094440 45620</t>
  </si>
  <si>
    <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rlfi=hd:;si:4368079898050390314,l,CiBWb2xsZXliYWxsIGNsYXNzZXMgaW4gVGFtaWwgTmFkdVo2ChJ2b2xsZXliYWxsIGNsYXNzZXMiIHZvbGxleWJhbGwgY2xhc3NlcyBpbiB0YW1pbCBuYWR1;mv:[[13.3711371,80.47862780000001],[8.1705734,76.6818986]]</t>
  </si>
  <si>
    <t>Mogappair West, Mogappair, Chennai, Tamil Nadu 600037</t>
  </si>
  <si>
    <t>https://www.google.com/maps/place/Volleyball+Court/@13.0815004,80.1700365,17z/data=!3m1!4b1!4m5!3m4!1s0x3a5263e3b5941dc5:0x60719f2cc362ccf3!8m2!3d13.0815004!4d80.1722306</t>
  </si>
  <si>
    <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rlfi=hd:;si:6949510714614795507;mv:[[13.3711371,80.47862780000001],[8.1705734,76.6818986]]</t>
  </si>
  <si>
    <t>White Tamil Nadu volleyball association</t>
  </si>
  <si>
    <t>770, Munusamy Salai, KK Nagar West, K. K. Nagar, Chennai, Tamil Nadu 600078</t>
  </si>
  <si>
    <t>https://www.google.com/maps/place/White+Tamil+Nadu+volleyball+association/@13.0814909,80.1020072,12z/data=!4m8!1m2!2m1!1sWhite+Tamil+Nadu+volleyball+association!3m4!1s0x3a5267e48322171f:0xb42ba04394bca65e!8m2!3d13.0424461!4d80.1935337</t>
  </si>
  <si>
    <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rlfi=hd:;si:12982646562944231006;mv:[[13.3711371,80.47862780000001],[8.1705734,76.6818986]]</t>
  </si>
  <si>
    <t>KCG volleyball court -1</t>
  </si>
  <si>
    <t>8, Old Mamallapuram Rd, Muthamil Nagar, Karappakam, Chennai, Tamil Nadu 600097</t>
  </si>
  <si>
    <t>https://www.google.com/maps/place/KCG+volleyball+court+-1/@12.9197328,80.23796,17z/data=!3m1!4b1!4m5!3m4!1s0x3a525c8ce3f193c1:0x9b1b7682e9226516!8m2!3d12.9197328!4d80.2401541</t>
  </si>
  <si>
    <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rlfi=hd:;si:11176657204879189270;mv:[[13.4175209,80.456064],[7.8568259000000005,76.7596434]];start:40</t>
  </si>
  <si>
    <t>https://www.google.com/maps/place/Sports+Authority+Of+India/@10.822405,75.6277735,7z/data=!4m8!1m2!2m1!1sSports+Authority+Of+India!3m4!1s0x3a5265fc164737db:0x3d34aa7c8e2fc143!8m2!3d13.0856905!4d80.2716498</t>
  </si>
  <si>
    <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rlfi=hd:;si:4410337387040719171,l,CiBWb2xsZXliYWxsIGNsYXNzZXMgaW4gVGFtaWwgTmFkdVo2ChJ2b2xsZXliYWxsIGNsYXNzZXMiIHZvbGxleWJhbGwgY2xhc3NlcyBpbiB0YW1pbCBuYWR1;mv:[[13.3711371,80.47862780000001],[8.1705734,76.6818986]]</t>
  </si>
  <si>
    <t>Sundar Memorial Volleyball Club. (v2.0)</t>
  </si>
  <si>
    <t>26, 68, Ameerjan St, Thiruvenkatapuram, Choolaimedu, Chennai, Tamil Nadu 600094</t>
  </si>
  <si>
    <t>https://www.google.com/maps/place/Sundar+Memorial+Volleyball+Club.+(v2.0)/@13.0643711,80.2271981,17z/data=!3m1!4b1!4m5!3m4!1s0x3a526689762ab2a7:0x836606be40506a26!8m2!3d13.0643711!4d80.2293922</t>
  </si>
  <si>
    <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rlfi=hd:;si:9468262680785611302;mv:[[13.3711371,80.47862780000001],[8.1705734,76.6818986]]</t>
  </si>
  <si>
    <t>Omega Volleyball</t>
  </si>
  <si>
    <t>Pallavaram Road, Kolapakkam, Chennai, Tamil Nadu 600116</t>
  </si>
  <si>
    <t>https://www.google.com/maps/place/Omega+Volleyball/@13.0049099,80.1469186,17z/data=!3m1!4b1!4m5!3m4!1s0x3a52608c136f90bf:0x8c07cfe208c71f70!8m2!3d13.0049099!4d80.1491127</t>
  </si>
  <si>
    <t>https://www.justdial.com/Chennai/Omega-Volleyball-Kolapakkam/044PXX44-XX44-180327004151-K9F9_BZDET</t>
  </si>
  <si>
    <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rlfi=hd:;si:10090262059863711600,l,CiBWb2xsZXliYWxsIGNsYXNzZXMgaW4gVGFtaWwgTmFkdVo2ChJ2b2xsZXliYWxsIGNsYXNzZXMiIHZvbGxleWJhbGwgY2xhc3NlcyBpbiB0YW1pbCBuYWR1;mv:[[13.3711371,80.47862780000001],[8.1705734,76.6818986]]</t>
  </si>
  <si>
    <t>Young Ddeer Sports Club</t>
  </si>
  <si>
    <t>51, 100 Feet Rd, Karuvadikuppam, Puducherry, Tamil Nadu 605104</t>
  </si>
  <si>
    <t>https://www.google.com/maps/place/Young+Deer+Volley+Ball+Sports+Club/@11.9612762,79.8242424,17z/data=!3m1!4b1!4m5!3m4!1s0x3a5361592f3d86a1:0xb30d489e4c8c24b5!8m2!3d11.9612762!4d79.8264365</t>
  </si>
  <si>
    <t>Puducherry</t>
  </si>
  <si>
    <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rlfi=hd:;si:640640716874864028;mv:[[13.3711371,80.47862780000001],[8.1705734,76.6818986]]</t>
  </si>
  <si>
    <t>JIM VOLEEYBALL COURT</t>
  </si>
  <si>
    <t>Unnamed Road, Annamalai Nagar, Woraiyur, Tiruchirappalli, Tamil Nadu 620002</t>
  </si>
  <si>
    <t>https://www.google.com/maps/place/JIM+VOLEEYBALL+COURT/@10.8302825,78.6864918,17z/data=!3m1!4b1!4m5!3m4!1s0x3baaf593c01eea41:0xe5d82cf538f61d11!8m2!3d10.8302825!4d78.6886859</t>
  </si>
  <si>
    <t>Tiruchirappalli</t>
  </si>
  <si>
    <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rlfi=hd:;si:16562037061389262097;mv:[[13.3711371,80.47862780000001],[8.1705734,76.6818986]]</t>
  </si>
  <si>
    <t>ATTUR TOWN VOLLEYBALL CLUB (ATVC)</t>
  </si>
  <si>
    <t>Attur, Tamil Nadu 636102</t>
  </si>
  <si>
    <t>https://www.google.com/maps/place/ATTUR+TOWN+VOLLEYBALL+CLUB+(ATVC)/@11.5928092,78.6016332,17z/data=!3m1!4b1!4m5!3m4!1s0x3bab9c36384fe481:0x7897ec2192ffeead!8m2!3d11.5928092!4d78.6038273</t>
  </si>
  <si>
    <t>Attur</t>
  </si>
  <si>
    <t>https://www.justdial.com/Salem/Attur-Town-Volleyball-Club-Atvc/0427PX427-X427-180913114931-Z3E2_BZDET</t>
  </si>
  <si>
    <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rlfi=hd:;si:8689673634978983597,l,CiBWb2xsZXliYWxsIGNsYXNzZXMgaW4gVGFtaWwgTmFkdVo2ChJ2b2xsZXliYWxsIGNsYXNzZXMiIHZvbGxleWJhbGwgY2xhc3NlcyBpbiB0YW1pbCBuYWR1;mv:[[13.3711371,80.47862780000001],[8.1705734,76.6818986]]</t>
  </si>
  <si>
    <t>Volley Riderz Sports Club</t>
  </si>
  <si>
    <t>Pechiparai, Tamil Nadu 629101</t>
  </si>
  <si>
    <t>https://www.google.com/maps/place/Volley+Riderz+Sports+Club/@8.449175,77.3054651,17z/data=!3m1!4b1!4m5!3m4!1s0x3b04518093878493:0x458d1719a364cbc5!8m2!3d8.449175!4d77.3076592</t>
  </si>
  <si>
    <t>Pechiparai</t>
  </si>
  <si>
    <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rlfi=hd:;si:5011687359216143301,l,CiBWb2xsZXliYWxsIGNsYXNzZXMgaW4gVGFtaWwgTmFkdVo2ChJ2b2xsZXliYWxsIGNsYXNzZXMiIHZvbGxleWJhbGwgY2xhc3NlcyBpbiB0YW1pbCBuYWR1;mv:[[13.3711371,80.47862780000001],[8.1705734,76.6818986]]</t>
  </si>
  <si>
    <t>volley ball groundd</t>
  </si>
  <si>
    <t>Narippaiyur, Tamil Nadu 623135</t>
  </si>
  <si>
    <t>https://www.google.com/maps/place/volley+ball+groundd/@9.1155877,78.4163037,17z/data=!3m1!4b1!4m5!3m4!1s0x3b016518f514a3c7:0xa4649832e1f69326!8m2!3d9.1155877!4d78.4184978</t>
  </si>
  <si>
    <t>Narippaiyur</t>
  </si>
  <si>
    <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rlfi=hd:;si:11845760264198066982;mv:[[13.3711371,80.47862780000001],[8.1705734,76.6818986]]</t>
  </si>
  <si>
    <t>MGR Nagar, Puthagaram, Tamil Nadu 635651</t>
  </si>
  <si>
    <t>https://www.google.com/maps/place/Volley+Ball+Ground/@12.4990946,78.5091624,17z/data=!3m1!4b1!4m5!3m4!1s0x3bac53f649097f79:0x9c53665aa8dedaac!8m2!3d12.4990946!4d78.5113565</t>
  </si>
  <si>
    <t>Puthagaram</t>
  </si>
  <si>
    <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rlfi=hd:;si:11264459632550009516;mv:[[13.378948699999999,80.47963349999999],[9.0025219,76.74949389999999]];start:20</t>
  </si>
  <si>
    <t>Perumugai Volleyball Club</t>
  </si>
  <si>
    <t>Perumugai, Tamil Nadu 632009</t>
  </si>
  <si>
    <t>https://www.google.com/maps/place/Perumugai+Volleyball+Club/@12.945415,79.2012431,17z/data=!3m1!4b1!4m5!3m4!1s0x3bad39267691cd47:0x85b02febb837e4dc!8m2!3d12.945415!4d79.2034372</t>
  </si>
  <si>
    <t>Perumugai</t>
  </si>
  <si>
    <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rlfi=hd:;si:9633252292399981788,l,CiBWb2xsZXliYWxsIGNsYXNzZXMgaW4gVGFtaWwgTmFkdVo2ChJ2b2xsZXliYWxsIGNsYXNzZXMiIHZvbGxleWJhbGwgY2xhc3NlcyBpbiB0YW1pbCBuYWR1;mv:[[13.378948699999999,80.47963349999999],[9.0025219,76.74949389999999]];start:20</t>
  </si>
  <si>
    <t>Virudhunagar district Volleyball Association</t>
  </si>
  <si>
    <t>No.62-B, 1st Floor, Balaji Complex, Dharmapuram Street, Rajapalyam, Virudhunagar DT, Tamil Nadu 626117</t>
  </si>
  <si>
    <t>https://www.google.com/maps/place/Virudhunagar+district+Volleyball+Association/@12.1021219,78.341847,8z/data=!4m8!1m2!2m1!1sVirudhunagar+district+Volleyball+Association!3m4!1s0x3bab000000000003:0x1b158e4ee879616d!8m2!3d11.1271225!4d78.6568943</t>
  </si>
  <si>
    <t>Virudhunagar</t>
  </si>
  <si>
    <t>04563 220 338</t>
  </si>
  <si>
    <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rlfi=hd:;si:1951622483093840237,l,CiBWb2xsZXliYWxsIGNsYXNzZXMgaW4gVGFtaWwgTmFkdVo2ChJ2b2xsZXliYWxsIGNsYXNzZXMiIHZvbGxleWJhbGwgY2xhc3NlcyBpbiB0YW1pbCBuYWR1;mv:[[13.378948699999999,80.47963349999999],[9.0025219,76.74949389999999]];start:20</t>
  </si>
  <si>
    <t>https://www.vdvba.com/</t>
  </si>
  <si>
    <t>Rajaghiri Volley Ball Ground</t>
  </si>
  <si>
    <t>Manthai - Karuppur Main Rd, Rajagiri, Tamil Nadu 614207</t>
  </si>
  <si>
    <t>https://www.google.com/maps/place/Rajaghiri+Volley+Ball+Ground/@10.9221829,79.244571,18z/data=!4m8!1m2!2m1!1sRajaghiri+Volley+Ball+Ground!3m4!1s0x3baacefe053f1963:0xf74521a40c257902!8m2!3d10.9209968!4d79.2457225</t>
  </si>
  <si>
    <t>Rajagiri</t>
  </si>
  <si>
    <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rlfi=hd:;si:17817684489223371010,l,CiBWb2xsZXliYWxsIGNsYXNzZXMgaW4gVGFtaWwgTmFkdVo2ChJ2b2xsZXliYWxsIGNsYXNzZXMiIHZvbGxleWJhbGwgY2xhc3NlcyBpbiB0YW1pbCBuYWR1;mv:[[13.378948699999999,80.47963349999999],[9.0025219,76.74949389999999]];start:20</t>
  </si>
  <si>
    <t>Black Dice Club (Sports Club)</t>
  </si>
  <si>
    <t>189, Ragavendra Nagar, Chamundee Nagar to Arvind Nagar Ln, Nalliyampalayam, Erode, Tamil Nadu 638012</t>
  </si>
  <si>
    <t>https://www.google.com/maps/place/Black+Dice+Club+(Sports+Club)/@11.3165932,77.687749,17z/data=!3m1!4b1!4m5!3m4!1s0x3ba96ef988fc1f97:0x5eb289ef97f32d8b!8m2!3d11.3165932!4d77.6899431</t>
  </si>
  <si>
    <t>Erode</t>
  </si>
  <si>
    <t>blackdiceclubs@gmail.com</t>
  </si>
  <si>
    <t>https://www.google.com/search?client=ubuntu&amp;hs=Whv&amp;channel=fs&amp;tbm=lcl&amp;ei=Hb4EX7e2KvD7z7sP4ZuWmAk&amp;q=Volleyball+classes+in+Tamil+Nadu&amp;oq=Volleyball+classes+in+Tamil+Nadu&amp;gs_l=psy-ab.12...0.0.0.5042.0.0.0.0.0.0.0.0..0.0....0...1c..64.psy-ab..0.0.0....0.QOXZvXcbcNk#rlfi=hd:;si:6823668047559208331,l,CiBWb2xsZXliYWxsIGNsYXNzZXMgaW4gVGFtaWwgTmFkdVo2ChJ2b2xsZXliYWxsIGNsYXNzZXMiIHZvbGxleWJhbGwgY2xhc3NlcyBpbiB0YW1pbCBuYWR1;mv:[[13.4175209,80.456064],[7.8568259000000005,76.7596434]];start:40</t>
  </si>
  <si>
    <t>https://www.facebook.com/pg/blackdiceclub/about/?ref=page_internal</t>
  </si>
  <si>
    <t>Sivandhi Adithanar Volleyball Ground</t>
  </si>
  <si>
    <t>Road, Aladipatti, Surandai, Tamil Nadu 627859</t>
  </si>
  <si>
    <t>https://www.google.com/maps/place/Sivandhi+Adithanar+Volleyball+Ground/@10.7390816,76.5353337,7z/data=!4m8!1m2!2m1!1sSivandhi+Adithanar+Volleyball+Ground!3m4!1s0x3b069db5b9e54f0b:0x62fb3bd78b770c6a!8m2!3d8.9815474!4d77.4238823</t>
  </si>
  <si>
    <t>Surandai</t>
  </si>
  <si>
    <t>https://www.google.com/search?client=ubuntu&amp;hs=Whv&amp;channel=fs&amp;tbm=lcl&amp;ei=Hb4EX7e2KvD7z7sP4ZuWmAk&amp;q=Volleyball+classes+in+Tamil+Nadu&amp;oq=Volleyball+classes+in+Tamil+Nadu&amp;gs_l=psy-ab.12...0.0.0.5042.0.0.0.0.0.0.0.0..0.0....0...1c..64.psy-ab..0.0.0....0.QOXZvXcbcNk#rlfi=hd:;si:7132360231815154794,l,CiBWb2xsZXliYWxsIGNsYXNzZXMgaW4gVGFtaWwgTmFkdVo2ChJ2b2xsZXliYWxsIGNsYXNzZXMiIHZvbGxleWJhbGwgY2xhc3NlcyBpbiB0YW1pbCBuYWR1;mv:[[13.4175209,80.456064],[7.8568259000000005,76.7596434]];start:40</t>
  </si>
  <si>
    <t>https://www.facebook.com/pg/Drsivanthi-Volleyball-Foundation-701257443246927/about/?ref=page_internal</t>
  </si>
  <si>
    <t>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</si>
</sst>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
  </numFmts>
  <fonts count="73">
    <font>
      <sz val="11"/>
      <color theme="1"/>
      <name val="Calibri"/>
      <family val="2"/>
      <scheme val="minor"/>
    </font>
    <font>
      <b/>
      <sz val="11"/>
      <color theme="0"/>
      <name val="Calibri"/>
      <family val="2"/>
      <scheme val="minor"/>
    </font>
    <font>
      <b/>
      <sz val="11"/>
      <color theme="1"/>
      <name val="Calibri"/>
      <family val="2"/>
      <scheme val="minor"/>
    </font>
    <font>
      <u/>
      <sz val="11"/>
      <color theme="4" tint="-0.249977111117893"/>
      <name val="Calibri"/>
      <family val="2"/>
      <scheme val="minor"/>
    </font>
    <font>
      <b/>
      <sz val="11"/>
      <name val="Calibri"/>
      <family val="2"/>
      <scheme val="minor"/>
    </font>
    <font>
      <b/>
      <sz val="10"/>
      <color theme="1"/>
      <name val="Arial"/>
      <family val="2"/>
    </font>
    <font>
      <b/>
      <sz val="10"/>
      <color rgb="FF000000"/>
      <name val="Arial"/>
      <family val="2"/>
    </font>
    <font>
      <u/>
      <sz val="11"/>
      <color theme="4" tint="-0.499984740745262"/>
      <name val="Calibri"/>
      <family val="2"/>
      <scheme val="minor"/>
    </font>
    <font>
      <sz val="10"/>
      <color theme="1"/>
      <name val="Arial"/>
      <family val="2"/>
    </font>
    <font>
      <sz val="11"/>
      <color rgb="FF222222"/>
      <name val="Arial"/>
      <family val="2"/>
    </font>
    <font>
      <u/>
      <sz val="10"/>
      <color rgb="FF1155CC"/>
      <name val="Arial"/>
      <family val="2"/>
    </font>
    <font>
      <sz val="10"/>
      <color rgb="FF000000"/>
      <name val="Arial"/>
      <family val="2"/>
    </font>
    <font>
      <u/>
      <sz val="10"/>
      <color rgb="FF0000FF"/>
      <name val="Arial"/>
      <family val="2"/>
    </font>
    <font>
      <sz val="10"/>
      <color rgb="FF0000FF"/>
      <name val="Arial"/>
      <family val="2"/>
    </font>
    <font>
      <sz val="10"/>
      <color rgb="FF0000FF"/>
      <name val="Roboto"/>
    </font>
    <font>
      <sz val="11"/>
      <color rgb="FF0000FF"/>
      <name val="Arial"/>
      <family val="2"/>
    </font>
    <font>
      <sz val="11"/>
      <color rgb="FF0000FF"/>
      <name val="PoppinsRegular"/>
    </font>
    <font>
      <sz val="10"/>
      <color rgb="FF0000FF"/>
      <name val="PoppinsRegular"/>
    </font>
    <font>
      <u/>
      <sz val="11"/>
      <color rgb="FF0000FF"/>
      <name val="HelveticaNeue"/>
    </font>
    <font>
      <u/>
      <sz val="11"/>
      <color rgb="FF0000FF"/>
      <name val="Montserrat"/>
    </font>
    <font>
      <u/>
      <sz val="10"/>
      <color rgb="FF000000"/>
      <name val="Arial"/>
      <family val="2"/>
    </font>
    <font>
      <sz val="9"/>
      <color rgb="FF0000FF"/>
      <name val="Arial"/>
      <family val="2"/>
    </font>
    <font>
      <sz val="11"/>
      <color rgb="FF878787"/>
      <name val="Arial"/>
      <family val="2"/>
    </font>
    <font>
      <u/>
      <sz val="9"/>
      <color rgb="FF0000FF"/>
      <name val="Arial"/>
      <family val="2"/>
    </font>
    <font>
      <b/>
      <sz val="10"/>
      <color rgb="FFFFFFFF"/>
      <name val="Arial"/>
      <family val="2"/>
    </font>
    <font>
      <sz val="10"/>
      <color rgb="FF222222"/>
      <name val="Arial"/>
      <family val="2"/>
    </font>
    <font>
      <sz val="10"/>
      <color rgb="FF555555"/>
      <name val="Arial"/>
      <family val="2"/>
    </font>
    <font>
      <sz val="10"/>
      <color rgb="FF050505"/>
      <name val="Arial"/>
      <family val="2"/>
    </font>
    <font>
      <sz val="10"/>
      <color rgb="FF1C1C1C"/>
      <name val="Arial"/>
      <family val="2"/>
    </font>
    <font>
      <sz val="10"/>
      <color rgb="FF333333"/>
      <name val="Arial"/>
      <family val="2"/>
    </font>
    <font>
      <sz val="10"/>
      <color rgb="FF202124"/>
      <name val="Arial"/>
      <family val="2"/>
    </font>
    <font>
      <sz val="10"/>
      <color rgb="FF424242"/>
      <name val="Arial"/>
      <family val="2"/>
    </font>
    <font>
      <sz val="10"/>
      <color rgb="FF747474"/>
      <name val="Arial"/>
      <family val="2"/>
    </font>
    <font>
      <sz val="10"/>
      <color rgb="FF202124"/>
      <name val="Chivo"/>
    </font>
    <font>
      <sz val="10"/>
      <color rgb="FF000000"/>
      <name val="Calibri"/>
      <family val="2"/>
    </font>
    <font>
      <sz val="10"/>
      <color rgb="FF222222"/>
      <name val="Raleway"/>
    </font>
    <font>
      <sz val="10"/>
      <color rgb="FF666666"/>
      <name val="Arial"/>
      <family val="2"/>
    </font>
    <font>
      <sz val="10"/>
      <color rgb="FF000000"/>
      <name val="Montserrat"/>
    </font>
    <font>
      <sz val="10"/>
      <color rgb="FF000000"/>
      <name val="Roboto"/>
    </font>
    <font>
      <sz val="10"/>
      <color rgb="FF424242"/>
      <name val="Roboto"/>
    </font>
    <font>
      <sz val="11"/>
      <color theme="1"/>
      <name val="Arial"/>
      <family val="2"/>
    </font>
    <font>
      <sz val="10"/>
      <color rgb="FF3C78D8"/>
      <name val="Arial"/>
      <family val="2"/>
    </font>
    <font>
      <u/>
      <sz val="10"/>
      <color rgb="FF3C78D8"/>
      <name val="Arial"/>
      <family val="2"/>
    </font>
    <font>
      <sz val="12"/>
      <color rgb="FF000000"/>
      <name val="Calibri"/>
      <family val="2"/>
    </font>
    <font>
      <u/>
      <sz val="12"/>
      <color rgb="FF000000"/>
      <name val="Calibri"/>
      <family val="2"/>
    </font>
    <font>
      <sz val="12"/>
      <color rgb="FF000000"/>
      <name val="Arial"/>
      <family val="2"/>
    </font>
    <font>
      <sz val="11"/>
      <color rgb="FF000000"/>
      <name val="Calibri"/>
      <family val="2"/>
    </font>
    <font>
      <sz val="11"/>
      <color rgb="FF000000"/>
      <name val="Arial"/>
      <family val="2"/>
    </font>
    <font>
      <u/>
      <sz val="11"/>
      <color rgb="FF660099"/>
      <name val="Arial"/>
      <family val="2"/>
    </font>
    <font>
      <u/>
      <sz val="12"/>
      <color rgb="FF000000"/>
      <name val="Arial"/>
      <family val="2"/>
    </font>
    <font>
      <sz val="12"/>
      <color theme="1"/>
      <name val="Arial"/>
      <family val="2"/>
    </font>
    <font>
      <i/>
      <u/>
      <sz val="10"/>
      <color rgb="FF1155CC"/>
      <name val="Arial"/>
      <family val="2"/>
    </font>
    <font>
      <i/>
      <sz val="10"/>
      <color theme="1"/>
      <name val="Arial"/>
      <family val="2"/>
    </font>
    <font>
      <sz val="9"/>
      <color theme="1"/>
      <name val="Arial"/>
      <family val="2"/>
    </font>
    <font>
      <sz val="9"/>
      <color rgb="FF222222"/>
      <name val="Arial"/>
      <family val="2"/>
    </font>
    <font>
      <sz val="8"/>
      <color rgb="FF000000"/>
      <name val="Arial"/>
      <family val="2"/>
    </font>
    <font>
      <sz val="9"/>
      <color rgb="FFD93025"/>
      <name val="Arial"/>
      <family val="2"/>
    </font>
    <font>
      <sz val="8"/>
      <color rgb="FF222222"/>
      <name val="Arial"/>
      <family val="2"/>
    </font>
    <font>
      <u/>
      <sz val="11"/>
      <color rgb="FF1155CC"/>
      <name val="Calibri"/>
      <family val="2"/>
    </font>
    <font>
      <u/>
      <sz val="11"/>
      <color rgb="FF000000"/>
      <name val="Calibri"/>
      <family val="2"/>
    </font>
    <font>
      <u/>
      <sz val="11"/>
      <color rgb="FF1155CC"/>
      <name val="Arial"/>
      <family val="2"/>
    </font>
    <font>
      <sz val="11"/>
      <color rgb="FF000000"/>
      <name val="Docs-Calibri"/>
    </font>
    <font>
      <b/>
      <sz val="11"/>
      <color rgb="FF000000"/>
      <name val="Arial"/>
      <family val="2"/>
    </font>
    <font>
      <b/>
      <sz val="11"/>
      <color rgb="FF1A0DAB"/>
      <name val="Arial"/>
      <family val="2"/>
    </font>
    <font>
      <sz val="11"/>
      <color rgb="FF000000"/>
      <name val="Roboto"/>
    </font>
    <font>
      <sz val="11"/>
      <color rgb="FF202124"/>
      <name val="Roboto"/>
    </font>
    <font>
      <sz val="11"/>
      <color rgb="FF757575"/>
      <name val="Arial"/>
      <family val="2"/>
    </font>
    <font>
      <u/>
      <sz val="10"/>
      <color rgb="FF000000"/>
      <name val="Calibri"/>
      <family val="2"/>
    </font>
    <font>
      <u/>
      <sz val="10"/>
      <color rgb="FF0000FF"/>
      <name val="Calibri"/>
      <family val="2"/>
    </font>
    <font>
      <sz val="10"/>
      <name val="Arial"/>
      <family val="2"/>
    </font>
    <font>
      <sz val="10"/>
      <color rgb="FF000000"/>
      <name val="Verdana"/>
      <family val="2"/>
    </font>
    <font>
      <b/>
      <sz val="12"/>
      <color rgb="FF000000"/>
      <name val="Arial"/>
      <family val="2"/>
    </font>
    <font>
      <sz val="12"/>
      <color rgb="FF000000"/>
      <name val="Docs-Calibri"/>
    </font>
  </fonts>
  <fills count="17">
    <fill>
      <patternFill patternType="none"/>
    </fill>
    <fill>
      <patternFill patternType="gray125"/>
    </fill>
    <fill>
      <patternFill patternType="solid">
        <fgColor theme="9"/>
        <bgColor indexed="64"/>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EA4335"/>
        <bgColor rgb="FFEA4335"/>
      </patternFill>
    </fill>
    <fill>
      <patternFill patternType="solid">
        <fgColor theme="9"/>
        <bgColor rgb="FFFF0000"/>
      </patternFill>
    </fill>
    <fill>
      <patternFill patternType="solid">
        <fgColor theme="9"/>
        <bgColor rgb="FFEA4335"/>
      </patternFill>
    </fill>
    <fill>
      <patternFill patternType="solid">
        <fgColor theme="4" tint="0.39997558519241921"/>
        <bgColor indexed="64"/>
      </patternFill>
    </fill>
    <fill>
      <patternFill patternType="solid">
        <fgColor theme="0"/>
        <bgColor rgb="FF00FF00"/>
      </patternFill>
    </fill>
    <fill>
      <patternFill patternType="solid">
        <fgColor theme="0"/>
        <bgColor indexed="64"/>
      </patternFill>
    </fill>
    <fill>
      <patternFill patternType="solid">
        <fgColor theme="9"/>
        <bgColor rgb="FFFFD966"/>
      </patternFill>
    </fill>
    <fill>
      <patternFill patternType="solid">
        <fgColor theme="9"/>
        <bgColor rgb="FFFF9900"/>
      </patternFill>
    </fill>
    <fill>
      <patternFill patternType="solid">
        <fgColor theme="9"/>
        <bgColor rgb="FFFFFFFF"/>
      </patternFill>
    </fill>
    <fill>
      <patternFill patternType="solid">
        <fgColor rgb="FFF7F7F7"/>
        <bgColor rgb="FFF7F7F7"/>
      </patternFill>
    </fill>
    <fill>
      <patternFill patternType="solid">
        <fgColor theme="0"/>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5">
    <xf numFmtId="0" fontId="0" fillId="0" borderId="0" xfId="0"/>
    <xf numFmtId="14" fontId="0" fillId="0" borderId="0" xfId="0" applyNumberFormat="1"/>
    <xf numFmtId="0" fontId="2" fillId="0" borderId="0" xfId="0" applyFont="1"/>
    <xf numFmtId="2" fontId="0" fillId="0" borderId="0" xfId="0" applyNumberFormat="1"/>
    <xf numFmtId="1" fontId="0" fillId="0" borderId="0" xfId="0" applyNumberFormat="1"/>
    <xf numFmtId="0" fontId="3" fillId="0" borderId="0" xfId="0" applyFont="1"/>
    <xf numFmtId="0" fontId="2" fillId="2" borderId="0" xfId="0" applyFont="1" applyFill="1" applyAlignment="1">
      <alignment vertical="center"/>
    </xf>
    <xf numFmtId="0" fontId="4" fillId="2" borderId="0" xfId="0" applyFont="1" applyFill="1" applyAlignment="1">
      <alignment vertical="center"/>
    </xf>
    <xf numFmtId="1" fontId="2" fillId="2" borderId="0" xfId="0" applyNumberFormat="1" applyFont="1" applyFill="1" applyAlignment="1">
      <alignment vertical="center"/>
    </xf>
    <xf numFmtId="0" fontId="5" fillId="0" borderId="0" xfId="0" applyFont="1"/>
    <xf numFmtId="0" fontId="7" fillId="0" borderId="0" xfId="0" applyFont="1"/>
    <xf numFmtId="0" fontId="0" fillId="2" borderId="0" xfId="0" applyFill="1"/>
    <xf numFmtId="0" fontId="8" fillId="3" borderId="0" xfId="0" applyFont="1" applyFill="1"/>
    <xf numFmtId="0" fontId="9" fillId="3" borderId="0" xfId="0" applyFont="1" applyFill="1"/>
    <xf numFmtId="0" fontId="10" fillId="3" borderId="0" xfId="0" applyFont="1" applyFill="1"/>
    <xf numFmtId="0" fontId="8" fillId="3" borderId="0" xfId="0" applyFont="1" applyFill="1" applyAlignment="1">
      <alignment horizontal="center"/>
    </xf>
    <xf numFmtId="0" fontId="11" fillId="3" borderId="0" xfId="0" applyFont="1" applyFill="1" applyAlignment="1">
      <alignment horizontal="center"/>
    </xf>
    <xf numFmtId="0" fontId="12" fillId="3" borderId="0" xfId="0" applyFont="1" applyFill="1" applyAlignment="1">
      <alignment horizontal="center"/>
    </xf>
    <xf numFmtId="0" fontId="13" fillId="3" borderId="0" xfId="0" applyFont="1" applyFill="1" applyAlignment="1">
      <alignment horizontal="center"/>
    </xf>
    <xf numFmtId="0" fontId="14" fillId="3" borderId="0" xfId="0" applyFont="1" applyFill="1" applyAlignment="1">
      <alignment horizontal="center"/>
    </xf>
    <xf numFmtId="0" fontId="11" fillId="3" borderId="1" xfId="0" applyFont="1" applyFill="1" applyBorder="1" applyAlignment="1">
      <alignment horizontal="center"/>
    </xf>
    <xf numFmtId="0" fontId="10" fillId="3" borderId="1" xfId="0" applyFont="1" applyFill="1" applyBorder="1"/>
    <xf numFmtId="0" fontId="15" fillId="3" borderId="0" xfId="0" applyFont="1" applyFill="1" applyAlignment="1">
      <alignment horizontal="center"/>
    </xf>
    <xf numFmtId="0" fontId="16" fillId="3" borderId="0" xfId="0" applyFont="1" applyFill="1" applyAlignment="1">
      <alignment horizontal="center"/>
    </xf>
    <xf numFmtId="0" fontId="17" fillId="3" borderId="0" xfId="0" applyFont="1" applyFill="1" applyAlignment="1">
      <alignment horizontal="center"/>
    </xf>
    <xf numFmtId="0" fontId="12" fillId="3" borderId="0" xfId="0" applyFont="1" applyFill="1"/>
    <xf numFmtId="0" fontId="18" fillId="3" borderId="0" xfId="0" applyFont="1" applyFill="1" applyAlignment="1">
      <alignment horizontal="center"/>
    </xf>
    <xf numFmtId="0" fontId="19" fillId="3" borderId="0" xfId="0" applyFont="1" applyFill="1" applyAlignment="1">
      <alignment horizontal="center"/>
    </xf>
    <xf numFmtId="0" fontId="8" fillId="3" borderId="1" xfId="0" applyFont="1" applyFill="1" applyBorder="1"/>
    <xf numFmtId="0" fontId="20" fillId="3" borderId="1" xfId="0" applyFont="1" applyFill="1" applyBorder="1" applyAlignment="1">
      <alignment horizontal="center"/>
    </xf>
    <xf numFmtId="0" fontId="21" fillId="3" borderId="0" xfId="0" applyFont="1" applyFill="1" applyAlignment="1">
      <alignment horizontal="center"/>
    </xf>
    <xf numFmtId="0" fontId="20" fillId="3" borderId="0" xfId="0" applyFont="1" applyFill="1"/>
    <xf numFmtId="0" fontId="22" fillId="3" borderId="0" xfId="0" applyFont="1" applyFill="1"/>
    <xf numFmtId="0" fontId="23" fillId="3" borderId="0" xfId="0" applyFont="1" applyFill="1" applyAlignment="1">
      <alignment horizontal="center"/>
    </xf>
    <xf numFmtId="0" fontId="8" fillId="4" borderId="0" xfId="0" applyFont="1" applyFill="1"/>
    <xf numFmtId="0" fontId="10" fillId="4" borderId="0" xfId="0" applyFont="1" applyFill="1"/>
    <xf numFmtId="0" fontId="8" fillId="4" borderId="0" xfId="0" applyFont="1" applyFill="1" applyAlignment="1">
      <alignment horizontal="center"/>
    </xf>
    <xf numFmtId="0" fontId="24" fillId="5" borderId="0" xfId="0" applyFont="1" applyFill="1"/>
    <xf numFmtId="0" fontId="24" fillId="5" borderId="0" xfId="0" applyFont="1" applyFill="1" applyAlignment="1">
      <alignment horizontal="center"/>
    </xf>
    <xf numFmtId="4" fontId="24" fillId="5" borderId="0" xfId="0" applyNumberFormat="1" applyFont="1" applyFill="1" applyAlignment="1">
      <alignment horizontal="center"/>
    </xf>
    <xf numFmtId="0" fontId="24" fillId="6" borderId="0" xfId="0" applyFont="1" applyFill="1" applyAlignment="1">
      <alignment horizontal="center"/>
    </xf>
    <xf numFmtId="0" fontId="24" fillId="7" borderId="0" xfId="0" applyFont="1" applyFill="1"/>
    <xf numFmtId="0" fontId="24" fillId="7" borderId="0" xfId="0" applyFont="1" applyFill="1" applyAlignment="1">
      <alignment horizontal="center"/>
    </xf>
    <xf numFmtId="4" fontId="24" fillId="7" borderId="0" xfId="0" applyNumberFormat="1" applyFont="1" applyFill="1" applyAlignment="1">
      <alignment horizontal="center"/>
    </xf>
    <xf numFmtId="0" fontId="24" fillId="8" borderId="0" xfId="0" applyFont="1" applyFill="1" applyAlignment="1">
      <alignment horizontal="center"/>
    </xf>
    <xf numFmtId="0" fontId="0" fillId="9" borderId="0" xfId="0" applyFill="1"/>
    <xf numFmtId="0" fontId="8" fillId="10" borderId="0" xfId="0" applyFont="1" applyFill="1"/>
    <xf numFmtId="0" fontId="10" fillId="10" borderId="0" xfId="0" applyFont="1" applyFill="1"/>
    <xf numFmtId="0" fontId="8" fillId="10" borderId="0" xfId="0" applyFont="1" applyFill="1" applyAlignment="1">
      <alignment horizontal="center"/>
    </xf>
    <xf numFmtId="0" fontId="11" fillId="10" borderId="0" xfId="0" applyFont="1" applyFill="1" applyAlignment="1">
      <alignment horizontal="center"/>
    </xf>
    <xf numFmtId="0" fontId="10" fillId="10" borderId="1" xfId="0" applyFont="1" applyFill="1" applyBorder="1"/>
    <xf numFmtId="0" fontId="0" fillId="11" borderId="0" xfId="0" applyFill="1"/>
    <xf numFmtId="0" fontId="8" fillId="3" borderId="0" xfId="0" applyFont="1" applyFill="1" applyAlignment="1">
      <alignment horizontal="right"/>
    </xf>
    <xf numFmtId="0" fontId="0" fillId="3" borderId="0" xfId="0" applyFill="1"/>
    <xf numFmtId="0" fontId="0" fillId="3" borderId="1" xfId="0" applyFill="1" applyBorder="1"/>
    <xf numFmtId="0" fontId="25" fillId="3" borderId="0" xfId="0" applyFont="1" applyFill="1"/>
    <xf numFmtId="0" fontId="26" fillId="3" borderId="1" xfId="0" applyFont="1" applyFill="1" applyBorder="1"/>
    <xf numFmtId="0" fontId="0" fillId="3" borderId="0" xfId="0" applyFill="1" applyAlignment="1">
      <alignment wrapText="1"/>
    </xf>
    <xf numFmtId="0" fontId="0" fillId="3" borderId="0" xfId="0" applyFill="1" applyAlignment="1">
      <alignment horizontal="right"/>
    </xf>
    <xf numFmtId="0" fontId="28" fillId="3" borderId="0" xfId="0" applyFont="1" applyFill="1" applyAlignment="1">
      <alignment wrapText="1"/>
    </xf>
    <xf numFmtId="0" fontId="8" fillId="3" borderId="0" xfId="0" applyFont="1" applyFill="1" applyAlignment="1">
      <alignment wrapText="1"/>
    </xf>
    <xf numFmtId="0" fontId="29" fillId="3" borderId="0" xfId="0" applyFont="1" applyFill="1"/>
    <xf numFmtId="0" fontId="30" fillId="3" borderId="0" xfId="0" applyFont="1" applyFill="1"/>
    <xf numFmtId="0" fontId="31" fillId="3" borderId="0" xfId="0" applyFont="1" applyFill="1"/>
    <xf numFmtId="0" fontId="29" fillId="3" borderId="1" xfId="0" applyFont="1" applyFill="1" applyBorder="1"/>
    <xf numFmtId="0" fontId="25" fillId="3" borderId="1" xfId="0" applyFont="1" applyFill="1" applyBorder="1"/>
    <xf numFmtId="0" fontId="30" fillId="3" borderId="1" xfId="0" applyFont="1" applyFill="1" applyBorder="1"/>
    <xf numFmtId="0" fontId="32" fillId="3" borderId="1" xfId="0" applyFont="1" applyFill="1" applyBorder="1"/>
    <xf numFmtId="0" fontId="33" fillId="3" borderId="0" xfId="0" applyFont="1" applyFill="1"/>
    <xf numFmtId="0" fontId="33" fillId="3" borderId="1" xfId="0" applyFont="1" applyFill="1" applyBorder="1"/>
    <xf numFmtId="0" fontId="34" fillId="3" borderId="0" xfId="0" applyFont="1" applyFill="1"/>
    <xf numFmtId="0" fontId="35" fillId="3" borderId="0" xfId="0" applyFont="1" applyFill="1" applyAlignment="1">
      <alignment horizontal="center"/>
    </xf>
    <xf numFmtId="0" fontId="36" fillId="3" borderId="1" xfId="0" applyFont="1" applyFill="1" applyBorder="1"/>
    <xf numFmtId="0" fontId="37" fillId="3" borderId="0" xfId="0" applyFont="1" applyFill="1"/>
    <xf numFmtId="0" fontId="36" fillId="3" borderId="0" xfId="0" applyFont="1" applyFill="1"/>
    <xf numFmtId="0" fontId="38" fillId="3" borderId="1" xfId="0" applyFont="1" applyFill="1" applyBorder="1"/>
    <xf numFmtId="0" fontId="39" fillId="3" borderId="0" xfId="0" applyFont="1" applyFill="1"/>
    <xf numFmtId="0" fontId="24" fillId="7" borderId="0" xfId="0" applyFont="1" applyFill="1" applyAlignment="1">
      <alignment vertical="center"/>
    </xf>
    <xf numFmtId="0" fontId="24" fillId="7" borderId="0" xfId="0" applyFont="1" applyFill="1" applyAlignment="1">
      <alignment horizontal="center" vertical="center"/>
    </xf>
    <xf numFmtId="4" fontId="24" fillId="7" borderId="0" xfId="0" applyNumberFormat="1" applyFont="1" applyFill="1" applyAlignment="1">
      <alignment horizontal="center" vertical="center"/>
    </xf>
    <xf numFmtId="4" fontId="24" fillId="7" borderId="1" xfId="0" applyNumberFormat="1" applyFont="1" applyFill="1" applyBorder="1" applyAlignment="1">
      <alignment horizontal="center" vertical="center"/>
    </xf>
    <xf numFmtId="0" fontId="24" fillId="8" borderId="0" xfId="0" applyFont="1" applyFill="1" applyAlignment="1">
      <alignment horizontal="center" vertical="center"/>
    </xf>
    <xf numFmtId="0" fontId="0" fillId="2" borderId="0" xfId="0" applyFill="1" applyAlignment="1">
      <alignment vertical="center"/>
    </xf>
    <xf numFmtId="1" fontId="24" fillId="7" borderId="0" xfId="0" applyNumberFormat="1" applyFont="1" applyFill="1" applyAlignment="1">
      <alignment horizontal="center" vertical="center"/>
    </xf>
    <xf numFmtId="1" fontId="8" fillId="3" borderId="0" xfId="0" applyNumberFormat="1" applyFont="1" applyFill="1"/>
    <xf numFmtId="1" fontId="8" fillId="3" borderId="0" xfId="0" applyNumberFormat="1" applyFont="1" applyFill="1" applyAlignment="1">
      <alignment horizontal="right"/>
    </xf>
    <xf numFmtId="1" fontId="27" fillId="3" borderId="0" xfId="0" applyNumberFormat="1" applyFont="1" applyFill="1"/>
    <xf numFmtId="1" fontId="0" fillId="3" borderId="0" xfId="0" applyNumberFormat="1" applyFill="1"/>
    <xf numFmtId="1" fontId="29" fillId="3" borderId="0" xfId="0" applyNumberFormat="1" applyFont="1" applyFill="1" applyAlignment="1">
      <alignment horizontal="right"/>
    </xf>
    <xf numFmtId="1" fontId="30" fillId="3" borderId="0" xfId="0" applyNumberFormat="1" applyFont="1" applyFill="1"/>
    <xf numFmtId="1" fontId="33" fillId="3" borderId="0" xfId="0" applyNumberFormat="1" applyFont="1" applyFill="1"/>
    <xf numFmtId="1" fontId="24" fillId="7" borderId="1" xfId="0" applyNumberFormat="1" applyFont="1" applyFill="1" applyBorder="1" applyAlignment="1">
      <alignment horizontal="center" vertical="center"/>
    </xf>
    <xf numFmtId="1" fontId="8" fillId="3" borderId="1" xfId="0" applyNumberFormat="1" applyFont="1" applyFill="1" applyBorder="1"/>
    <xf numFmtId="1" fontId="0" fillId="3" borderId="0" xfId="0" applyNumberFormat="1" applyFill="1" applyAlignment="1">
      <alignment horizontal="right"/>
    </xf>
    <xf numFmtId="1" fontId="0" fillId="3" borderId="1" xfId="0" applyNumberFormat="1" applyFill="1" applyBorder="1"/>
    <xf numFmtId="1" fontId="25" fillId="3" borderId="0" xfId="0" applyNumberFormat="1" applyFont="1" applyFill="1"/>
    <xf numFmtId="1" fontId="30" fillId="3" borderId="0" xfId="0" applyNumberFormat="1" applyFont="1" applyFill="1" applyAlignment="1">
      <alignment horizontal="right"/>
    </xf>
    <xf numFmtId="1" fontId="30" fillId="3" borderId="1" xfId="0" applyNumberFormat="1" applyFont="1" applyFill="1" applyBorder="1"/>
    <xf numFmtId="1" fontId="28" fillId="3" borderId="0" xfId="0" applyNumberFormat="1" applyFont="1" applyFill="1" applyAlignment="1">
      <alignment wrapText="1"/>
    </xf>
    <xf numFmtId="0" fontId="1" fillId="2" borderId="0" xfId="0" applyFont="1" applyFill="1" applyAlignment="1">
      <alignment vertical="center"/>
    </xf>
    <xf numFmtId="0" fontId="31" fillId="10" borderId="1" xfId="0" applyFont="1" applyFill="1" applyBorder="1"/>
    <xf numFmtId="1" fontId="8" fillId="10" borderId="0" xfId="0" applyNumberFormat="1" applyFont="1" applyFill="1" applyAlignment="1">
      <alignment horizontal="right"/>
    </xf>
    <xf numFmtId="1" fontId="8" fillId="10" borderId="0" xfId="0" applyNumberFormat="1" applyFont="1" applyFill="1"/>
    <xf numFmtId="0" fontId="8" fillId="10" borderId="1" xfId="0" applyFont="1" applyFill="1" applyBorder="1"/>
    <xf numFmtId="0" fontId="8" fillId="10" borderId="0" xfId="0" applyFont="1" applyFill="1" applyAlignment="1">
      <alignment horizontal="right"/>
    </xf>
    <xf numFmtId="0" fontId="0" fillId="10" borderId="1" xfId="0" applyFill="1" applyBorder="1"/>
    <xf numFmtId="0" fontId="31" fillId="10" borderId="0" xfId="0" applyFont="1" applyFill="1"/>
    <xf numFmtId="0" fontId="5" fillId="12" borderId="0" xfId="0" applyFont="1" applyFill="1"/>
    <xf numFmtId="0" fontId="24" fillId="13" borderId="0" xfId="0" applyFont="1" applyFill="1"/>
    <xf numFmtId="0" fontId="8" fillId="14" borderId="0" xfId="0" applyFont="1" applyFill="1"/>
    <xf numFmtId="1" fontId="24" fillId="7" borderId="0" xfId="0" applyNumberFormat="1" applyFont="1" applyFill="1" applyAlignment="1">
      <alignment horizontal="center"/>
    </xf>
    <xf numFmtId="1" fontId="40" fillId="3" borderId="0" xfId="0" applyNumberFormat="1" applyFont="1" applyFill="1" applyAlignment="1">
      <alignment horizontal="right"/>
    </xf>
    <xf numFmtId="0" fontId="41" fillId="3" borderId="0" xfId="0" applyFont="1" applyFill="1"/>
    <xf numFmtId="0" fontId="42" fillId="3" borderId="0" xfId="0" applyFont="1" applyFill="1"/>
    <xf numFmtId="0" fontId="43" fillId="3" borderId="0" xfId="0" applyFont="1" applyFill="1"/>
    <xf numFmtId="0" fontId="43" fillId="3" borderId="1" xfId="0" applyFont="1" applyFill="1" applyBorder="1"/>
    <xf numFmtId="0" fontId="44" fillId="3" borderId="0" xfId="0" applyFont="1" applyFill="1"/>
    <xf numFmtId="0" fontId="43" fillId="3" borderId="0" xfId="0" applyFont="1" applyFill="1" applyAlignment="1">
      <alignment horizontal="right"/>
    </xf>
    <xf numFmtId="167" fontId="43" fillId="3" borderId="0" xfId="0" applyNumberFormat="1" applyFont="1" applyFill="1" applyAlignment="1">
      <alignment horizontal="right"/>
    </xf>
    <xf numFmtId="0" fontId="44" fillId="3" borderId="1" xfId="0" applyFont="1" applyFill="1" applyBorder="1"/>
    <xf numFmtId="0" fontId="38" fillId="3" borderId="0" xfId="0" applyFont="1" applyFill="1"/>
    <xf numFmtId="167" fontId="45" fillId="3" borderId="0" xfId="0" applyNumberFormat="1" applyFont="1" applyFill="1" applyAlignment="1">
      <alignment horizontal="right"/>
    </xf>
    <xf numFmtId="49" fontId="8" fillId="3" borderId="1" xfId="0" applyNumberFormat="1" applyFont="1" applyFill="1" applyBorder="1"/>
    <xf numFmtId="0" fontId="45" fillId="3" borderId="0" xfId="0" applyFont="1" applyFill="1" applyAlignment="1">
      <alignment horizontal="right"/>
    </xf>
    <xf numFmtId="0" fontId="46" fillId="3" borderId="0" xfId="0" applyFont="1" applyFill="1"/>
    <xf numFmtId="0" fontId="47" fillId="3" borderId="0" xfId="0" applyFont="1" applyFill="1"/>
    <xf numFmtId="0" fontId="46" fillId="3" borderId="1" xfId="0" applyFont="1" applyFill="1" applyBorder="1"/>
    <xf numFmtId="0" fontId="9" fillId="3" borderId="1" xfId="0" applyFont="1" applyFill="1" applyBorder="1"/>
    <xf numFmtId="0" fontId="48" fillId="3" borderId="0" xfId="0" applyFont="1" applyFill="1"/>
    <xf numFmtId="0" fontId="49" fillId="3" borderId="1" xfId="0" applyFont="1" applyFill="1" applyBorder="1"/>
    <xf numFmtId="0" fontId="45" fillId="3" borderId="0" xfId="0" applyFont="1" applyFill="1"/>
    <xf numFmtId="0" fontId="42" fillId="3" borderId="0" xfId="0" applyFont="1" applyFill="1" applyAlignment="1">
      <alignment wrapText="1"/>
    </xf>
    <xf numFmtId="0" fontId="8" fillId="3" borderId="0" xfId="0" applyFont="1" applyFill="1" applyAlignment="1">
      <alignment horizontal="right" wrapText="1"/>
    </xf>
    <xf numFmtId="0" fontId="10" fillId="3" borderId="0" xfId="0" applyFont="1" applyFill="1" applyAlignment="1">
      <alignment wrapText="1"/>
    </xf>
    <xf numFmtId="0" fontId="51" fillId="3" borderId="0" xfId="0" applyFont="1" applyFill="1"/>
    <xf numFmtId="0" fontId="52" fillId="3" borderId="0" xfId="0" applyFont="1" applyFill="1" applyAlignment="1">
      <alignment horizontal="right"/>
    </xf>
    <xf numFmtId="0" fontId="11" fillId="3" borderId="0" xfId="0" applyFont="1" applyFill="1"/>
    <xf numFmtId="0" fontId="53" fillId="3" borderId="0" xfId="0" applyFont="1" applyFill="1" applyAlignment="1">
      <alignment horizontal="right"/>
    </xf>
    <xf numFmtId="0" fontId="8" fillId="3" borderId="1" xfId="0" applyFont="1" applyFill="1" applyBorder="1" applyAlignment="1">
      <alignment horizontal="center"/>
    </xf>
    <xf numFmtId="0" fontId="46" fillId="3" borderId="0" xfId="0" applyFont="1" applyFill="1" applyAlignment="1">
      <alignment horizontal="center"/>
    </xf>
    <xf numFmtId="0" fontId="54" fillId="3" borderId="0" xfId="0" applyFont="1" applyFill="1" applyAlignment="1">
      <alignment horizontal="right"/>
    </xf>
    <xf numFmtId="0" fontId="55" fillId="3" borderId="0" xfId="0" applyFont="1" applyFill="1" applyAlignment="1">
      <alignment horizontal="center"/>
    </xf>
    <xf numFmtId="0" fontId="56" fillId="3" borderId="0" xfId="0" applyFont="1" applyFill="1" applyAlignment="1">
      <alignment horizontal="right"/>
    </xf>
    <xf numFmtId="0" fontId="11" fillId="3" borderId="1" xfId="0" applyFont="1" applyFill="1" applyBorder="1"/>
    <xf numFmtId="0" fontId="57" fillId="3" borderId="0" xfId="0" applyFont="1" applyFill="1" applyAlignment="1">
      <alignment horizontal="right"/>
    </xf>
    <xf numFmtId="1" fontId="24" fillId="5" borderId="0" xfId="0" applyNumberFormat="1" applyFont="1" applyFill="1" applyAlignment="1">
      <alignment horizontal="center"/>
    </xf>
    <xf numFmtId="1" fontId="43" fillId="3" borderId="0" xfId="0" applyNumberFormat="1" applyFont="1" applyFill="1"/>
    <xf numFmtId="1" fontId="47" fillId="3" borderId="0" xfId="0" applyNumberFormat="1" applyFont="1" applyFill="1"/>
    <xf numFmtId="1" fontId="48" fillId="3" borderId="0" xfId="0" applyNumberFormat="1" applyFont="1" applyFill="1"/>
    <xf numFmtId="1" fontId="8" fillId="3" borderId="0" xfId="0" applyNumberFormat="1" applyFont="1" applyFill="1" applyAlignment="1">
      <alignment wrapText="1"/>
    </xf>
    <xf numFmtId="1" fontId="8" fillId="3" borderId="0" xfId="0" applyNumberFormat="1" applyFont="1" applyFill="1" applyAlignment="1">
      <alignment horizontal="right" wrapText="1"/>
    </xf>
    <xf numFmtId="1" fontId="8" fillId="3" borderId="0" xfId="0" applyNumberFormat="1" applyFont="1" applyFill="1" applyAlignment="1">
      <alignment horizontal="center"/>
    </xf>
    <xf numFmtId="1" fontId="54" fillId="3" borderId="0" xfId="0" applyNumberFormat="1" applyFont="1" applyFill="1" applyAlignment="1">
      <alignment horizontal="right"/>
    </xf>
    <xf numFmtId="0" fontId="11" fillId="10" borderId="0" xfId="0" applyFont="1" applyFill="1"/>
    <xf numFmtId="0" fontId="9" fillId="10" borderId="0" xfId="0" applyFont="1" applyFill="1"/>
    <xf numFmtId="0" fontId="42" fillId="10" borderId="0" xfId="0" applyFont="1" applyFill="1"/>
    <xf numFmtId="0" fontId="46" fillId="10" borderId="0" xfId="0" applyFont="1" applyFill="1" applyAlignment="1">
      <alignment horizontal="center"/>
    </xf>
    <xf numFmtId="0" fontId="46" fillId="0" borderId="0" xfId="0" applyFont="1"/>
    <xf numFmtId="0" fontId="58" fillId="0" borderId="0" xfId="0" applyFont="1"/>
    <xf numFmtId="0" fontId="40" fillId="0" borderId="0" xfId="0" applyFont="1"/>
    <xf numFmtId="0" fontId="46" fillId="0" borderId="1" xfId="0" applyFont="1" applyBorder="1"/>
    <xf numFmtId="0" fontId="40" fillId="0" borderId="1" xfId="0" applyFont="1" applyBorder="1"/>
    <xf numFmtId="0" fontId="46" fillId="0" borderId="0" xfId="0" applyFont="1" applyAlignment="1">
      <alignment horizontal="right"/>
    </xf>
    <xf numFmtId="0" fontId="59" fillId="0" borderId="1" xfId="0" applyFont="1" applyBorder="1"/>
    <xf numFmtId="0" fontId="59" fillId="0" borderId="0" xfId="0" applyFont="1"/>
    <xf numFmtId="0" fontId="58" fillId="0" borderId="1" xfId="0" applyFont="1" applyBorder="1"/>
    <xf numFmtId="0" fontId="58" fillId="3" borderId="0" xfId="0" applyFont="1" applyFill="1"/>
    <xf numFmtId="0" fontId="40" fillId="3" borderId="0" xfId="0" applyFont="1" applyFill="1"/>
    <xf numFmtId="0" fontId="40" fillId="3" borderId="1" xfId="0" applyFont="1" applyFill="1" applyBorder="1"/>
    <xf numFmtId="0" fontId="59" fillId="3" borderId="1" xfId="0" applyFont="1" applyFill="1" applyBorder="1"/>
    <xf numFmtId="0" fontId="46" fillId="3" borderId="0" xfId="0" applyFont="1" applyFill="1" applyAlignment="1">
      <alignment horizontal="right"/>
    </xf>
    <xf numFmtId="0" fontId="60" fillId="0" borderId="0" xfId="0" applyFont="1"/>
    <xf numFmtId="0" fontId="61" fillId="3" borderId="0" xfId="0" applyFont="1" applyFill="1"/>
    <xf numFmtId="0" fontId="60" fillId="0" borderId="1" xfId="0" applyFont="1" applyBorder="1"/>
    <xf numFmtId="0" fontId="62" fillId="0" borderId="0" xfId="0" applyFont="1" applyAlignment="1">
      <alignment horizontal="center"/>
    </xf>
    <xf numFmtId="0" fontId="63" fillId="3" borderId="0" xfId="0" applyFont="1" applyFill="1"/>
    <xf numFmtId="0" fontId="64" fillId="3" borderId="0" xfId="0" applyFont="1" applyFill="1"/>
    <xf numFmtId="0" fontId="66" fillId="3" borderId="0" xfId="0" applyFont="1" applyFill="1"/>
    <xf numFmtId="0" fontId="40" fillId="0" borderId="0" xfId="0" applyFont="1" applyAlignment="1">
      <alignment horizontal="right"/>
    </xf>
    <xf numFmtId="0" fontId="47" fillId="0" borderId="0" xfId="0" applyFont="1"/>
    <xf numFmtId="1" fontId="46" fillId="0" borderId="1" xfId="0" applyNumberFormat="1" applyFont="1" applyBorder="1"/>
    <xf numFmtId="1" fontId="40" fillId="0" borderId="0" xfId="0" applyNumberFormat="1" applyFont="1"/>
    <xf numFmtId="1" fontId="46" fillId="0" borderId="0" xfId="0" applyNumberFormat="1" applyFont="1"/>
    <xf numFmtId="1" fontId="46" fillId="3" borderId="0" xfId="0" applyNumberFormat="1" applyFont="1" applyFill="1"/>
    <xf numFmtId="1" fontId="65" fillId="0" borderId="1" xfId="0" applyNumberFormat="1" applyFont="1" applyBorder="1"/>
    <xf numFmtId="1" fontId="40" fillId="0" borderId="0" xfId="0" applyNumberFormat="1" applyFont="1" applyAlignment="1">
      <alignment horizontal="right"/>
    </xf>
    <xf numFmtId="1" fontId="40" fillId="0" borderId="1" xfId="0" applyNumberFormat="1" applyFont="1" applyBorder="1"/>
    <xf numFmtId="0" fontId="67" fillId="3" borderId="0" xfId="0" applyFont="1" applyFill="1"/>
    <xf numFmtId="0" fontId="12" fillId="3" borderId="1" xfId="0" applyFont="1" applyFill="1" applyBorder="1"/>
    <xf numFmtId="0" fontId="68" fillId="3" borderId="0" xfId="0" applyFont="1" applyFill="1"/>
    <xf numFmtId="0" fontId="34" fillId="3" borderId="0" xfId="0" applyFont="1" applyFill="1" applyAlignment="1">
      <alignment horizontal="center"/>
    </xf>
    <xf numFmtId="0" fontId="0" fillId="3" borderId="0" xfId="0" applyFill="1" applyAlignment="1">
      <alignment horizontal="center"/>
    </xf>
    <xf numFmtId="0" fontId="68" fillId="3" borderId="1" xfId="0" applyFont="1" applyFill="1" applyBorder="1"/>
    <xf numFmtId="3" fontId="0" fillId="3" borderId="0" xfId="0" applyNumberFormat="1" applyFill="1" applyAlignment="1">
      <alignment horizontal="center"/>
    </xf>
    <xf numFmtId="0" fontId="0" fillId="4" borderId="0" xfId="0" applyFill="1"/>
    <xf numFmtId="0" fontId="0" fillId="4" borderId="0" xfId="0" applyFill="1" applyAlignment="1">
      <alignment horizontal="center"/>
    </xf>
    <xf numFmtId="0" fontId="34" fillId="4" borderId="0" xfId="0" applyFont="1" applyFill="1"/>
    <xf numFmtId="0" fontId="34" fillId="4" borderId="0" xfId="0" applyFont="1" applyFill="1" applyAlignment="1">
      <alignment horizontal="center"/>
    </xf>
    <xf numFmtId="0" fontId="68" fillId="4" borderId="1" xfId="0" applyFont="1" applyFill="1" applyBorder="1"/>
    <xf numFmtId="0" fontId="10" fillId="0" borderId="0" xfId="0" applyFont="1"/>
    <xf numFmtId="0" fontId="0" fillId="0" borderId="0" xfId="0" applyAlignment="1">
      <alignment horizontal="center"/>
    </xf>
    <xf numFmtId="0" fontId="8" fillId="0" borderId="0" xfId="0" applyFont="1"/>
    <xf numFmtId="0" fontId="12" fillId="0" borderId="0" xfId="0" applyFont="1"/>
    <xf numFmtId="0" fontId="34" fillId="0" borderId="0" xfId="0" applyFont="1" applyAlignment="1">
      <alignment horizontal="center"/>
    </xf>
    <xf numFmtId="0" fontId="10" fillId="0" borderId="1" xfId="0" applyFont="1" applyBorder="1"/>
    <xf numFmtId="0" fontId="34" fillId="0" borderId="1" xfId="0" applyFont="1" applyBorder="1"/>
    <xf numFmtId="0" fontId="8" fillId="0" borderId="0" xfId="0" applyFont="1" applyAlignment="1">
      <alignment horizontal="center"/>
    </xf>
    <xf numFmtId="0" fontId="12" fillId="0" borderId="1" xfId="0" applyFont="1" applyBorder="1"/>
    <xf numFmtId="0" fontId="8" fillId="0" borderId="1" xfId="0" applyFont="1" applyBorder="1"/>
    <xf numFmtId="0" fontId="34" fillId="0" borderId="0" xfId="0" applyFont="1"/>
    <xf numFmtId="0" fontId="0" fillId="3" borderId="1" xfId="0" applyFill="1" applyBorder="1" applyAlignment="1">
      <alignment horizontal="center"/>
    </xf>
    <xf numFmtId="0" fontId="25" fillId="3" borderId="0" xfId="0" applyFont="1" applyFill="1" applyAlignment="1">
      <alignment horizontal="center"/>
    </xf>
    <xf numFmtId="0" fontId="8" fillId="0" borderId="1" xfId="0" applyFont="1" applyBorder="1" applyAlignment="1">
      <alignment horizontal="center"/>
    </xf>
    <xf numFmtId="0" fontId="39" fillId="15" borderId="0" xfId="0" applyFont="1" applyFill="1"/>
    <xf numFmtId="0" fontId="70" fillId="3" borderId="0" xfId="0" applyFont="1" applyFill="1" applyAlignment="1">
      <alignment horizontal="center"/>
    </xf>
    <xf numFmtId="0" fontId="68" fillId="0" borderId="0" xfId="0" applyFont="1"/>
    <xf numFmtId="0" fontId="0" fillId="0" borderId="1" xfId="0" applyBorder="1"/>
    <xf numFmtId="1" fontId="0" fillId="0" borderId="0" xfId="0" applyNumberFormat="1" applyAlignment="1">
      <alignment horizontal="center"/>
    </xf>
    <xf numFmtId="1" fontId="8" fillId="0" borderId="0" xfId="0" applyNumberFormat="1" applyFont="1"/>
    <xf numFmtId="1" fontId="8" fillId="0" borderId="0" xfId="0" applyNumberFormat="1" applyFont="1" applyAlignment="1">
      <alignment horizontal="center"/>
    </xf>
    <xf numFmtId="1" fontId="0" fillId="3" borderId="0" xfId="0" applyNumberFormat="1" applyFill="1" applyAlignment="1">
      <alignment horizontal="center"/>
    </xf>
    <xf numFmtId="1" fontId="0" fillId="0" borderId="1" xfId="0" applyNumberFormat="1" applyBorder="1"/>
    <xf numFmtId="1" fontId="20" fillId="3" borderId="0" xfId="0" applyNumberFormat="1" applyFont="1" applyFill="1" applyAlignment="1">
      <alignment horizontal="center"/>
    </xf>
    <xf numFmtId="0" fontId="0" fillId="11" borderId="0" xfId="0" applyFill="1" applyAlignment="1">
      <alignment vertical="center"/>
    </xf>
    <xf numFmtId="0" fontId="8" fillId="16" borderId="0" xfId="0" applyFont="1" applyFill="1" applyAlignment="1">
      <alignment vertical="center"/>
    </xf>
    <xf numFmtId="0" fontId="10" fillId="16" borderId="0" xfId="0" applyFont="1" applyFill="1" applyAlignment="1">
      <alignment vertical="center"/>
    </xf>
    <xf numFmtId="0" fontId="8" fillId="16" borderId="0" xfId="0" applyFont="1" applyFill="1" applyAlignment="1">
      <alignment horizontal="right" vertical="center"/>
    </xf>
    <xf numFmtId="0" fontId="12" fillId="16" borderId="0" xfId="0" applyFont="1" applyFill="1" applyAlignment="1">
      <alignment vertical="center"/>
    </xf>
    <xf numFmtId="0" fontId="8" fillId="16" borderId="1" xfId="0" applyFont="1" applyFill="1" applyBorder="1" applyAlignment="1">
      <alignment vertical="center"/>
    </xf>
    <xf numFmtId="0" fontId="10" fillId="16" borderId="1" xfId="0" applyFont="1" applyFill="1" applyBorder="1" applyAlignment="1">
      <alignment vertical="center"/>
    </xf>
    <xf numFmtId="0" fontId="6" fillId="16" borderId="0" xfId="0" applyFont="1" applyFill="1" applyAlignment="1">
      <alignment vertical="center"/>
    </xf>
    <xf numFmtId="0" fontId="24" fillId="16" borderId="0" xfId="0" applyFont="1" applyFill="1" applyAlignment="1">
      <alignment horizontal="center" vertical="center"/>
    </xf>
    <xf numFmtId="0" fontId="55" fillId="16" borderId="0" xfId="0" applyFont="1" applyFill="1" applyAlignment="1">
      <alignment horizontal="right" vertical="center"/>
    </xf>
    <xf numFmtId="0" fontId="69" fillId="10" borderId="0" xfId="0" applyFont="1" applyFill="1" applyAlignment="1">
      <alignment vertical="center"/>
    </xf>
    <xf numFmtId="0" fontId="10" fillId="10" borderId="0" xfId="0" applyFont="1" applyFill="1" applyAlignment="1">
      <alignment vertical="center"/>
    </xf>
    <xf numFmtId="0" fontId="69" fillId="10" borderId="0" xfId="0" applyFont="1" applyFill="1" applyAlignment="1">
      <alignment horizontal="right" vertical="center"/>
    </xf>
    <xf numFmtId="0" fontId="69" fillId="10" borderId="1" xfId="0" applyFont="1" applyFill="1" applyBorder="1" applyAlignment="1">
      <alignment vertical="center"/>
    </xf>
    <xf numFmtId="1" fontId="8" fillId="16" borderId="0" xfId="0" applyNumberFormat="1" applyFont="1" applyFill="1" applyAlignment="1">
      <alignment horizontal="right" vertical="center"/>
    </xf>
    <xf numFmtId="1" fontId="8" fillId="16" borderId="0" xfId="0" applyNumberFormat="1" applyFont="1" applyFill="1" applyAlignment="1">
      <alignment vertical="center"/>
    </xf>
    <xf numFmtId="1" fontId="11" fillId="16" borderId="0" xfId="0" applyNumberFormat="1" applyFont="1" applyFill="1" applyAlignment="1">
      <alignment vertical="center"/>
    </xf>
    <xf numFmtId="1" fontId="8" fillId="16" borderId="1" xfId="0" applyNumberFormat="1" applyFont="1" applyFill="1" applyBorder="1" applyAlignment="1">
      <alignment vertical="center"/>
    </xf>
    <xf numFmtId="1" fontId="5" fillId="16" borderId="0" xfId="0" applyNumberFormat="1" applyFont="1" applyFill="1" applyAlignment="1">
      <alignment horizontal="right" vertical="center"/>
    </xf>
    <xf numFmtId="1" fontId="8" fillId="10" borderId="0" xfId="0" applyNumberFormat="1" applyFont="1" applyFill="1" applyAlignment="1">
      <alignment horizontal="right" vertical="center"/>
    </xf>
    <xf numFmtId="1" fontId="69" fillId="10" borderId="0" xfId="0" applyNumberFormat="1" applyFont="1" applyFill="1" applyAlignment="1">
      <alignment vertical="center"/>
    </xf>
    <xf numFmtId="0" fontId="43" fillId="0" borderId="0" xfId="0" applyFont="1"/>
    <xf numFmtId="0" fontId="43" fillId="0" borderId="0" xfId="0" applyFont="1" applyAlignment="1">
      <alignment horizontal="right"/>
    </xf>
    <xf numFmtId="0" fontId="71" fillId="0" borderId="0" xfId="0" applyFont="1" applyAlignment="1">
      <alignment horizontal="center"/>
    </xf>
    <xf numFmtId="0" fontId="50" fillId="3" borderId="0" xfId="0" applyFont="1" applyFill="1"/>
    <xf numFmtId="0" fontId="8" fillId="0" borderId="0" xfId="0" applyFont="1" applyAlignment="1">
      <alignment horizontal="right"/>
    </xf>
    <xf numFmtId="0" fontId="72" fillId="3" borderId="0" xfId="0" applyFont="1" applyFill="1"/>
    <xf numFmtId="0" fontId="69" fillId="10" borderId="0" xfId="0" applyFont="1" applyFill="1"/>
    <xf numFmtId="0" fontId="69" fillId="10" borderId="0" xfId="0" applyFont="1" applyFill="1" applyAlignment="1">
      <alignment horizontal="right"/>
    </xf>
    <xf numFmtId="1" fontId="43" fillId="0" borderId="0" xfId="0" applyNumberFormat="1" applyFont="1"/>
    <xf numFmtId="1" fontId="8" fillId="0" borderId="0" xfId="0" applyNumberFormat="1" applyFont="1" applyAlignment="1">
      <alignment horizontal="right"/>
    </xf>
    <xf numFmtId="1" fontId="69" fillId="1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www.sulekha.com/sports-promotion-association-moosarambagh-hyderabad-contact-address" TargetMode="External"/><Relationship Id="rId18" Type="http://schemas.openxmlformats.org/officeDocument/2006/relationships/hyperlink" Target="https://www.google.com/maps/place/Samtanagar+Crida+Bhavan+Hockey+Ground/@19.194191,72.859765,17z/data=!3m1!4b1!4m5!3m4!1s0x3be7b7229fc21c85:0x7bb796a22a14026!8m2!3d19.194191!4d72.8619537" TargetMode="External"/><Relationship Id="rId26" Type="http://schemas.openxmlformats.org/officeDocument/2006/relationships/hyperlink" Target="https://www.google.com/search?q=hockey%20coaching%20in%20chennai&amp;oq=hock&amp;aqs=chrome.0.69i59l3j69i57j69i59j0l2j69i60.951j0j7&amp;sourceid=chrome&amp;ie=UTF-8&amp;sxsrf=ALeKk02tJQsYcN-T4bNscxsOlThZU9zfgQ:1591438229829&amp;npsic=0&amp;rflfq=1&amp;rlha=0&amp;rllag=13051113,80246714,3129&amp;tbm=lcl&amp;rldimm=15701402650043185089&amp;lqi=Chpob2NrZXkgY29hY2hpbmcgaW4gY2hlbm5haVotCg9ob2NrZXkgY29hY2hpbmciGmhvY2tleSBjb2FjaGluZyBpbiBjaGVubmFp&amp;ved=2ahUKEwj4hfuy-ezpAhUWH7cAHa6KAesQvS4wAHoECAwQGQ&amp;rldoc=1&amp;tbs=lrf:!1m4!1u2!2m2!2m1!1e1!1m4!1u16!2m2!16m1!1e1!1m4!1u16!2m2!16m1!1e2!2m1!1e2!2m1!1e16!3sIAE,lf:1,lf_ui:2&amp;rlst=f" TargetMode="External"/><Relationship Id="rId39" Type="http://schemas.openxmlformats.org/officeDocument/2006/relationships/hyperlink" Target="https://www.google.com/search?q=hockey%20coaching%20in%20chennai&amp;oq=hock&amp;aqs=chrome.0.69i59l3j69i57j69i59j0l2j69i60.951j0j7&amp;sourceid=chrome&amp;ie=UTF-8&amp;sxsrf=ALeKk02tJQsYcN-T4bNscxsOlThZU9zfgQ:1591438229829&amp;npsic=0&amp;rflfq=1&amp;rlha=0&amp;rllag=13051113,80246714,3129&amp;tbm=lcl&amp;rldimm=15701402650043185089&amp;lqi=Chpob2NrZXkgY29hY2hpbmcgaW4gY2hlbm5haVotCg9ob2NrZXkgY29hY2hpbmciGmhvY2tleSBjb2FjaGluZyBpbiBjaGVubmFp&amp;ved=2ahUKEwj4hfuy-ezpAhUWH7cAHa6KAesQvS4wAHoECAwQGQ&amp;rldoc=1&amp;tbs=lrf:!1m4!1u2!2m2!2m1!1e1!1m4!1u16!2m2!16m1!1e1!1m4!1u16!2m2!16m1!1e2!2m1!1e2!2m1!1e16!3sIAE,lf:1,lf_ui:2&amp;rlst=f" TargetMode="External"/><Relationship Id="rId21" Type="http://schemas.openxmlformats.org/officeDocument/2006/relationships/hyperlink" Target="http://www.mumbaihockey.org/" TargetMode="External"/><Relationship Id="rId34" Type="http://schemas.openxmlformats.org/officeDocument/2006/relationships/hyperlink" Target="https://www.google.com/maps/place/Mayor+Radhakrishnan+Hockey+Stadium/@13.0756315,80.2593383,17z/data=!3m1!4b1!4m5!3m4!1s0x3a52660eb633e2f7:0x5ce65070c0ad4fa6!8m2!3d13.0756315!4d80.261527" TargetMode="External"/><Relationship Id="rId42" Type="http://schemas.openxmlformats.org/officeDocument/2006/relationships/hyperlink" Target="https://www.google.com/search?q=hockey%20coaching%20in%20chennai&amp;oq=hock&amp;aqs=chrome.0.69i59l3j69i57j69i59j0l2j69i60.951j0j7&amp;sourceid=chrome&amp;ie=UTF-8&amp;sxsrf=ALeKk02tJQsYcN-T4bNscxsOlThZU9zfgQ:1591438229829&amp;npsic=0&amp;rflfq=1&amp;rlha=0&amp;rllag=13051113,80246714,3129&amp;tbm=lcl&amp;rldimm=15701402650043185089&amp;lqi=Chpob2NrZXkgY29hY2hpbmcgaW4gY2hlbm5haVotCg9ob2NrZXkgY29hY2hpbmciGmhvY2tleSBjb2FjaGluZyBpbiBjaGVubmFp&amp;ved=2ahUKEwj4hfuy-ezpAhUWH7cAHa6KAesQvS4wAHoECAwQGQ&amp;rldoc=1&amp;tbs=lrf:!1m4!1u2!2m2!2m1!1e1!1m4!1u16!2m2!16m1!1e1!1m4!1u16!2m2!16m1!1e2!2m1!1e2!2m1!1e16!3sIAE,lf:1,lf_ui:2&amp;rlst=f" TargetMode="External"/><Relationship Id="rId47" Type="http://schemas.openxmlformats.org/officeDocument/2006/relationships/hyperlink" Target="https://www.google.com/search?q=hockey%20coaching%20in%20chennai&amp;oq=hock&amp;aqs=chrome.0.69i59l3j69i57j69i59j0l2j69i60.951j0j7&amp;sourceid=chrome&amp;ie=UTF-8&amp;sxsrf=ALeKk02tJQsYcN-T4bNscxsOlThZU9zfgQ:1591438229829&amp;npsic=0&amp;rflfq=1&amp;rlha=0&amp;rllag=13051113,80246714,3129&amp;tbm=lcl&amp;rldimm=15701402650043185089&amp;lqi=Chpob2NrZXkgY29hY2hpbmcgaW4gY2hlbm5haVotCg9ob2NrZXkgY29hY2hpbmciGmhvY2tleSBjb2FjaGluZyBpbiBjaGVubmFp&amp;ved=2ahUKEwj4hfuy-ezpAhUWH7cAHa6KAesQvS4wAHoECAwQGQ&amp;rldoc=1&amp;tbs=lrf:!1m4!1u2!2m2!2m1!1e1!1m4!1u16!2m2!16m1!1e1!1m4!1u16!2m2!16m1!1e2!2m1!1e2!2m1!1e16!3sIAE,lf:1,lf_ui:2&amp;rlst=f" TargetMode="External"/><Relationship Id="rId50" Type="http://schemas.openxmlformats.org/officeDocument/2006/relationships/hyperlink" Target="https://www.google.com/search?q=hockey%20clubs%20in%20kochi&amp;oq=hockey+clubs+in+kochi&amp;aqs=chrome..69i57j0l2.4624j0j7&amp;sourceid=chrome&amp;ie=UTF-8&amp;sxsrf=ALeKk01vZIBPKSekb4GKa__WmKHTLtqUJA:1591451745818&amp;npsic=0&amp;rflfq=1&amp;rlha=0&amp;rllag=9955202,76272032,3749&amp;tbm=lcl&amp;rldimm=13221700101887917016&amp;lqi=ChVob2NrZXkgY2x1YnMgaW4ga29jaGlIjtj62_GqgIAIWi0KDGhvY2tleSBjbHVicxAAEAEYARgDIhVob2NrZXkgY2x1YnMgaW4ga29jaGk&amp;ved=2ahUKEwja8fHfq-3pAhXVbCsKHd0HB4MQvS4wAHoECAsQJw&amp;rldoc=1&amp;tbs=lrf:!1m4!1u3!2m2!3m1!1e1!1m4!1u2!2m2!2m1!1e1!1m4!1u16!2m2!16m1!1e1!1m4!1u16!2m2!16m1!1e2!2m1!1e2!2m1!1e16!2m1!1e3!3sIAE,lf:1,lf_ui:2&amp;rlst=f" TargetMode="External"/><Relationship Id="rId55" Type="http://schemas.openxmlformats.org/officeDocument/2006/relationships/hyperlink" Target="https://www.google.com/maps/place/The+Poona+Club+Ltd./@18.5226501,73.8767921,17z/data=!3m1!4b1!4m5!3m4!1s0x3bc2c050449d915b:0xe45db1ffd77fad6d!8m2!3d18.5226501!4d73.8789808" TargetMode="External"/><Relationship Id="rId63" Type="http://schemas.openxmlformats.org/officeDocument/2006/relationships/hyperlink" Target="https://www.google.com/maps/place/Deccan+Gymkhana,+Pune,+Maharashtra+411004/@18.5167857,73.8327213,16z/data=!3m1!4b1!4m5!3m4!1s0x3bc2bf8f302a2f7d:0xae8576b1d65c2e64!8m2!3d18.5165436!4d73.8366021" TargetMode="External"/><Relationship Id="rId68" Type="http://schemas.openxmlformats.org/officeDocument/2006/relationships/hyperlink" Target="http://www.deccangymkhana.co.in/" TargetMode="External"/><Relationship Id="rId76" Type="http://schemas.openxmlformats.org/officeDocument/2006/relationships/hyperlink" Target="https://www.google.com/maps/place/Cochin+Club/@9.9661736,76.2378675,17z/data=!3m1!4b1!4m8!3m7!1s0x3b086d319d97be8b:0xb77cea30ebc67bd8!5m2!4m1!1i2!8m2!3d9.9661736!4d76.2400562" TargetMode="External"/><Relationship Id="rId84" Type="http://schemas.openxmlformats.org/officeDocument/2006/relationships/hyperlink" Target="http://www.cochingymkhana.com/" TargetMode="External"/><Relationship Id="rId7" Type="http://schemas.openxmlformats.org/officeDocument/2006/relationships/hyperlink" Target="https://www.sulekha.com/sc-groups-hitech-city-hyderabad-contact-address" TargetMode="External"/><Relationship Id="rId71" Type="http://schemas.openxmlformats.org/officeDocument/2006/relationships/hyperlink" Target="https://www.lionsclubsarasbaug.org/" TargetMode="External"/><Relationship Id="rId2" Type="http://schemas.openxmlformats.org/officeDocument/2006/relationships/hyperlink" Target="https://www.sulekha.com/olympia-sports-abids-hyderabad-contact-address" TargetMode="External"/><Relationship Id="rId16" Type="http://schemas.openxmlformats.org/officeDocument/2006/relationships/hyperlink" Target="https://www.sulekha.com/sporty-beans-chanda-nagar-hyderabad-contact-address" TargetMode="External"/><Relationship Id="rId29" Type="http://schemas.openxmlformats.org/officeDocument/2006/relationships/hyperlink" Target="https://www.google.com/search?q=hockey%20coaching%20in%20chennai&amp;oq=hock&amp;aqs=chrome.0.69i59l3j69i57j69i59j0l2j69i60.951j0j7&amp;sourceid=chrome&amp;ie=UTF-8&amp;sxsrf=ALeKk02tJQsYcN-T4bNscxsOlThZU9zfgQ:1591438229829&amp;npsic=0&amp;rflfq=1&amp;rlha=0&amp;rllag=13051113,80246714,3129&amp;tbm=lcl&amp;rldimm=15701402650043185089&amp;lqi=Chpob2NrZXkgY29hY2hpbmcgaW4gY2hlbm5haVotCg9ob2NrZXkgY29hY2hpbmciGmhvY2tleSBjb2FjaGluZyBpbiBjaGVubmFp&amp;ved=2ahUKEwj4hfuy-ezpAhUWH7cAHa6KAesQvS4wAHoECAwQGQ&amp;rldoc=1&amp;tbs=lrf:!1m4!1u2!2m2!2m1!1e1!1m4!1u16!2m2!16m1!1e1!1m4!1u16!2m2!16m1!1e2!2m1!1e2!2m1!1e16!3sIAE,lf:1,lf_ui:2&amp;rlst=f" TargetMode="External"/><Relationship Id="rId11" Type="http://schemas.openxmlformats.org/officeDocument/2006/relationships/hyperlink" Target="https://www.google.com/search?sxsrf=ALeKk03fJIki-DvapYGl4OEPNwA3cN_08w:1591438427067&amp;q=hockey+coaching+classes+in+hyderabad&amp;spell=1&amp;sa=X&amp;ved=2ahUKEwjl7YGR-uzpAhWDbisKHYCwBpkQBSgAegQIDhAn&amp;biw=1517&amp;bih=694" TargetMode="External"/><Relationship Id="rId24" Type="http://schemas.openxmlformats.org/officeDocument/2006/relationships/hyperlink" Target="http://www.mumbaistrikers.com/" TargetMode="External"/><Relationship Id="rId32" Type="http://schemas.openxmlformats.org/officeDocument/2006/relationships/hyperlink" Target="https://www.google.com/search?q=hockey%20coaching%20in%20chennai&amp;oq=hock&amp;aqs=chrome.0.69i59l3j69i57j69i59j0l2j69i60.951j0j7&amp;sourceid=chrome&amp;ie=UTF-8&amp;sxsrf=ALeKk02tJQsYcN-T4bNscxsOlThZU9zfgQ:1591438229829&amp;npsic=0&amp;rflfq=1&amp;rlha=0&amp;rllag=13051113,80246714,3129&amp;tbm=lcl&amp;rldimm=15701402650043185089&amp;lqi=Chpob2NrZXkgY29hY2hpbmcgaW4gY2hlbm5haVotCg9ob2NrZXkgY29hY2hpbmciGmhvY2tleSBjb2FjaGluZyBpbiBjaGVubmFp&amp;ved=2ahUKEwj4hfuy-ezpAhUWH7cAHa6KAesQvS4wAHoECAwQGQ&amp;rldoc=1&amp;tbs=lrf:!1m4!1u2!2m2!2m1!1e1!1m4!1u16!2m2!16m1!1e1!1m4!1u16!2m2!16m1!1e2!2m1!1e2!2m1!1e16!3sIAE,lf:1,lf_ui:2&amp;rlst=f" TargetMode="External"/><Relationship Id="rId37" Type="http://schemas.openxmlformats.org/officeDocument/2006/relationships/hyperlink" Target="http://dialbro.com/" TargetMode="External"/><Relationship Id="rId40" Type="http://schemas.openxmlformats.org/officeDocument/2006/relationships/hyperlink" Target="http://dialbro.com/" TargetMode="External"/><Relationship Id="rId45" Type="http://schemas.openxmlformats.org/officeDocument/2006/relationships/hyperlink" Target="https://www.google.com/search?q=hockey%20coaching%20in%20chennai&amp;oq=hock&amp;aqs=chrome.0.69i59l3j69i57j69i59j0l2j69i60.951j0j7&amp;sourceid=chrome&amp;ie=UTF-8&amp;sxsrf=ALeKk02tJQsYcN-T4bNscxsOlThZU9zfgQ:1591438229829&amp;npsic=0&amp;rflfq=1&amp;rlha=0&amp;rllag=13051113,80246714,3129&amp;tbm=lcl&amp;rldimm=15701402650043185089&amp;lqi=Chpob2NrZXkgY29hY2hpbmcgaW4gY2hlbm5haVotCg9ob2NrZXkgY29hY2hpbmciGmhvY2tleSBjb2FjaGluZyBpbiBjaGVubmFp&amp;ved=2ahUKEwj4hfuy-ezpAhUWH7cAHa6KAesQvS4wAHoECAwQGQ&amp;rldoc=1&amp;tbs=lrf:!1m4!1u2!2m2!2m1!1e1!1m4!1u16!2m2!16m1!1e1!1m4!1u16!2m2!16m1!1e2!2m1!1e2!2m1!1e16!3sIAE,lf:1,lf_ui:2&amp;rlst=f" TargetMode="External"/><Relationship Id="rId53" Type="http://schemas.openxmlformats.org/officeDocument/2006/relationships/hyperlink" Target="https://www.google.com/search?q=hockey%20clubs%20in%20pune&amp;oq=hockey+clubs+in+pune&amp;aqs=chrome..69i57.7238j0j7&amp;sourceid=chrome&amp;ie=UTF-8&amp;sxsrf=ALeKk02qN8VAPecoFNv1qMZ6tLtLvSaFpg:1591451693851&amp;npsic=0&amp;rflfq=1&amp;rlha=0&amp;rllag=18526861,73870460,3573&amp;tbm=lcl&amp;rldimm=11540459529834273311&amp;lqi=ChRob2NrZXkgY2x1YnMgaW4gcHVuZVokCgxob2NrZXkgY2x1YnMiFGhvY2tleSBjbHVicyBpbiBwdW5l&amp;ved=2ahUKEwiLi47Hq-3pAhVK6nMBHXRiCkMQvS4wAHoECAsQJw&amp;rldoc=1&amp;tbs=lrf:!1m4!1u3!2m2!3m1!1e1!1m4!1u2!2m2!2m1!1e1!1m4!1u16!2m2!16m1!1e1!1m4!1u16!2m2!16m1!1e2!2m1!1e2!2m1!1e16!2m1!1e3!3sIAE,lf:1,lf_ui:2&amp;rlst=f" TargetMode="External"/><Relationship Id="rId58" Type="http://schemas.openxmlformats.org/officeDocument/2006/relationships/hyperlink" Target="https://www.google.com/maps/search/Deccan+Club/@18.0392337,75.049982,8z/data=!3m1!4b1" TargetMode="External"/><Relationship Id="rId66" Type="http://schemas.openxmlformats.org/officeDocument/2006/relationships/hyperlink" Target="https://www.google.com/maps/place/Deccan+Gymkhana+Tennis+Club/@18.5158176,73.837594,17z/data=!3m1!4b1!4m5!3m4!1s0x3bc2bf885d4a5e0b:0x3d49cdff51e0ad4e!8m2!3d18.5158176!4d73.8397827" TargetMode="External"/><Relationship Id="rId74" Type="http://schemas.openxmlformats.org/officeDocument/2006/relationships/hyperlink" Target="https://www.pycgymkhana.com/" TargetMode="External"/><Relationship Id="rId79" Type="http://schemas.openxmlformats.org/officeDocument/2006/relationships/hyperlink" Target="https://www.google.com/maps/place/Lotus+Club/@9.9672976,76.2824435,17z/data=!3m1!4b1!4m5!3m4!1s0x3b0872b18ec26d73:0x4225f3e112f171dd!8m2!3d9.9672976!4d76.2846322" TargetMode="External"/><Relationship Id="rId87" Type="http://schemas.openxmlformats.org/officeDocument/2006/relationships/hyperlink" Target="https://www.google.com/maps/place/Olround+Sports/@10.0263818,76.3454349,17z/data=!3m1!4b1!4m5!3m4!1s0x3b080c6415aaa53d:0x21fa9d37e5c0c0ea!8m2!3d10.0263818!4d76.3476236" TargetMode="External"/><Relationship Id="rId5" Type="http://schemas.openxmlformats.org/officeDocument/2006/relationships/hyperlink" Target="https://www.sulekha.com/tennis-foundation-yousufguda-hyderabad-contact-address" TargetMode="External"/><Relationship Id="rId61" Type="http://schemas.openxmlformats.org/officeDocument/2006/relationships/hyperlink" Target="https://www.google.com/search?q=hockey%20clubs%20in%20kochi&amp;oq=hockey+clubs+in+kochi&amp;aqs=chrome..69i57j0l2.4624j0j7&amp;sourceid=chrome&amp;ie=UTF-8&amp;sxsrf=ALeKk01vZIBPKSekb4GKa__WmKHTLtqUJA:1591451745818&amp;npsic=0&amp;rflfq=1&amp;rlha=0&amp;rllag=9955202,76272032,3749&amp;tbm=lcl&amp;rldimm=13221700101887917016&amp;lqi=ChVob2NrZXkgY2x1YnMgaW4ga29jaGlIjtj62_GqgIAIWi0KDGhvY2tleSBjbHVicxAAEAEYARgDIhVob2NrZXkgY2x1YnMgaW4ga29jaGk&amp;ved=2ahUKEwja8fHfq-3pAhXVbCsKHd0HB4MQvS4wAHoECAsQJw&amp;rldoc=1&amp;tbs=lrf:!1m4!1u3!2m2!3m1!1e1!1m4!1u2!2m2!2m1!1e1!1m4!1u16!2m2!16m1!1e1!1m4!1u16!2m2!16m1!1e2!2m1!1e2!2m1!1e16!2m1!1e3!3sIAE,lf:1,lf_ui:2&amp;rlst=f" TargetMode="External"/><Relationship Id="rId82" Type="http://schemas.openxmlformats.org/officeDocument/2006/relationships/hyperlink" Target="https://www.google.com/maps/place/Cochin+Gymkhana+club/@9.9610479,76.3105292,17z/data=!3m1!4b1!4m5!3m4!1s0x3b0872d976069e81:0xed6d5e20b57f0466!8m2!3d9.9610479!4d76.3127179" TargetMode="External"/><Relationship Id="rId19" Type="http://schemas.openxmlformats.org/officeDocument/2006/relationships/hyperlink" Target="https://www.google.com/search?sxsrf=ALeKk02iBtzjNO8-axJOkAb2QCHmxz3VvQ:1591437961912&amp;ei=ZWrbXoH0F8Lhz7sPv66mgAQ&amp;q=best%20hockey%20clubs%20near%20me&amp;oq=top+hockey+clubs+nea&amp;gs_lcp=CgZwc3ktYWIQAxgAMgYIABAWEB46BAgjECc6AggAOgcIIxDqAhAnOgQIABBDOgUIABCDAToFCAAQsQM6BQgAEJECOggIABCxAxCRAjoGCAAQChBDOgcIABAUEIcCOgcIABCxAxBDOggIABAWEAoQHlDrqgFYt4ECYKOSAmgEcAB4BIABtgKIAa0okgEIMC4zMy4yLjGYAQCgAQGqAQdnd3Mtd2l6sAEK&amp;sclient=psy-ab&amp;npsic=0&amp;rflfq=1&amp;rlha=0&amp;rllag=19224563,72922237,7169&amp;tbm=lcl&amp;rldimm=557172475664875558&amp;lqi=ChliZXN0IGhvY2tleSBjbHVicyBuZWFyIG1lIgaQAQGoAQFaLgoRYmVzdCBob2NrZXkgY2x1YnMiGWJlc3QgaG9ja2V5IGNsdWJzIG5lYXIgbWU&amp;ved=2ahUKEwiUhpuz-OzpAhVN6nMBHRYBCEwQvS4wAHoECAoQJw&amp;rldoc=1&amp;tbs=lrf:!1m4!1u3!2m2!3m1!1e1!1m4!1u2!2m2!2m1!1e1!1m4!1u16!2m2!16m1!1e1!1m4!1u16!2m2!16m1!1e2!2m1!1e2!2m1!1e16!2m1!1e3!3sIAE,lf:1,lf_ui:2&amp;rlst=f" TargetMode="External"/><Relationship Id="rId4" Type="http://schemas.openxmlformats.org/officeDocument/2006/relationships/hyperlink" Target="https://www.google.com/maps/search/Tennis+Foundation/@17.3857346,78.4093307,12z/data=!3m1!4b1" TargetMode="External"/><Relationship Id="rId9" Type="http://schemas.openxmlformats.org/officeDocument/2006/relationships/hyperlink" Target="https://www.google.com/maps/place/Sports+Authority+Of+Andhra+Pradesh/@16.504339,80.6359191,17z/data=!3m1!4b1!4m5!3m4!1s0x3a35faa8d3903341:0xc6f4b19cf45f2931!8m2!3d16.504339!4d80.6381078" TargetMode="External"/><Relationship Id="rId14" Type="http://schemas.openxmlformats.org/officeDocument/2006/relationships/hyperlink" Target="https://www.google.com/search?sxsrf=ALeKk03fJIki-DvapYGl4OEPNwA3cN_08w:1591438427067&amp;q=hockey+coaching+classes+in+hyderabad&amp;spell=1&amp;sa=X&amp;ved=2ahUKEwjl7YGR-uzpAhWDbisKHYCwBpkQBSgAegQIDhAn&amp;biw=1517&amp;bih=694" TargetMode="External"/><Relationship Id="rId22" Type="http://schemas.openxmlformats.org/officeDocument/2006/relationships/hyperlink" Target="https://www.google.com/maps/place/Thane+Gymkhana+Officers+Club/@19.1802337,72.9657321,17z/data=!3m1!4b1!4m5!3m4!1s0x3be7b8de3fffffff:0x1bf4b944dd258835!8m2!3d19.1802337!4d72.9679208" TargetMode="External"/><Relationship Id="rId27" Type="http://schemas.openxmlformats.org/officeDocument/2006/relationships/hyperlink" Target="http://www.hockeyunitoftamilnadu.com/" TargetMode="External"/><Relationship Id="rId30" Type="http://schemas.openxmlformats.org/officeDocument/2006/relationships/hyperlink" Target="http://www.chennaisportsacademy.in/" TargetMode="External"/><Relationship Id="rId35" Type="http://schemas.openxmlformats.org/officeDocument/2006/relationships/hyperlink" Target="https://www.google.com/search?q=hockey%20coaching%20in%20chennai&amp;oq=hock&amp;aqs=chrome.0.69i59l3j69i57j69i59j0l2j69i60.951j0j7&amp;sourceid=chrome&amp;ie=UTF-8&amp;sxsrf=ALeKk02tJQsYcN-T4bNscxsOlThZU9zfgQ:1591438229829&amp;npsic=0&amp;rflfq=1&amp;rlha=0&amp;rllag=13051113,80246714,3129&amp;tbm=lcl&amp;rldimm=15701402650043185089&amp;lqi=Chpob2NrZXkgY29hY2hpbmcgaW4gY2hlbm5haVotCg9ob2NrZXkgY29hY2hpbmciGmhvY2tleSBjb2FjaGluZyBpbiBjaGVubmFp&amp;ved=2ahUKEwj4hfuy-ezpAhUWH7cAHa6KAesQvS4wAHoECAwQGQ&amp;rldoc=1&amp;tbs=lrf:!1m4!1u2!2m2!2m1!1e1!1m4!1u16!2m2!16m1!1e1!1m4!1u16!2m2!16m1!1e2!2m1!1e2!2m1!1e16!3sIAE,lf:1,lf_ui:2&amp;rlst=f" TargetMode="External"/><Relationship Id="rId43" Type="http://schemas.openxmlformats.org/officeDocument/2006/relationships/hyperlink" Target="http://www.sdat.tn.gov.in/" TargetMode="External"/><Relationship Id="rId48" Type="http://schemas.openxmlformats.org/officeDocument/2006/relationships/hyperlink" Target="http://www.sportsauthorityofindia.nic.in/" TargetMode="External"/><Relationship Id="rId56" Type="http://schemas.openxmlformats.org/officeDocument/2006/relationships/hyperlink" Target="https://www.google.com/search?q=hockey%20clubs%20in%20pune&amp;oq=hockey+clubs+in+pune&amp;aqs=chrome..69i57.7238j0j7&amp;sourceid=chrome&amp;ie=UTF-8&amp;sxsrf=ALeKk02qN8VAPecoFNv1qMZ6tLtLvSaFpg:1591451693851&amp;npsic=0&amp;rflfq=1&amp;rlha=0&amp;rllag=18526861,73870460,3573&amp;tbm=lcl&amp;rldimm=11540459529834273311&amp;lqi=ChRob2NrZXkgY2x1YnMgaW4gcHVuZVokCgxob2NrZXkgY2x1YnMiFGhvY2tleSBjbHVicyBpbiBwdW5l&amp;ved=2ahUKEwiLi47Hq-3pAhVK6nMBHXRiCkMQvS4wAHoECAsQJw&amp;rldoc=1&amp;tbs=lrf:!1m4!1u3!2m2!3m1!1e1!1m4!1u2!2m2!2m1!1e1!1m4!1u16!2m2!16m1!1e1!1m4!1u16!2m2!16m1!1e2!2m1!1e2!2m1!1e16!2m1!1e3!3sIAE,lf:1,lf_ui:2&amp;rlst=f" TargetMode="External"/><Relationship Id="rId64" Type="http://schemas.openxmlformats.org/officeDocument/2006/relationships/hyperlink" Target="https://www.google.com/search?q=hockey%20clubs%20in%20pune&amp;oq=hockey+clubs+in+pune&amp;aqs=chrome..69i57.7238j0j7&amp;sourceid=chrome&amp;ie=UTF-8&amp;sxsrf=ALeKk02qN8VAPecoFNv1qMZ6tLtLvSaFpg:1591451693851&amp;npsic=0&amp;rflfq=1&amp;rlha=0&amp;rllag=18526861,73870460,3573&amp;tbm=lcl&amp;rldimm=11540459529834273311&amp;lqi=ChRob2NrZXkgY2x1YnMgaW4gcHVuZVokCgxob2NrZXkgY2x1YnMiFGhvY2tleSBjbHVicyBpbiBwdW5l&amp;ved=2ahUKEwiLi47Hq-3pAhVK6nMBHXRiCkMQvS4wAHoECAsQJw&amp;rldoc=1&amp;tbs=lrf:!1m4!1u3!2m2!3m1!1e1!1m4!1u2!2m2!2m1!1e1!1m4!1u16!2m2!16m1!1e1!1m4!1u16!2m2!16m1!1e2!2m1!1e2!2m1!1e16!2m1!1e3!3sIAE,lf:1,lf_ui:2&amp;rlst=f" TargetMode="External"/><Relationship Id="rId69" Type="http://schemas.openxmlformats.org/officeDocument/2006/relationships/hyperlink" Target="https://www.google.com/maps/search/Lion%60s+Club+Of+Poona/@18.5158168,73.8222731,14z/data=!3m1!4b1" TargetMode="External"/><Relationship Id="rId77" Type="http://schemas.openxmlformats.org/officeDocument/2006/relationships/hyperlink" Target="https://www.google.com/search?q=hockey%20clubs%20in%20kochi&amp;oq=hockey+clubs+in+kochi&amp;aqs=chrome..69i57j0l2.4624j0j7&amp;sourceid=chrome&amp;ie=UTF-8&amp;sxsrf=ALeKk01vZIBPKSekb4GKa__WmKHTLtqUJA:1591451745818&amp;npsic=0&amp;rflfq=1&amp;rlha=0&amp;rllag=9955202,76272032,3749&amp;tbm=lcl&amp;rldimm=13221700101887917016&amp;lqi=ChVob2NrZXkgY2x1YnMgaW4ga29jaGlIjtj62_GqgIAIWi0KDGhvY2tleSBjbHVicxAAEAEYARgDIhVob2NrZXkgY2x1YnMgaW4ga29jaGk&amp;ved=2ahUKEwja8fHfq-3pAhXVbCsKHd0HB4MQvS4wAHoECAsQJw&amp;rldoc=1&amp;tbs=lrf:!1m4!1u3!2m2!3m1!1e1!1m4!1u2!2m2!2m1!1e1!1m4!1u16!2m2!16m1!1e1!1m4!1u16!2m2!16m1!1e2!2m1!1e2!2m1!1e16!2m1!1e3!3sIAE,lf:1,lf_ui:2&amp;rlst=f" TargetMode="External"/><Relationship Id="rId8" Type="http://schemas.openxmlformats.org/officeDocument/2006/relationships/hyperlink" Target="https://www.google.com/search?sxsrf=ALeKk03fJIki-DvapYGl4OEPNwA3cN_08w:1591438427067&amp;q=hockey+coaching+classes+in+hyderabad&amp;spell=1&amp;sa=X&amp;ved=2ahUKEwjl7YGR-uzpAhWDbisKHYCwBpkQBSgAegQIDhAn&amp;biw=1517&amp;bih=694" TargetMode="External"/><Relationship Id="rId51" Type="http://schemas.openxmlformats.org/officeDocument/2006/relationships/hyperlink" Target="https://www.playwellsports.com/" TargetMode="External"/><Relationship Id="rId72" Type="http://schemas.openxmlformats.org/officeDocument/2006/relationships/hyperlink" Target="https://www.google.com/maps/place/PYC+Hindu+Gymkhana/@18.5177945,73.8372176,17z/data=!3m1!4b1!4m5!3m4!1s0x3bc2bf8f3fffffff:0xa69d6a997ab1008c!8m2!3d18.5177945!4d73.8394063" TargetMode="External"/><Relationship Id="rId80" Type="http://schemas.openxmlformats.org/officeDocument/2006/relationships/hyperlink" Target="https://www.google.com/search?q=hockey%20clubs%20in%20kochi&amp;oq=hockey+clubs+in+kochi&amp;aqs=chrome..69i57j0l2.4624j0j7&amp;sourceid=chrome&amp;ie=UTF-8&amp;sxsrf=ALeKk01vZIBPKSekb4GKa__WmKHTLtqUJA:1591451745818&amp;npsic=0&amp;rflfq=1&amp;rlha=0&amp;rllag=9955202,76272032,3749&amp;tbm=lcl&amp;rldimm=13221700101887917016&amp;lqi=ChVob2NrZXkgY2x1YnMgaW4ga29jaGlIjtj62_GqgIAIWi0KDGhvY2tleSBjbHVicxAAEAEYARgDIhVob2NrZXkgY2x1YnMgaW4ga29jaGk&amp;ved=2ahUKEwja8fHfq-3pAhXVbCsKHd0HB4MQvS4wAHoECAsQJw&amp;rldoc=1&amp;tbs=lrf:!1m4!1u3!2m2!3m1!1e1!1m4!1u2!2m2!2m1!1e1!1m4!1u16!2m2!16m1!1e1!1m4!1u16!2m2!16m1!1e2!2m1!1e2!2m1!1e16!2m1!1e3!3sIAE,lf:1,lf_ui:2&amp;rlst=f" TargetMode="External"/><Relationship Id="rId85" Type="http://schemas.openxmlformats.org/officeDocument/2006/relationships/hyperlink" Target="https://www.google.com/maps/place/Santos+Sports+Club/@9.954305,76.239156,17z/data=!3m1!4b1!4m5!3m4!1s0x3b086d3c1097947d:0xfaeedecd1f2a5a1e!8m2!3d9.954305!4d76.2413447" TargetMode="External"/><Relationship Id="rId3" Type="http://schemas.openxmlformats.org/officeDocument/2006/relationships/hyperlink" Target="https://www.google.com/search?sxsrf=ALeKk03fJIki-DvapYGl4OEPNwA3cN_08w:1591438427067&amp;q=hockey+coaching+classes+in+hyderabad&amp;spell=1&amp;sa=X&amp;ved=2ahUKEwjl7YGR-uzpAhWDbisKHYCwBpkQBSgAegQIDhAn&amp;biw=1517&amp;bih=694" TargetMode="External"/><Relationship Id="rId12" Type="http://schemas.openxmlformats.org/officeDocument/2006/relationships/hyperlink" Target="https://www.google.com/maps/place/GAGAN+NARANG+SPORTS+PROMOTION+FOUNDATION/@18.5734328,73.7538907,17z/data=!3m1!4b1!4m5!3m4!1s0x3bc2b9517a56b991:0xa1fb120975d2e162!8m2!3d18.5734328!4d73.7560794" TargetMode="External"/><Relationship Id="rId17" Type="http://schemas.openxmlformats.org/officeDocument/2006/relationships/hyperlink" Target="https://www.google.com/search?sxsrf=ALeKk03fJIki-DvapYGl4OEPNwA3cN_08w:1591438427067&amp;q=hockey+coaching+classes+in+hyderabad&amp;spell=1&amp;sa=X&amp;ved=2ahUKEwjl7YGR-uzpAhWDbisKHYCwBpkQBSgAegQIDhAn&amp;biw=1517&amp;bih=694" TargetMode="External"/><Relationship Id="rId25" Type="http://schemas.openxmlformats.org/officeDocument/2006/relationships/hyperlink" Target="https://www.google.com/maps/search/Hockey+Unit+of+Tamilnadu/@13.0511128,80.2419814,14z/data=!3m1!4b1" TargetMode="External"/><Relationship Id="rId33" Type="http://schemas.openxmlformats.org/officeDocument/2006/relationships/hyperlink" Target="https://www.iitm.ac.in/sportsfitness" TargetMode="External"/><Relationship Id="rId38" Type="http://schemas.openxmlformats.org/officeDocument/2006/relationships/hyperlink" Target="https://www.google.com/maps/place/DialBro.com/@12.9645869,80.1437657,17z/data=!3m1!4b1!4m5!3m4!1s0x3a525e359c1b32ef:0xb1ca16ca37ecc4dc!8m2!3d12.9645869!4d80.1459544" TargetMode="External"/><Relationship Id="rId46" Type="http://schemas.openxmlformats.org/officeDocument/2006/relationships/hyperlink" Target="https://www.google.com/maps/place/Sports+Authority+Of+India/@13.0856905,80.2694611,17z/data=!3m1!4b1!4m5!3m4!1s0x3a5265fc164737db:0x3d34aa7c8e2fc143!8m2!3d13.0856905!4d80.2716498" TargetMode="External"/><Relationship Id="rId59" Type="http://schemas.openxmlformats.org/officeDocument/2006/relationships/hyperlink" Target="https://www.google.com/search?q=hockey%20clubs%20in%20pune&amp;oq=hockey+clubs+in+pune&amp;aqs=chrome..69i57.7238j0j7&amp;sourceid=chrome&amp;ie=UTF-8&amp;sxsrf=ALeKk02qN8VAPecoFNv1qMZ6tLtLvSaFpg:1591451693851&amp;npsic=0&amp;rflfq=1&amp;rlha=0&amp;rllag=18526861,73870460,3573&amp;tbm=lcl&amp;rldimm=11540459529834273311&amp;lqi=ChRob2NrZXkgY2x1YnMgaW4gcHVuZVokCgxob2NrZXkgY2x1YnMiFGhvY2tleSBjbHVicyBpbiBwdW5l&amp;ved=2ahUKEwiLi47Hq-3pAhVK6nMBHXRiCkMQvS4wAHoECAsQJw&amp;rldoc=1&amp;tbs=lrf:!1m4!1u3!2m2!3m1!1e1!1m4!1u2!2m2!2m1!1e1!1m4!1u16!2m2!16m1!1e1!1m4!1u16!2m2!16m1!1e2!2m1!1e2!2m1!1e16!2m1!1e3!3sIAE,lf:1,lf_ui:2&amp;rlst=f" TargetMode="External"/><Relationship Id="rId67" Type="http://schemas.openxmlformats.org/officeDocument/2006/relationships/hyperlink" Target="https://www.google.com/search?q=hockey%20clubs%20in%20pune&amp;oq=hockey+clubs+in+pune&amp;aqs=chrome..69i57.7238j0j7&amp;sourceid=chrome&amp;ie=UTF-8&amp;sxsrf=ALeKk02qN8VAPecoFNv1qMZ6tLtLvSaFpg:1591451693851&amp;npsic=0&amp;rflfq=1&amp;rlha=0&amp;rllag=18526861,73870460,3573&amp;tbm=lcl&amp;rldimm=11540459529834273311&amp;lqi=ChRob2NrZXkgY2x1YnMgaW4gcHVuZVokCgxob2NrZXkgY2x1YnMiFGhvY2tleSBjbHVicyBpbiBwdW5l&amp;ved=2ahUKEwiLi47Hq-3pAhVK6nMBHXRiCkMQvS4wAHoECAsQJw&amp;rldoc=1&amp;tbs=lrf:!1m4!1u3!2m2!3m1!1e1!1m4!1u2!2m2!2m1!1e1!1m4!1u16!2m2!16m1!1e1!1m4!1u16!2m2!16m1!1e2!2m1!1e2!2m1!1e16!2m1!1e3!3sIAE,lf:1,lf_ui:2&amp;rlst=f" TargetMode="External"/><Relationship Id="rId20" Type="http://schemas.openxmlformats.org/officeDocument/2006/relationships/hyperlink" Target="https://www.google.com/maps/place/Mumbai+Hockey+Association+Ltd./@18.9375546,72.8238105,17z/data=!3m1!4b1!4m5!3m4!1s0x3be7d1e0c0cbeaad:0x746f5efeacd4b07f!8m2!3d18.9375546!4d72.8259992" TargetMode="External"/><Relationship Id="rId41" Type="http://schemas.openxmlformats.org/officeDocument/2006/relationships/hyperlink" Target="https://www.google.com/maps/place/Sports+Development+Authority+of+Tamilnadu/@13.0777904,80.2485793,17z/data=!3m1!4b1!4m5!3m4!1s0x3a5266744450c2fd:0x74679e080a493a44!8m2!3d13.0777904!4d80.250768" TargetMode="External"/><Relationship Id="rId54" Type="http://schemas.openxmlformats.org/officeDocument/2006/relationships/hyperlink" Target="https://maharashtriya-mandal-hockey-academy.business.site/?utm_source=gmb&amp;utm_medium=referral" TargetMode="External"/><Relationship Id="rId62" Type="http://schemas.openxmlformats.org/officeDocument/2006/relationships/hyperlink" Target="http://www.sportscouncil.kerala.gov.in/" TargetMode="External"/><Relationship Id="rId70" Type="http://schemas.openxmlformats.org/officeDocument/2006/relationships/hyperlink" Target="https://www.google.com/search?q=hockey%20clubs%20in%20pune&amp;oq=hockey+clubs+in+pune&amp;aqs=chrome..69i57.7238j0j7&amp;sourceid=chrome&amp;ie=UTF-8&amp;sxsrf=ALeKk02qN8VAPecoFNv1qMZ6tLtLvSaFpg:1591451693851&amp;npsic=0&amp;rflfq=1&amp;rlha=0&amp;rllag=18526861,73870460,3573&amp;tbm=lcl&amp;rldimm=11540459529834273311&amp;lqi=ChRob2NrZXkgY2x1YnMgaW4gcHVuZVokCgxob2NrZXkgY2x1YnMiFGhvY2tleSBjbHVicyBpbiBwdW5l&amp;ved=2ahUKEwiLi47Hq-3pAhVK6nMBHXRiCkMQvS4wAHoECAsQJw&amp;rldoc=1&amp;tbs=lrf:!1m4!1u3!2m2!3m1!1e1!1m4!1u2!2m2!2m1!1e1!1m4!1u16!2m2!16m1!1e1!1m4!1u16!2m2!16m1!1e2!2m1!1e2!2m1!1e16!2m1!1e3!3sIAE,lf:1,lf_ui:2&amp;rlst=f" TargetMode="External"/><Relationship Id="rId75" Type="http://schemas.openxmlformats.org/officeDocument/2006/relationships/hyperlink" Target="https://www.google.com/maps/place/Krantiveer+Lahuji+Ustad+Club/@18.5116074,73.8683861,17z/data=!3m1!4b1!4m5!3m4!1s0x3bc2c04125555555:0x991c4ef5e1de2d6f!8m2!3d18.5116074!4d73.8705748" TargetMode="External"/><Relationship Id="rId83" Type="http://schemas.openxmlformats.org/officeDocument/2006/relationships/hyperlink" Target="https://www.google.com/search?q=hockey%20clubs%20in%20kochi&amp;oq=hockey+clubs+in+kochi&amp;aqs=chrome..69i57j0l2.4624j0j7&amp;sourceid=chrome&amp;ie=UTF-8&amp;sxsrf=ALeKk01vZIBPKSekb4GKa__WmKHTLtqUJA:1591451745818&amp;npsic=0&amp;rflfq=1&amp;rlha=0&amp;rllag=9955202,76272032,3749&amp;tbm=lcl&amp;rldimm=13221700101887917016&amp;lqi=ChVob2NrZXkgY2x1YnMgaW4ga29jaGlIjtj62_GqgIAIWi0KDGhvY2tleSBjbHVicxAAEAEYARgDIhVob2NrZXkgY2x1YnMgaW4ga29jaGk&amp;ved=2ahUKEwja8fHfq-3pAhXVbCsKHd0HB4MQvS4wAHoECAsQJw&amp;rldoc=1&amp;tbs=lrf:!1m4!1u3!2m2!3m1!1e1!1m4!1u2!2m2!2m1!1e1!1m4!1u16!2m2!16m1!1e1!1m4!1u16!2m2!16m1!1e2!2m1!1e2!2m1!1e16!2m1!1e3!3sIAE,lf:1,lf_ui:2&amp;rlst=f" TargetMode="External"/><Relationship Id="rId88" Type="http://schemas.openxmlformats.org/officeDocument/2006/relationships/hyperlink" Target="https://www.google.com/search?q=hockey%20clubs%20in%20kochi&amp;oq=hockey+clubs+in+kochi&amp;aqs=chrome..69i57j0l2.4624j0j7&amp;sourceid=chrome&amp;ie=UTF-8&amp;sxsrf=ALeKk01vZIBPKSekb4GKa__WmKHTLtqUJA:1591451745818&amp;npsic=0&amp;rflfq=1&amp;rlha=0&amp;rllag=9955202,76272032,3749&amp;tbm=lcl&amp;rldimm=13221700101887917016&amp;lqi=ChVob2NrZXkgY2x1YnMgaW4ga29jaGlIjtj62_GqgIAIWi0KDGhvY2tleSBjbHVicxAAEAEYARgDIhVob2NrZXkgY2x1YnMgaW4ga29jaGk&amp;ved=2ahUKEwja8fHfq-3pAhXVbCsKHd0HB4MQvS4wAHoECAsQJw&amp;rldoc=1&amp;tbs=lrf:!1m4!1u3!2m2!3m1!1e1!1m4!1u2!2m2!2m1!1e1!1m4!1u16!2m2!16m1!1e1!1m4!1u16!2m2!16m1!1e2!2m1!1e2!2m1!1e16!2m1!1e3!3sIAE,lf:1,lf_ui:2&amp;rlst=f" TargetMode="External"/><Relationship Id="rId1" Type="http://schemas.openxmlformats.org/officeDocument/2006/relationships/hyperlink" Target="https://www.google.com/maps/place/Olympia+Sports/@17.3857468,78.4771828,17z/data=!3m1!4b1!4m5!3m4!1s0x3bcb99d412bd3f63:0xf2e6a093ff5ad34f!8m2!3d17.3857468!4d78.4793715" TargetMode="External"/><Relationship Id="rId6" Type="http://schemas.openxmlformats.org/officeDocument/2006/relationships/hyperlink" Target="https://www.google.com/search?sxsrf=ALeKk03fJIki-DvapYGl4OEPNwA3cN_08w:1591438427067&amp;q=hockey+coaching+classes+in+hyderabad&amp;spell=1&amp;sa=X&amp;ved=2ahUKEwjl7YGR-uzpAhWDbisKHYCwBpkQBSgAegQIDhAn&amp;biw=1517&amp;bih=694" TargetMode="External"/><Relationship Id="rId15" Type="http://schemas.openxmlformats.org/officeDocument/2006/relationships/hyperlink" Target="https://www.google.com/maps/place/Sporty+Beans,+Madhapur,+Hyderabad+-+Sports+Training+for+Kids+and+Birthday+Parties/@17.419705,78.4444803,17z/data=!3m1!4b1!4m5!3m4!1s0x3bcb9731551ef4ad:0x63780f96bda3d140!8m2!3d17.419705!4d78.446669" TargetMode="External"/><Relationship Id="rId23" Type="http://schemas.openxmlformats.org/officeDocument/2006/relationships/hyperlink" Target="https://www.google.com/maps/place/Mumbai+Strikers+Sports+Club/@19.1616433,72.9455144,17z/data=!3m1!4b1!4m5!3m4!1s0x3be7b99ac88b2abb:0x1ada1dba62eba6ae!8m2!3d19.1616433!4d72.9477031" TargetMode="External"/><Relationship Id="rId28" Type="http://schemas.openxmlformats.org/officeDocument/2006/relationships/hyperlink" Target="https://www.google.com/maps/place/Chennai+Sports+Academy/@13.0468007,80.2298853,17z/data=!3m1!4b1!4m5!3m4!1s0x3a526658175b82e1:0xcb6455fda7f7c18d!8m2!3d13.0468007!4d80.232074" TargetMode="External"/><Relationship Id="rId36" Type="http://schemas.openxmlformats.org/officeDocument/2006/relationships/hyperlink" Target="http://www.sdat.tn.gov.in/" TargetMode="External"/><Relationship Id="rId49" Type="http://schemas.openxmlformats.org/officeDocument/2006/relationships/hyperlink" Target="https://www.google.com/maps/search/playwell+sports/@9.9762944,76.2790703,15z/data=!3m1!4b1" TargetMode="External"/><Relationship Id="rId57" Type="http://schemas.openxmlformats.org/officeDocument/2006/relationships/hyperlink" Target="http://www.poonaclubltd.com/" TargetMode="External"/><Relationship Id="rId10" Type="http://schemas.openxmlformats.org/officeDocument/2006/relationships/hyperlink" Target="https://www.sulekha.com/sports-authority-of-andhera-pradesh-basheerbagh-hyderabad-contact-address" TargetMode="External"/><Relationship Id="rId31" Type="http://schemas.openxmlformats.org/officeDocument/2006/relationships/hyperlink" Target="https://www.google.com/maps/place/IIT+M+Hockey+Ground/@12.9881636,80.2263961,17z/data=!3m1!4b1!4m5!3m4!1s0x3a525d80928e8a3d:0x67d398414bd2cb0f!8m2!3d12.9881636!4d80.2285848" TargetMode="External"/><Relationship Id="rId44" Type="http://schemas.openxmlformats.org/officeDocument/2006/relationships/hyperlink" Target="https://www.google.com/maps/place/Velu+Enclave/@12.9965,80.1005891,17z/data=!3m1!4b1!4m5!3m4!1s0x3a52601cb1385a15:0xdc80bdc8ff98cdbc!8m2!3d12.9965!4d80.1027778" TargetMode="External"/><Relationship Id="rId52" Type="http://schemas.openxmlformats.org/officeDocument/2006/relationships/hyperlink" Target="https://www.google.com/maps/place/Maharashtriya+Mandal+J+J+Hockey+Academy/@18.4984853,73.8651165,17z/data=!3m1!4b1!4m5!3m4!1s0x3bc2c135224a36af:0xa027f2cc648b1a1f!8m2!3d18.4984853!4d73.8673052" TargetMode="External"/><Relationship Id="rId60" Type="http://schemas.openxmlformats.org/officeDocument/2006/relationships/hyperlink" Target="https://www.google.com/maps/place/Ernakulam+District+Sports+Council/@9.9744226,76.2811607,17z/data=!3m1!4b1!4m5!3m4!1s0x3b080d4d5ef24f9f:0xd1f2a423e755ca57!8m2!3d9.9744226!4d76.2833494" TargetMode="External"/><Relationship Id="rId65" Type="http://schemas.openxmlformats.org/officeDocument/2006/relationships/hyperlink" Target="http://www.deccangymkhana.org/" TargetMode="External"/><Relationship Id="rId73" Type="http://schemas.openxmlformats.org/officeDocument/2006/relationships/hyperlink" Target="https://www.google.com/search?q=hockey%20clubs%20in%20pune&amp;oq=hockey+clubs+in+pune&amp;aqs=chrome..69i57.7238j0j7&amp;sourceid=chrome&amp;ie=UTF-8&amp;sxsrf=ALeKk02qN8VAPecoFNv1qMZ6tLtLvSaFpg:1591451693851&amp;npsic=0&amp;rflfq=1&amp;rlha=0&amp;rllag=18526861,73870460,3573&amp;tbm=lcl&amp;rldimm=11540459529834273311&amp;lqi=ChRob2NrZXkgY2x1YnMgaW4gcHVuZVokCgxob2NrZXkgY2x1YnMiFGhvY2tleSBjbHVicyBpbiBwdW5l&amp;ved=2ahUKEwiLi47Hq-3pAhVK6nMBHXRiCkMQvS4wAHoECAsQJw&amp;rldoc=1&amp;tbs=lrf:!1m4!1u3!2m2!3m1!1e1!1m4!1u2!2m2!2m1!1e1!1m4!1u16!2m2!16m1!1e1!1m4!1u16!2m2!16m1!1e2!2m1!1e2!2m1!1e16!2m1!1e3!3sIAE,lf:1,lf_ui:2&amp;rlst=f" TargetMode="External"/><Relationship Id="rId78" Type="http://schemas.openxmlformats.org/officeDocument/2006/relationships/hyperlink" Target="http://www.cochinclub.in/" TargetMode="External"/><Relationship Id="rId81" Type="http://schemas.openxmlformats.org/officeDocument/2006/relationships/hyperlink" Target="http://lotusclubcochin.com/" TargetMode="External"/><Relationship Id="rId86" Type="http://schemas.openxmlformats.org/officeDocument/2006/relationships/hyperlink" Target="https://www.google.com/search?q=hockey%20clubs%20in%20kochi&amp;oq=hockey+clubs+in+kochi&amp;aqs=chrome..69i57j0l2.4624j0j7&amp;sourceid=chrome&amp;ie=UTF-8&amp;sxsrf=ALeKk01vZIBPKSekb4GKa__WmKHTLtqUJA:1591451745818&amp;npsic=0&amp;rflfq=1&amp;rlha=0&amp;rllag=9955202,76272032,3749&amp;tbm=lcl&amp;rldimm=13221700101887917016&amp;lqi=ChVob2NrZXkgY2x1YnMgaW4ga29jaGlIjtj62_GqgIAIWi0KDGhvY2tleSBjbHVicxAAEAEYARgDIhVob2NrZXkgY2x1YnMgaW4ga29jaGk&amp;ved=2ahUKEwja8fHfq-3pAhXVbCsKHd0HB4MQvS4wAHoECAsQJw&amp;rldoc=1&amp;tbs=lrf:!1m4!1u3!2m2!3m1!1e1!1m4!1u2!2m2!2m1!1e1!1m4!1u16!2m2!16m1!1e1!1m4!1u16!2m2!16m1!1e2!2m1!1e2!2m1!1e16!2m1!1e3!3sIAE,lf:1,lf_ui:2&amp;rlst=f"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 TargetMode="External"/><Relationship Id="rId21" Type="http://schemas.openxmlformats.org/officeDocument/2006/relationships/hyperlink" Target="https://www.google.com/maps/place/KAMAL+Gym/@16.5179246,80.6107674,17z/data=!3m1!4b1!4m5!3m4!1s0x3a35ef76b719e24d:0x1aa3b677fe6eb3ab!8m2!3d16.5179246!4d80.6129561" TargetMode="External"/><Relationship Id="rId42" Type="http://schemas.openxmlformats.org/officeDocument/2006/relationships/hyperlink" Target="https://www.google.com/maps/place/indian+wrestling+Centre/@15.4412242,74.9788021,13z/data=!4m8!1m2!2m1!1sindian+wrestling+Centre!3m4!1s0x3bb8d28805030665:0xa03eb6989cc50b80!8m2!3d15.4412242!4d75.013821" TargetMode="External"/><Relationship Id="rId63"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84" Type="http://schemas.openxmlformats.org/officeDocument/2006/relationships/hyperlink" Target="https://www.google.com/search?sxsrf=ALeKk01lfaRcKTOmGeG1L5k4IVQfT_7h-g:1591862631648&amp;q=wrestling+clubs+in+karnataka&amp;npsic=0&amp;rflfq=1&amp;rlha=0&amp;rllag=12980915,77640620,6522&amp;tbm=lcl&amp;ved=2ahUKEwiN48K1pvnpAhWrwjgGHVbhCPAQjGp6BAgKEEg&amp;tbs=lrf:!1m4!1u3!2m2!3m1!1e1!1m4!1u2!2m2!2m1!1e1!1m4!1u16!2m2!16m1!1e1!1m4!1u16!2m2!16m1!1e2!2m1!1e2!2m1!1e16!2m1!1e3!3sIAE,lf:1,lf_ui:2&amp;rldoc=1" TargetMode="External"/><Relationship Id="rId138" Type="http://schemas.openxmlformats.org/officeDocument/2006/relationships/hyperlink" Target="https://www.google.com/maps/place/Trimurti+Wrestling+Academy/@19.5385682,74.9643761,17z/data=!3m1!4b1!4m5!3m4!1s0x3bdc829d4cac7747:0xfbb35640d4fa03a!8m2!3d19.5385682!4d74.9665648" TargetMode="External"/><Relationship Id="rId159" Type="http://schemas.openxmlformats.org/officeDocument/2006/relationships/hyperlink" Target="http://www.theheromma.com/" TargetMode="External"/><Relationship Id="rId170" Type="http://schemas.openxmlformats.org/officeDocument/2006/relationships/hyperlink" Target="https://www.google.com/maps/place/Army+Sports+Institute/@18.530183,73.9019948,17z/data=!3m1!4b1!4m5!3m4!1s0x3bc2c1a6ee64d317:0x60062db20f8e3ec7!8m2!3d18.530183!4d73.9041835" TargetMode="External"/><Relationship Id="rId191" Type="http://schemas.openxmlformats.org/officeDocument/2006/relationships/hyperlink" Target="https://www.google.com/search?tbm=lcl&amp;sxsrf=ALeKk01Qq5IsfVGw8akr4J-zCfvieGPbtg%3A1592848495620&amp;ei=b_DwXqW1JbjVz7sPzaaC4Ao&amp;q=wrestling+academy+in+maharashtra&amp;oq=wrestling+academy+in+maharashtra&amp;gs_l=psy-ab.3...0.0.0.7046.0.0.0.0.0.0.0.0..0.0....0...1c..64.psy-ab..0.0.0....0.tvjR-yEXMPE" TargetMode="External"/><Relationship Id="rId205" Type="http://schemas.openxmlformats.org/officeDocument/2006/relationships/hyperlink" Target="http://www.fightingfitindia.com/" TargetMode="External"/><Relationship Id="rId226" Type="http://schemas.openxmlformats.org/officeDocument/2006/relationships/hyperlink" Target="https://www.google.com/search?q=True+Krav+Maga-+Self+Defense+Kalah+System+India-+Pune&amp;oq=True+Krav+Maga-+Self+Defense+Kalah+System+India-+Pune&amp;aqs=chrome..69i57j69i60l3.156j0j4&amp;sourceid=chrome&amp;ie=UTF-8" TargetMode="External"/><Relationship Id="rId247" Type="http://schemas.openxmlformats.org/officeDocument/2006/relationships/hyperlink" Target="https://www.google.com/search?sxsrf=ALeKk01GY4fdvnT9EPrFhlJ4KawhPm6pBQ:1593427769789&amp;q=wrestling+classes+in+telangana&amp;npsic=0&amp;rflfq=1&amp;rlha=0&amp;rllag=17397750,78439257,6130&amp;tbm=lcl&amp;ved=2ahUKEwjO68WB7abqAhV4zjgGHZh1Bj0QjGp6BAgMEEU&amp;rldoc=1" TargetMode="External"/><Relationship Id="rId107" Type="http://schemas.openxmlformats.org/officeDocument/2006/relationships/hyperlink" Target="https://www.justdial.com/Pune/Gulshe-Talim-Gym-Wrestling-Club-Near-Pasode-Vithoba-Mandir-Budhwar-Peth/020PXX20-XX20-180316111315-Z2K5_BZDET" TargetMode="External"/><Relationship Id="rId11" Type="http://schemas.openxmlformats.org/officeDocument/2006/relationships/hyperlink" Target="http://www.shaolinsindia.com/" TargetMode="External"/><Relationship Id="rId32"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53" Type="http://schemas.openxmlformats.org/officeDocument/2006/relationships/hyperlink" Target="https://www.google.com/maps/place/Vajpayee+Sports+Club/@12.9977321,77.5527396,17z/data=!3m1!4b1!4m5!3m4!1s0x3bae3d8f15bb05a9:0x338b4545610c83fd!8m2!3d12.9977321!4d77.5549283" TargetMode="External"/><Relationship Id="rId74"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128" Type="http://schemas.openxmlformats.org/officeDocument/2006/relationships/hyperlink" Target="https://www.wrestlesquare.com/" TargetMode="External"/><Relationship Id="rId149" Type="http://schemas.openxmlformats.org/officeDocument/2006/relationships/hyperlink" Target="http://www.xtremefightfederation.com/" TargetMode="External"/><Relationship Id="rId5" Type="http://schemas.openxmlformats.org/officeDocument/2006/relationships/hyperlink" Target="https://www.google.com/maps/place/Anantapur+Sports+Academy/@14.6382596,77.6176679,17z/data=!3m1!4b1!4m5!3m4!1s0x3bb14bba7838cc0b:0x8b93807603bee43!8m2!3d14.6382596!4d77.6198566" TargetMode="External"/><Relationship Id="rId95" Type="http://schemas.openxmlformats.org/officeDocument/2006/relationships/hyperlink" Target="https://www.google.com/search?sxsrf=ALeKk03Kc-09Kl5_wf0KgNOMRGJhAdpBRw:1591970020571&amp;ei=3YjjXvTGO72W4-EP7_634Ao&amp;q=elite%20academy%20mysuru%20karnataka&amp;oq=elite+academy+mysu&amp;gs_lcp=CgZwc3ktYWIQAxgAMgIIADoECAAQRzoECAAQQzoGCAAQFhAeOgIIJlDbElixIGDSKGgAcAF4AIABkwGIAaMFkgEDMC41mAEAoAEBqgEHZ3dzLXdpeg&amp;sclient=psy-ab&amp;npsic=0&amp;rflfq=1&amp;rlha=0&amp;rllag=12318865,76659722,4167&amp;tbm=lcl&amp;rldimm=13979624758998364519&amp;lqi=Ch5lbGl0ZSBhY2FkZW15IG15c3VydSBrYXJuYXRha2FaLwoNZWxpdGUgYWNhZGVteSIeZWxpdGUgYWNhZGVteSBteXN1cnUga2FybmF0YWth&amp;ved=2ahUKEwiZr8a8tvzpAhWzyzgGHd7iBqwQvS4wAHoECAwQJw&amp;rldoc=1&amp;tbs=lrf:!1m4!1u3!2m2!3m1!1e1!1m4!1u2!2m2!2m1!1e1!1m4!1u16!2m2!16m1!1e1!1m4!1u16!2m2!16m1!1e2!2m1!1e2!2m1!1e16!2m1!1e3!3sIAE,lf:1,lf_ui:2&amp;rlst=f" TargetMode="External"/><Relationship Id="rId160" Type="http://schemas.openxmlformats.org/officeDocument/2006/relationships/hyperlink" Target="https://www.google.com/maps/place/INDIAN+SPORTS+ACADEMY+OF+MARTIAL+ARTS/@18.5620852,73.7777963,17z/data=!3m1!4b1!4m5!3m4!1s0x3bc2bf23a2293c9b:0x7f652e140e3fca4d!8m2!3d18.5620852!4d73.779985" TargetMode="External"/><Relationship Id="rId181" Type="http://schemas.openxmlformats.org/officeDocument/2006/relationships/hyperlink" Target="https://www.google.com/maps/place/Ignition+-+Mixed+Martial+Arts/@19.032152,73.0077644,17z/data=!3m1!4b1!4m5!3m4!1s0x3be7c3ec7d6326dd:0xad9dae2cd75b82bd!8m2!3d19.032152!4d73.0099531" TargetMode="External"/><Relationship Id="rId216" Type="http://schemas.openxmlformats.org/officeDocument/2006/relationships/hyperlink" Target="http://www.smaaoi.com/" TargetMode="External"/><Relationship Id="rId237" Type="http://schemas.openxmlformats.org/officeDocument/2006/relationships/hyperlink" Target="https://www.google.com/search?sxsrf=ALeKk01GY4fdvnT9EPrFhlJ4KawhPm6pBQ:1593427769789&amp;q=wrestling+classes+in+telangana&amp;npsic=0&amp;rflfq=1&amp;rlha=0&amp;rllag=17397750,78439257,6130&amp;tbm=lcl&amp;ved=2ahUKEwjO68WB7abqAhV4zjgGHZh1Bj0QjGp6BAgMEEU&amp;rldoc=1" TargetMode="External"/><Relationship Id="rId22" Type="http://schemas.openxmlformats.org/officeDocument/2006/relationships/hyperlink" Target="https://www.google.com/search?sxsrf=ALeKk02ik9PA-Ub2Gh3bcO75vdAwa9kfLw:1591613232992&amp;q=wrestling+clubs+in+vijaywada&amp;npsic=0&amp;rflfq=1&amp;rlha=0&amp;rllag=16512051,80638677,2817&amp;tbm=lcl&amp;ved=2ahUKEwjb8fyqhfLpAhWVeisKHY3KAfkQjGp6BAgLED8&amp;tbs=lrf:!1m4!1u3!2m2!3m1!1e1!1m4!1u2!2m2!2m1!1e1!1m4!1u16!2m2!16m1!1e1!1m4!1u16!2m2!16m1!1e2!2m1!1e2!2m1!1e16!2m1!1e3!3sIAE,lf:1,lf_ui:2&amp;rldoc=1" TargetMode="External"/><Relationship Id="rId43" Type="http://schemas.openxmlformats.org/officeDocument/2006/relationships/hyperlink" Target="https://www.google.com/search?tbm=lcl&amp;sxsrf=ALeKk02CpXsVQH6Nz10cU_JRAFJaeYsp7w%3A1591938029899&amp;ei=7QvjXqfCNqjVz7sPnPqZyA8&amp;q=wrestling+classes+in+karnataka&amp;oq=wrestling+classes+in+karnataka&amp;gs_l=psy-ab.3...0.0.0.157849.0.0.0.0.0.0.0.0..0.0....0...1c..64.psy-ab..0.0.0....0.bwU3tR0NZeE" TargetMode="External"/><Relationship Id="rId64" Type="http://schemas.openxmlformats.org/officeDocument/2006/relationships/hyperlink" Target="http://realmfitnessfightclub.com/" TargetMode="External"/><Relationship Id="rId118" Type="http://schemas.openxmlformats.org/officeDocument/2006/relationships/hyperlink" Target="https://www.facebook.com/amolbuchadeofficial/" TargetMode="External"/><Relationship Id="rId139" Type="http://schemas.openxmlformats.org/officeDocument/2006/relationships/hyperlink" Targe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 TargetMode="External"/><Relationship Id="rId85" Type="http://schemas.openxmlformats.org/officeDocument/2006/relationships/hyperlink" Target="https://www.google.com/maps/place/Blue+Dragon+Mixed+Martial+Arts/@12.9148705,77.5980533,17z/data=!3m1!4b1!4m5!3m4!1s0x3bae144392169191:0x5362a7387d747537!8m2!3d12.9148705!4d77.600242" TargetMode="External"/><Relationship Id="rId150" Type="http://schemas.openxmlformats.org/officeDocument/2006/relationships/hyperlink" Target="https://www.google.com/maps/place/Ren+Kick+Boxing+%26+Self-Defence+Academy/@19.102849,72.8000384,13z/data=!4m8!1m2!2m1!1sRen+Kick+Boxing+%26+Self-Defence+Academy!3m4!1s0x3be7c62a519bd62d:0xa5ca8df396e8e680!8m2!3d19.083754!4d72.901642" TargetMode="External"/><Relationship Id="rId171" Type="http://schemas.openxmlformats.org/officeDocument/2006/relationships/hyperlink" Target="https://www.google.com/search?tbm=lcl&amp;sxsrf=ALeKk02KAWSsQRi8oa5MDT_aXEmzfNstRQ%3A1592848465931&amp;ei=UfDwXuqrOIS_3LUPyp-kqA8&amp;q=wrestling+academy+in+maharashtra&amp;oq=wrestling+academy+in+maharashtra&amp;gs_l=psy-ab.3...0.0.0.4847.0.0.0.0.0.0.0.0..0.0....0...1c..64.psy-ab..0.0.0....0.1J1_OIUMLbY" TargetMode="External"/><Relationship Id="rId192" Type="http://schemas.openxmlformats.org/officeDocument/2006/relationships/hyperlink" Target="http://www.totalcombatfitness.com/" TargetMode="External"/><Relationship Id="rId206" Type="http://schemas.openxmlformats.org/officeDocument/2006/relationships/hyperlink" Target="https://www.google.com/maps/place/Q+Cage+Fit/@19.1477496,72.8294908,17z/data=!3m1!4b1!4m5!3m4!1s0x3be7b77bce14f301:0x28e4a06395a61a27!8m2!3d19.1477496!4d72.8316795" TargetMode="External"/><Relationship Id="rId227" Type="http://schemas.openxmlformats.org/officeDocument/2006/relationships/hyperlink" Target="http://www.kalahcombat.co.za/" TargetMode="External"/><Relationship Id="rId12" Type="http://schemas.openxmlformats.org/officeDocument/2006/relationships/hyperlink" Target="https://www.google.com/maps/place/SVR/@17.7358643,83.2919716,17z/data=!3m1!4b1!4m5!3m4!1s0x3a3943e8731700a9:0x91912869901211a9!8m2!3d17.7358643!4d83.2941603" TargetMode="External"/><Relationship Id="rId17" Type="http://schemas.openxmlformats.org/officeDocument/2006/relationships/hyperlink" Target="https://www.justdial.com/Guntur/rr-sports-centre-Gujjannaguntla/9999PX863-X863-191226120934-Y7S4_BZDET?xid=R3VudHVyIFNwb3J0cyBDbHVicw==&amp;tab=gallery" TargetMode="External"/><Relationship Id="rId33" Type="http://schemas.openxmlformats.org/officeDocument/2006/relationships/hyperlink" Target="http://www.kiakaha.in/" TargetMode="External"/><Relationship Id="rId38" Type="http://schemas.openxmlformats.org/officeDocument/2006/relationships/hyperlink" Target="https://www.google.com/maps/place/Indian+Combat+Sports+Academy/@12.88168,77.5882026,13z/data=!4m8!1m2!2m1!1sIndian+Combat+Sports+Academy!3m4!1s0x3bae150768994741:0x9b1f064963aec91f!8m2!3d12.9215895!4d77.6003999" TargetMode="External"/><Relationship Id="rId59"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103" Type="http://schemas.openxmlformats.org/officeDocument/2006/relationships/hyperlink" Target="https://www.google.com/maps/place/Deshada+Garadi+%E0%B2%A6%E0%B3%87%E0%B2%B6%E0%B2%A6+%E0%B2%97%E0%B2%B0%E0%B2%A1%E0%B2%BF/@13.3446598,77.1056932,17z/data=!3m1!4b1!4m5!3m4!1s0x3bb02c2bfdde4e3f:0x564be5e9da5ef77a!8m2!3d13.3446598!4d77.1078819" TargetMode="External"/><Relationship Id="rId108" Type="http://schemas.openxmlformats.org/officeDocument/2006/relationships/hyperlink" Target="https://www.google.com/search?q=Gulshe+Talim+Gym+%26+Wrestling+club&amp;oq=Gulshe+Talim+Gym+%26+Wrestling+club&amp;aqs=chrome..69i57j69i60j69i61j69i60.272j0j7&amp;sourceid=chrome&amp;ie=UTF-8" TargetMode="External"/><Relationship Id="rId124" Type="http://schemas.openxmlformats.org/officeDocument/2006/relationships/hyperlink" Target="https://www.facebook.com/mmawarriorsofficial/" TargetMode="External"/><Relationship Id="rId129" Type="http://schemas.openxmlformats.org/officeDocument/2006/relationships/hyperlink" Target="https://www.google.com/search?sxsrf=ALeKk028_5A77gpEjHTwP9h5L13VJieIAw%3A1592847800164&amp;ei=uO3wXoDXCeGI4-EPmMW5kA0&amp;q=wrestle+square+maharashtra&amp;oq=WRESTLE+SQUARE+ma&amp;gs_lcp=CgZwc3ktYWIQAxgAMgQIIxAnMgYIABAWEB4yBggAEBYQHjIGCAAQFhAeMgYIABAWEB4yBggAEBYQHjIGCAAQFhAeMgYIABAWEB4yCAgAEBYQChAeOgcIABBHELADOgIIADoHCAAQFBCHAlC_K1i6LmDzNmgAcAB4AIABqQGIAeYEkgEDMC40mAEAoAEBqgEHZ3dzLXdpeg&amp;sclient=psy-ab" TargetMode="External"/><Relationship Id="rId54"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70"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75"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91" Type="http://schemas.openxmlformats.org/officeDocument/2006/relationships/hyperlink" Target="https://www.google.com/search?q=academy+of+martial+science&amp;oq=academy+of+martial+science&amp;aqs=chrome..69i57j0l5j69i60l2.10990j0j7&amp;sourceid=chrome&amp;ie=UTF-8" TargetMode="External"/><Relationship Id="rId96" Type="http://schemas.openxmlformats.org/officeDocument/2006/relationships/hyperlink" Target="https://www.google.com/maps/place/Inter+National+Gym/@15.336698,75.1293105,17z/data=!3m1!4b1!4m5!3m4!1s0x3bb8d76d4c3ae20b:0xf2130524879d44f8!8m2!3d15.336698!4d75.1314992" TargetMode="External"/><Relationship Id="rId140" Type="http://schemas.openxmlformats.org/officeDocument/2006/relationships/hyperlink" Target="https://www.google.com/maps/place/Nitin+Max+World/@19.2176933,72.7825432,12z/data=!4m8!1m2!2m1!1sNitin+Max+World!3m4!1s0x3be7b068e3277dc3:0x93186c8b16b7ad1e!8m2!3d19.283376!4d72.87893" TargetMode="External"/><Relationship Id="rId145" Type="http://schemas.openxmlformats.org/officeDocument/2006/relationships/hyperlink" Targe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 TargetMode="External"/><Relationship Id="rId161" Type="http://schemas.openxmlformats.org/officeDocument/2006/relationships/hyperlink" Targe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 TargetMode="External"/><Relationship Id="rId166" Type="http://schemas.openxmlformats.org/officeDocument/2006/relationships/hyperlink" Target="https://www.google.com/search?q=Hind+Keshri+Pai+Yogesh+Dodke+Kushti+Sankul&amp;oq=Hind+Keshri+Pai+Yogesh+Dodke+Kushti+Sankul&amp;aqs=chrome..69i57j69i60l2j69i61.197j0j7&amp;sourceid=chrome&amp;ie=UTF-8" TargetMode="External"/><Relationship Id="rId182" Type="http://schemas.openxmlformats.org/officeDocument/2006/relationships/hyperlink" Target="https://www.google.com/search?tbm=lcl&amp;sxsrf=ALeKk01Qq5IsfVGw8akr4J-zCfvieGPbtg%3A1592848495620&amp;ei=b_DwXqW1JbjVz7sPzaaC4Ao&amp;q=wrestling+academy+in+maharashtra&amp;oq=wrestling+academy+in+maharashtra&amp;gs_l=psy-ab.3...0.0.0.7046.0.0.0.0.0.0.0.0..0.0....0...1c..64.psy-ab..0.0.0....0.tvjR-yEXMPE" TargetMode="External"/><Relationship Id="rId187" Type="http://schemas.openxmlformats.org/officeDocument/2006/relationships/hyperlink" Target="https://www.google.com/maps/place/Modern+Martial+Arts+Academy/@19.280275,72.8680745,17z/data=!3m1!4b1!4m5!3m4!1s0x3be7b1c2a9963119:0xc6107044e3855d14!8m2!3d19.280275!4d72.8702632" TargetMode="External"/><Relationship Id="rId217" Type="http://schemas.openxmlformats.org/officeDocument/2006/relationships/hyperlink" Target="https://www.google.com/maps/place/Traditional+Wrestling+Association+of+Navi+Mumbai%C2%AE/@19.036785,73.0138333,17z/data=!3m1!4b1!4m5!3m4!1s0x3be7c349e0d2b883:0x9f9973bda301c5f4!8m2!3d19.036785!4d73.016022" TargetMode="External"/><Relationship Id="rId1" Type="http://schemas.openxmlformats.org/officeDocument/2006/relationships/hyperlink" Target="https://www.google.com/maps/place/F45+Training+Vizag/@17.7176653,83.3141732,17z/data=!3m1!4b1!4m5!3m4!1s0x3a39436b1916c7f5:0x5c0caebe88038fb5!8m2!3d17.7176653!4d83.3163619" TargetMode="External"/><Relationship Id="rId6" Type="http://schemas.openxmlformats.org/officeDocument/2006/relationships/hyperlink" Target="https://www.google.com/search?sxsrf=ALeKk020qPAdjSBSG4LxVMi1ciiv0-Q3Zg%3A1592499568817&amp;ei=cJ3rXve7Mabbz7sP6oi7sAE&amp;q=Anantapur+Sports+Academy&amp;oq=Anantapur+Sports+Academy&amp;gs_lcp=CgZwc3ktYWIQAzICCAAyAggAMgIIADIGCAAQFhAeOgcIABBHELADULDlAliw5QJg2ugCaAJwAHgAgAF9iAHRApIBAzEuMpgBAKABAqABAaoBB2d3cy13aXo&amp;sclient=psy-ab&amp;ved=0ahUKEwj3s-qY64vqAhWm7XMBHWrEDhYQ4dUDCAw&amp;uact=5" TargetMode="External"/><Relationship Id="rId212" Type="http://schemas.openxmlformats.org/officeDocument/2006/relationships/hyperlink" Target="https://www.google.com/search?tbm=lcl&amp;sxsrf=ALeKk01Qq5IsfVGw8akr4J-zCfvieGPbtg%3A1592848495620&amp;ei=b_DwXqW1JbjVz7sPzaaC4Ao&amp;q=wrestling+academy+in+maharashtra&amp;oq=wrestling+academy+in+maharashtra&amp;gs_l=psy-ab.3...0.0.0.7046.0.0.0.0.0.0.0.0..0.0....0...1c..64.psy-ab..0.0.0....0.tvjR-yEXMPE" TargetMode="External"/><Relationship Id="rId233" Type="http://schemas.openxmlformats.org/officeDocument/2006/relationships/hyperlink" Target="https://www.google.com/search?sxsrf=ALeKk01GY4fdvnT9EPrFhlJ4KawhPm6pBQ:1593427769789&amp;q=wrestling+classes+in+telangana&amp;npsic=0&amp;rflfq=1&amp;rlha=0&amp;rllag=17397750,78439257,6130&amp;tbm=lcl&amp;ved=2ahUKEwjO68WB7abqAhV4zjgGHZh1Bj0QjGp6BAgMEEU&amp;rldoc=1" TargetMode="External"/><Relationship Id="rId238" Type="http://schemas.openxmlformats.org/officeDocument/2006/relationships/hyperlink" Target="https://www.google.com/maps/place/JAI+BHAVANI+VYAMSHALA/@17.3613115,78.4561603,17z/data=!3m1!4b1!4m5!3m4!1s0x3bcb9793f6be76b9:0x8ee65aef029d03be!8m2!3d17.3613115!4d78.458349" TargetMode="External"/><Relationship Id="rId23" Type="http://schemas.openxmlformats.org/officeDocument/2006/relationships/hyperlink" Target="https://www.google.com/search?sxsrf=ALeKk02ik9PA-Ub2Gh3bcO75vdAwa9kfLw:1591613232992&amp;q=wrestling+clubs+in+vijaywada&amp;npsic=0&amp;rflfq=1&amp;rlha=0&amp;rllag=16512051,80638677,2817&amp;tbm=lcl&amp;ved=2ahUKEwjb8fyqhfLpAhWVeisKHY3KAfkQjGp6BAgLED8&amp;tbs=lrf:!1m4!1u3!2m2!3m1!1e1!1m4!1u2!2m2!2m1!1e1!1m4!1u16!2m2!16m1!1e1!1m4!1u16!2m2!16m1!1e2!2m1!1e2!2m1!1e16!2m1!1e3!3sIAE,lf:1,lf_ui:2&amp;rldoc=1" TargetMode="External"/><Relationship Id="rId28"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49" Type="http://schemas.openxmlformats.org/officeDocument/2006/relationships/hyperlink" Target="https://www.google.com/maps/place/Realm+Fitness+Fight+Club+GYM+MMA+Frazer+Town/@12.9964011,77.6115102,17z/data=!3m1!4b1!4m5!3m4!1s0x3bae16f154dc0fe7:0x818beb4bb1d6ca76!8m2!3d12.9964011!4d77.6136989" TargetMode="External"/><Relationship Id="rId114" Type="http://schemas.openxmlformats.org/officeDocument/2006/relationships/hyperlink" Target="https://www.google.com/search?q=Kakasaheb+Toradmal+Gym+and+Wrestling+Academy&amp;oq=Kakasaheb+Toradmal+Gym+and+Wrestling+Academy&amp;aqs=chrome..69i57j69i60l2.233j0j7&amp;sourceid=chrome&amp;ie=UTF-8" TargetMode="External"/><Relationship Id="rId119" Type="http://schemas.openxmlformats.org/officeDocument/2006/relationships/hyperlink" Target="https://www.google.com/maps/place/Shivajinagar+Gaothan+Talim/@18.5248963,73.8496484,17z/data=!3m1!4b1!4m5!3m4!1s0x3bc2c07c947f39d1:0x69ad808b0bdd06bd!8m2!3d18.5248963!4d73.8518371" TargetMode="External"/><Relationship Id="rId44" Type="http://schemas.openxmlformats.org/officeDocument/2006/relationships/hyperlink" Target="https://www.google.com/search?sxsrf=ALeKk00VSK2N0zSSXTgF2ZynFUtGFVjM3Q:1591937988968&amp;q=wrestling%20classes%20in%20karnataka&amp;npsic=0&amp;rflfq=1&amp;rlha=0&amp;rllag=12934884,77640620,11055&amp;tbm=lcl&amp;ved=2ahUKEwjS3NiSv_vpAhWd7XMBHUuuBTAQjGp6BAgMEEU&amp;rldoc=1&amp;tbs=lrf:!1m4!1u3!2m2!3m1!1e1!1m4!1u2!2m2!2m1!1e1!1m4!1u16!2m2!16m1!1e1!1m4!1u16!2m2!16m1!1e2!2m1!1e2!2m1!1e16!2m1!1e3!3sIAE,lf:1,lf_ui:2&amp;rlst=f" TargetMode="External"/><Relationship Id="rId60" Type="http://schemas.openxmlformats.org/officeDocument/2006/relationships/hyperlink" Target="http://www.reignmma.com/" TargetMode="External"/><Relationship Id="rId65" Type="http://schemas.openxmlformats.org/officeDocument/2006/relationships/hyperlink" Target="https://www.google.com/maps/place/Bangalore+Mixed+Martial+Arts/@13.0217878,77.6047098,13z/data=!4m8!1m2!2m1!1sBengaluru+Mixed+Martial+Arts!3m4!1s0x3bae17e0cfa96fd3:0xadfbf4a234dc3214!8m2!3d13.0356272!4d77.5670876" TargetMode="External"/><Relationship Id="rId81" Type="http://schemas.openxmlformats.org/officeDocument/2006/relationships/hyperlink" Target="https://www.google.com/maps/place/Xtreme+Fitness+-+Gyms+In+Mysore/@12.331155,76.6618263,17z/data=!3m1!4b1!4m5!3m4!1s0x3baf7060ab829b59:0xd75949c3345156f8!8m2!3d12.331155!4d76.664015" TargetMode="External"/><Relationship Id="rId86" Type="http://schemas.openxmlformats.org/officeDocument/2006/relationships/hyperlink" Target="https://www.google.com/search?sxsrf=ALeKk01lfaRcKTOmGeG1L5k4IVQfT_7h-g:1591862631648&amp;q=wrestling+clubs+in+karnataka&amp;npsic=0&amp;rflfq=1&amp;rlha=0&amp;rllag=12980915,77640620,6522&amp;tbm=lcl&amp;ved=2ahUKEwiN48K1pvnpAhWrwjgGHVbhCPAQjGp6BAgKEEg&amp;tbs=lrf:!1m4!1u3!2m2!3m1!1e1!1m4!1u2!2m2!2m1!1e1!1m4!1u16!2m2!16m1!1e1!1m4!1u16!2m2!16m1!1e2!2m1!1e2!2m1!1e16!2m1!1e3!3sIAE,lf:1,lf_ui:2&amp;rldoc=1" TargetMode="External"/><Relationship Id="rId130" Type="http://schemas.openxmlformats.org/officeDocument/2006/relationships/hyperlink" Target="http://wrestlesquare.com/" TargetMode="External"/><Relationship Id="rId135" Type="http://schemas.openxmlformats.org/officeDocument/2006/relationships/hyperlink" Target="https://www.fitternity.com/outraw-fitness-gym-pimple-saudagar" TargetMode="External"/><Relationship Id="rId151" Type="http://schemas.openxmlformats.org/officeDocument/2006/relationships/hyperlink" Targe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 TargetMode="External"/><Relationship Id="rId156" Type="http://schemas.openxmlformats.org/officeDocument/2006/relationships/hyperlink" Targe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 TargetMode="External"/><Relationship Id="rId177" Type="http://schemas.openxmlformats.org/officeDocument/2006/relationships/hyperlink" Target="https://www.google.com/search?tbm=lcl&amp;sxsrf=ALeKk02KAWSsQRi8oa5MDT_aXEmzfNstRQ%3A1592848465931&amp;ei=UfDwXuqrOIS_3LUPyp-kqA8&amp;q=wrestling+academy+in+maharashtra&amp;oq=wrestling+academy+in+maharashtra&amp;gs_l=psy-ab.3...0.0.0.4847.0.0.0.0.0.0.0.0..0.0....0...1c..64.psy-ab..0.0.0....0.1J1_OIUMLbY" TargetMode="External"/><Relationship Id="rId198" Type="http://schemas.openxmlformats.org/officeDocument/2006/relationships/hyperlink" Target="https://www.google.com/search?q=BFY+MUMBAI+HEAD+OFFICE&amp;oq=BFY+MUMBAI+HEAD+OFFICE&amp;aqs=chrome..69i57j69i60l2j69i61.170j0j7&amp;sourceid=chrome&amp;ie=UTF-8" TargetMode="External"/><Relationship Id="rId172" Type="http://schemas.openxmlformats.org/officeDocument/2006/relationships/hyperlink" Target="http://www.armysportsinstitute.com/" TargetMode="External"/><Relationship Id="rId193" Type="http://schemas.openxmlformats.org/officeDocument/2006/relationships/hyperlink" Target="https://www.google.com/maps/place/Sports+Club/@18.5225036,73.7725847,12z/data=!4m8!1m2!2m1!1ssports+club+near+Pune,+Maharashtra!3m4!1s0x3bc2bfe05a655ceb:0x9a170717a3cb2f11!8m2!3d18.4829899!4d73.8205354" TargetMode="External"/><Relationship Id="rId202" Type="http://schemas.openxmlformats.org/officeDocument/2006/relationships/hyperlink" Target="https://www.facebook.com/Brawlers-mma-gym-and-fitness-616146651880223/?fref=ts" TargetMode="External"/><Relationship Id="rId207" Type="http://schemas.openxmlformats.org/officeDocument/2006/relationships/hyperlink" Target="https://www.google.com/search?tbm=lcl&amp;sxsrf=ALeKk01Qq5IsfVGw8akr4J-zCfvieGPbtg%3A1592848495620&amp;ei=b_DwXqW1JbjVz7sPzaaC4Ao&amp;q=wrestling+academy+in+maharashtra&amp;oq=wrestling+academy+in+maharashtra&amp;gs_l=psy-ab.3...0.0.0.7046.0.0.0.0.0.0.0.0..0.0....0...1c..64.psy-ab..0.0.0....0.tvjR-yEXMPE" TargetMode="External"/><Relationship Id="rId223" Type="http://schemas.openxmlformats.org/officeDocument/2006/relationships/hyperlink" Target="https://www.google.com/search?q=NS+Sport+Academy&amp;oq=NS+Sport+Academy&amp;aqs=chrome..69i57j69i60l2j69i61.179j0j7&amp;sourceid=chrome&amp;ie=UTF-8" TargetMode="External"/><Relationship Id="rId228" Type="http://schemas.openxmlformats.org/officeDocument/2006/relationships/hyperlink" Target="https://www.google.com/maps/place/Universal+Power+Martial+Arts/@18.4672928,73.903716,17z/data=!3m1!4b1!4m5!3m4!1s0x3bc2c1d6c2c2a2c7:0x1a96d00f39f172a1!8m2!3d18.4672928!4d73.9059047" TargetMode="External"/><Relationship Id="rId244" Type="http://schemas.openxmlformats.org/officeDocument/2006/relationships/hyperlink" Target="https://www.google.com/maps/place/kvbr+Wrestling+Hall/@17.4346104,78.4245428,17z/data=!3m1!4b1!4m5!3m4!1s0x3bcb9128f51bd205:0x48b54b8481efdc9c!8m2!3d17.4346104!4d78.4267315" TargetMode="External"/><Relationship Id="rId13" Type="http://schemas.openxmlformats.org/officeDocument/2006/relationships/hyperlink" Target="https://www.justdial.com/Guntur/Turpuveedi-Youngsters-Dondapadu/9999PX863-X863-181211234439-D4J1_BZDET?xid=R3VudHVyIFNwb3J0cyBDbHVicw==&amp;tab=gallery" TargetMode="External"/><Relationship Id="rId18" Type="http://schemas.openxmlformats.org/officeDocument/2006/relationships/hyperlink" Target="https://www.google.com/maps/place/Ravi+Auto+Body+Builders/@16.5061786,80.6458342,17z/data=!3m1!4b1!4m5!3m4!1s0x3a35fab1403de667:0xccbf258ccf927251!8m2!3d16.5061786!4d80.6480229" TargetMode="External"/><Relationship Id="rId39"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109" Type="http://schemas.openxmlformats.org/officeDocument/2006/relationships/hyperlink" Target="http://gulshe-talim-gym-wrestling-club.business.site/" TargetMode="External"/><Relationship Id="rId34" Type="http://schemas.openxmlformats.org/officeDocument/2006/relationships/hyperlink" Target="https://www.google.com/maps/place/DMS+Academy+Of+Pro+Wrestling/@13.0279931,77.674404,17z/data=!3m1!4b1!4m5!3m4!1s0x3bae10e81db8bd71:0x1e55a21c688870f0!8m2!3d13.0279931!4d77.6765927" TargetMode="External"/><Relationship Id="rId50"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55"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76" Type="http://schemas.openxmlformats.org/officeDocument/2006/relationships/hyperlink" Target="http://combatstudies.com/" TargetMode="External"/><Relationship Id="rId97" Type="http://schemas.openxmlformats.org/officeDocument/2006/relationships/hyperlink" Target="https://www.justdial.com/Hubli/Inter-National-Gym-Above-Madura-Bekary-Old-Hubli/0836PX836-X836-180411030325-V7R6_BZDET?xid=SHVibGkgV3Jlc3RsaW5nIENsYXNzZXM=" TargetMode="External"/><Relationship Id="rId104" Type="http://schemas.openxmlformats.org/officeDocument/2006/relationships/hyperlink" Target="https://www.justdial.com/Tumkur/Deshada-Garadi-SS-Puram/9999PX816-X816-180226183750-R5J6_BZDET?xid=VHVta3VyIFdyZXN0bGluZyBDbGFzc2Vz" TargetMode="External"/><Relationship Id="rId120" Type="http://schemas.openxmlformats.org/officeDocument/2006/relationships/hyperlink" Target="https://vymaps.com/IN/Shivajinagar-Gaothan-Talim-186043198400005/" TargetMode="External"/><Relationship Id="rId125" Type="http://schemas.openxmlformats.org/officeDocument/2006/relationships/hyperlink" Target="https://www.google.com/search?sxsrf=ALeKk01QPCQb77mQ4P-_Qqv2KxNKNpaNpw%3A1592847688029&amp;ei=SO3wXpWxAdCU4-EP1qqrkAU&amp;q=MMA+WARRIORS&amp;oq=MMA+WARRIORS&amp;gs_lcp=CgZwc3ktYWIQAzICCAAyAggAMgcIABAUEIcCMgYIABAWEB4yBggAEBYQHjIGCAAQFhAeMgYIABAWEB4yBggAEBYQHjIGCAAQFhAeMgYIABAWEB46BwgjELADECc6BwgAELADEB5QqA5YqA5gyhBoBXAAeACAAYQBiAGIApIBAzAuMpgBAKABAqABAaoBB2d3cy13aXo&amp;sclient=psy-ab&amp;ved=0ahUKEwiV9YCF_JXqAhVQyjgGHVbVClIQ4dUDCAw&amp;uact=5" TargetMode="External"/><Relationship Id="rId141" Type="http://schemas.openxmlformats.org/officeDocument/2006/relationships/hyperlink" Target="https://www.facebook.com/Nitinmaxworld" TargetMode="External"/><Relationship Id="rId146" Type="http://schemas.openxmlformats.org/officeDocument/2006/relationships/hyperlink" Target="https://www.google.com/maps/place/XFF+-+Xtreme+Fight+Federation+MMA+Classes+in+Mumbai/@19.1028556,72.8000385,13z/data=!4m8!1m2!2m1!1sXFF+-+Xtreme+Fight+Federation+MMA+Classes+in+Mumbai!3m4!1s0x3be7c93dd4f99eb7:0xb1bf9d526eeed5bc!8m2!3d19.0678797!4d72.8373425" TargetMode="External"/><Relationship Id="rId167" Type="http://schemas.openxmlformats.org/officeDocument/2006/relationships/hyperlink" Target="https://www.google.com/maps/place/Heikrujam+MMA(Mixed+Martial+Arts)/@19.1340109,72.8319339,17z/data=!3m1!4b1!4m5!3m4!1s0x3be7b6245acb6157:0xc1b3d68203e86a2b!8m2!3d19.1340109!4d72.8341226" TargetMode="External"/><Relationship Id="rId188" Type="http://schemas.openxmlformats.org/officeDocument/2006/relationships/hyperlink" Target="https://www.google.com/search?tbm=lcl&amp;sxsrf=ALeKk01Qq5IsfVGw8akr4J-zCfvieGPbtg%3A1592848495620&amp;ei=b_DwXqW1JbjVz7sPzaaC4Ao&amp;q=wrestling+academy+in+maharashtra&amp;oq=wrestling+academy+in+maharashtra&amp;gs_l=psy-ab.3...0.0.0.7046.0.0.0.0.0.0.0.0..0.0....0...1c..64.psy-ab..0.0.0....0.tvjR-yEXMPE" TargetMode="External"/><Relationship Id="rId7" Type="http://schemas.openxmlformats.org/officeDocument/2006/relationships/hyperlink" Target="https://www.google.com/search?sxsrf=ALeKk020qPAdjSBSG4LxVMi1ciiv0-Q3Zg%3A1592499568817&amp;ei=cJ3rXve7Mabbz7sP6oi7sAE&amp;q=Anantapur+Sports+Academy&amp;oq=Anantapur+Sports+Academy&amp;gs_lcp=CgZwc3ktYWIQAzICCAAyAggAMgIIADIGCAAQFhAeOgcIABBHELADULDlAliw5QJg2ugCaAJwAHgAgAF9iAHRApIBAzEuMpgBAKABAqABAaoBB2d3cy13aXo&amp;sclient=psy-ab&amp;ved=0ahUKEwj3s-qY64vqAhWm7XMBHWrEDhYQ4dUDCAw&amp;uact=5" TargetMode="External"/><Relationship Id="rId71"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92" Type="http://schemas.openxmlformats.org/officeDocument/2006/relationships/hyperlink" Target="http://academyofmartialscience.com/" TargetMode="External"/><Relationship Id="rId162" Type="http://schemas.openxmlformats.org/officeDocument/2006/relationships/hyperlink" Target="http://www.sportyindians.com/" TargetMode="External"/><Relationship Id="rId183" Type="http://schemas.openxmlformats.org/officeDocument/2006/relationships/hyperlink" Target="https://ignitionmma.business.site/?utm_source=gmb&amp;utm_medium=referral" TargetMode="External"/><Relationship Id="rId213" Type="http://schemas.openxmlformats.org/officeDocument/2006/relationships/hyperlink" Target="http://unitedjudoacademy.com/" TargetMode="External"/><Relationship Id="rId218" Type="http://schemas.openxmlformats.org/officeDocument/2006/relationships/hyperlink" Target="https://www.facebook.com/traditionalasso.nm/" TargetMode="External"/><Relationship Id="rId234" Type="http://schemas.openxmlformats.org/officeDocument/2006/relationships/hyperlink" Target="https://www.google.com/search?sxsrf=ALeKk01GY4fdvnT9EPrFhlJ4KawhPm6pBQ:1593427769789&amp;q=wrestling+classes+in+telangana&amp;npsic=0&amp;rflfq=1&amp;rlha=0&amp;rllag=17397750,78439257,6130&amp;tbm=lcl&amp;ved=2ahUKEwjO68WB7abqAhV4zjgGHZh1Bj0QjGp6BAgMEEU&amp;rldoc=1" TargetMode="External"/><Relationship Id="rId239" Type="http://schemas.openxmlformats.org/officeDocument/2006/relationships/hyperlink" Target="https://www.google.com/search?sxsrf=ALeKk01GY4fdvnT9EPrFhlJ4KawhPm6pBQ:1593427769789&amp;q=wrestling+classes+in+telangana&amp;npsic=0&amp;rflfq=1&amp;rlha=0&amp;rllag=17397750,78439257,6130&amp;tbm=lcl&amp;ved=2ahUKEwjO68WB7abqAhV4zjgGHZh1Bj0QjGp6BAgMEEU&amp;rldoc=1" TargetMode="External"/><Relationship Id="rId2" Type="http://schemas.openxmlformats.org/officeDocument/2006/relationships/hyperlink" Target="https://www.google.com/search?q=f45+training+vizag&amp;oq=F45+Training+Vizag&amp;aqs=chrome.0.0l2.259j0j7&amp;sourceid=chrome&amp;ie=UTF-8" TargetMode="External"/><Relationship Id="rId29"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24" Type="http://schemas.openxmlformats.org/officeDocument/2006/relationships/hyperlink" Target="https://www.google.com/maps/search/F45+Training+Vijayawada/@16.5175469,80.6462442,15z/data=!3m1!4b1" TargetMode="External"/><Relationship Id="rId40"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45" Type="http://schemas.openxmlformats.org/officeDocument/2006/relationships/hyperlink" Target="https://www.google.com/maps/place/Kia+Kaha+MMA+Sarjapur+Road/@12.9247617,77.6287085,14z/data=!4m8!1m2!2m1!1sKia+Kaha+MMA+Sarjapur+Road!3m4!1s0x3bae137269c32c73:0xd54466d094077e78!8m2!3d12.915686!4d77.672932" TargetMode="External"/><Relationship Id="rId66"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87" Type="http://schemas.openxmlformats.org/officeDocument/2006/relationships/hyperlink" Target="http://www.jkdmma.wordpress.com/" TargetMode="External"/><Relationship Id="rId110" Type="http://schemas.openxmlformats.org/officeDocument/2006/relationships/hyperlink" Target="https://www.google.com/maps/place/Wrestling+Academy/@18.6140645,73.8712291,17z/data=!3m1!4b1!4m5!3m4!1s0x3bc2c7e582149769:0xf6567f37bc9e8a0b!8m2!3d18.6140645!4d73.8734178" TargetMode="External"/><Relationship Id="rId115" Type="http://schemas.openxmlformats.org/officeDocument/2006/relationships/hyperlink" Target="https://www.google.com/maps/place/Amol+Buchade+Wrestling+Academy+Pune/@18.611946,73.7339013,17z/data=!3m1!4b1!4m5!3m4!1s0x3bc2bbe26d6a37b7:0xa574c54ff379842b!8m2!3d18.611946!4d73.73609" TargetMode="External"/><Relationship Id="rId131" Type="http://schemas.openxmlformats.org/officeDocument/2006/relationships/hyperlink" Target="https://www.google.com/maps/place/Academy+of+MMA/@19.1598482,72.8332734,17z/data=!3m1!4b1!4m5!3m4!1s0x3be7b620b2e19dc5:0x5bb545317622c6c0!8m2!3d19.1598482!4d72.8354621" TargetMode="External"/><Relationship Id="rId136" Type="http://schemas.openxmlformats.org/officeDocument/2006/relationships/hyperlink" Targe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 TargetMode="External"/><Relationship Id="rId157" Type="http://schemas.openxmlformats.org/officeDocument/2006/relationships/hyperlink" Target="https://www.google.com/maps/place/The+Hero+MMA+%26+Fitness+Academy/@19.9803309,73.8111155,17z/data=!3m1!4b1!4m5!3m4!1s0x3bddeb3475c67e99:0x4011b0fc4de858d4!8m2!3d19.9803309!4d73.8133042" TargetMode="External"/><Relationship Id="rId178" Type="http://schemas.openxmlformats.org/officeDocument/2006/relationships/hyperlink" Target="https://www.google.com/maps/place/Keimoudo+Sessions/@19.1884966,72.9724848,17z/data=!3m1!4b1!4m5!3m4!1s0x3be7b920db1e53af:0x5ad40a9f21cbc55a!8m2!3d19.1884966!4d72.9746735" TargetMode="External"/><Relationship Id="rId61" Type="http://schemas.openxmlformats.org/officeDocument/2006/relationships/hyperlink" Target="https://www.google.com/maps/place/Realm+Fitness+Fight+Club+Gym+MMA+Indiranagar/@12.9697542,77.6392818,17z/data=!3m1!4b1!4m5!3m4!1s0x3bae17e6eca28011:0xfaed616ee308d0da!8m2!3d12.9697542!4d77.6414705" TargetMode="External"/><Relationship Id="rId82" Type="http://schemas.openxmlformats.org/officeDocument/2006/relationships/hyperlink" Target="https://www.google.com/search?sxsrf=ALeKk01lfaRcKTOmGeG1L5k4IVQfT_7h-g:1591862631648&amp;q=wrestling+clubs+in+karnataka&amp;npsic=0&amp;rflfq=1&amp;rlha=0&amp;rllag=12980915,77640620,6522&amp;tbm=lcl&amp;ved=2ahUKEwiN48K1pvnpAhWrwjgGHVbhCPAQjGp6BAgKEEg&amp;tbs=lrf:!1m4!1u3!2m2!3m1!1e1!1m4!1u2!2m2!2m1!1e1!1m4!1u16!2m2!16m1!1e1!1m4!1u16!2m2!16m1!1e2!2m1!1e2!2m1!1e16!2m1!1e3!3sIAE,lf:1,lf_ui:2&amp;rldoc=1" TargetMode="External"/><Relationship Id="rId152" Type="http://schemas.openxmlformats.org/officeDocument/2006/relationships/hyperlink" Target="http://www.renkickboxing.com/" TargetMode="External"/><Relationship Id="rId173" Type="http://schemas.openxmlformats.org/officeDocument/2006/relationships/hyperlink" Target="https://www.google.com/maps/place/MMA,+BOXING,+KICKBOXING,+KARATE,+AIKI-JUJUTSU,+SELF+DEFENCE+%26+FITNESS+TRAINING+IN+NASHIK/@20.004824,73.7668893,17z/data=!3m1!4b1!4m5!3m4!1s0x3bddeb9ba219757b:0xa7cd4b5856da9d17!8m2!3d20.004824!4d73.769078" TargetMode="External"/><Relationship Id="rId194" Type="http://schemas.openxmlformats.org/officeDocument/2006/relationships/hyperlink" Target="https://www.google.com/search?tbm=lcl&amp;sxsrf=ALeKk01Qq5IsfVGw8akr4J-zCfvieGPbtg%3A1592848495620&amp;ei=b_DwXqW1JbjVz7sPzaaC4Ao&amp;q=wrestling+academy+in+maharashtra&amp;oq=wrestling+academy+in+maharashtra&amp;gs_l=psy-ab.3...0.0.0.7046.0.0.0.0.0.0.0.0..0.0....0...1c..64.psy-ab..0.0.0....0.tvjR-yEXMPE" TargetMode="External"/><Relationship Id="rId199" Type="http://schemas.openxmlformats.org/officeDocument/2006/relationships/hyperlink" Target="http://www.bfysportsnfitness.com/" TargetMode="External"/><Relationship Id="rId203" Type="http://schemas.openxmlformats.org/officeDocument/2006/relationships/hyperlink" Target="https://www.google.com/maps/place/Fighting+Fit+India/@19.0622412,72.8329701,17z/data=!3m1!4b1!4m5!3m4!1s0x3be7c916c013ea83:0x34607f2424c70ad!8m2!3d19.0622412!4d72.8351588" TargetMode="External"/><Relationship Id="rId208" Type="http://schemas.openxmlformats.org/officeDocument/2006/relationships/hyperlink" Target="http://www.qcagefit.com/" TargetMode="External"/><Relationship Id="rId229" Type="http://schemas.openxmlformats.org/officeDocument/2006/relationships/hyperlink" Target="https://www.facebook.com/universalpowermartialarts/" TargetMode="External"/><Relationship Id="rId19" Type="http://schemas.openxmlformats.org/officeDocument/2006/relationships/hyperlink" Target="https://www.google.com/search?sxsrf=ALeKk02ik9PA-Ub2Gh3bcO75vdAwa9kfLw:1591613232992&amp;q=wrestling+clubs+in+vijaywada&amp;npsic=0&amp;rflfq=1&amp;rlha=0&amp;rllag=16512051,80638677,2817&amp;tbm=lcl&amp;ved=2ahUKEwjb8fyqhfLpAhWVeisKHY3KAfkQjGp6BAgLED8&amp;tbs=lrf:!1m4!1u3!2m2!3m1!1e1!1m4!1u2!2m2!2m1!1e1!1m4!1u16!2m2!16m1!1e1!1m4!1u16!2m2!16m1!1e2!2m1!1e2!2m1!1e16!2m1!1e3!3sIAE,lf:1,lf_ui:2&amp;rldoc=1" TargetMode="External"/><Relationship Id="rId224" Type="http://schemas.openxmlformats.org/officeDocument/2006/relationships/hyperlink" Target="http://nssports.co.in/" TargetMode="External"/><Relationship Id="rId240" Type="http://schemas.openxmlformats.org/officeDocument/2006/relationships/hyperlink" Target="https://www.google.com/search?sxsrf=ALeKk01GY4fdvnT9EPrFhlJ4KawhPm6pBQ:1593427769789&amp;q=wrestling+classes+in+telangana&amp;npsic=0&amp;rflfq=1&amp;rlha=0&amp;rllag=17397750,78439257,6130&amp;tbm=lcl&amp;ved=2ahUKEwjO68WB7abqAhV4zjgGHZh1Bj0QjGp6BAgMEEU&amp;rldoc=1" TargetMode="External"/><Relationship Id="rId245" Type="http://schemas.openxmlformats.org/officeDocument/2006/relationships/hyperlink" Target="https://www.google.com/search?sxsrf=ALeKk01GY4fdvnT9EPrFhlJ4KawhPm6pBQ:1593427769789&amp;q=wrestling+classes+in+telangana&amp;npsic=0&amp;rflfq=1&amp;rlha=0&amp;rllag=17397750,78439257,6130&amp;tbm=lcl&amp;ved=2ahUKEwjO68WB7abqAhV4zjgGHZh1Bj0QjGp6BAgMEEU&amp;rldoc=1" TargetMode="External"/><Relationship Id="rId14" Type="http://schemas.openxmlformats.org/officeDocument/2006/relationships/hyperlink" Target="https://www.google.com/maps/search/Shiva+Sports+Hub/@16.5143037,79.9852345,11z/data=!3m1!4b1" TargetMode="External"/><Relationship Id="rId30" Type="http://schemas.openxmlformats.org/officeDocument/2006/relationships/hyperlink" Target="https://www.google.com/maps/place/Kia+Kaha+MMA+Koramangala/@12.9338385,77.6173155,17z/data=!3m1!4b1!4m5!3m4!1s0x3bae144545fac74b:0x11876d95df575c1a!8m2!3d12.9338385!4d77.6195042" TargetMode="External"/><Relationship Id="rId35"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56" Type="http://schemas.openxmlformats.org/officeDocument/2006/relationships/hyperlink" Target="https://playo.co/venues/rajajinagar-bangalore/vajpayee-indoor-badminton-club-rajajinagar-bangalore" TargetMode="External"/><Relationship Id="rId77" Type="http://schemas.openxmlformats.org/officeDocument/2006/relationships/hyperlink" Target="https://www.google.com/maps/place/Karnataka+Olympic+Association/@12.9696733,77.5912548,17z/data=!3m1!4b1!4m5!3m4!1s0x3bae167654b3f1bf:0x442cee7e06a8f6a7!8m2!3d12.9696733!4d77.5934435" TargetMode="External"/><Relationship Id="rId100" Type="http://schemas.openxmlformats.org/officeDocument/2006/relationships/hyperlink" Target="https://www.justdial.com/Belgaum/United-Sports-And-Fitness-Academy-Besides-Of-Patted-Clinic-Ayodhya-Nagar/9999PX831-X831-190608193804-D2E1_BZDET?xid=QmVsZ2F1bSBXcmVzdGxpbmcgQ2xhc3Nlcw==" TargetMode="External"/><Relationship Id="rId105" Type="http://schemas.openxmlformats.org/officeDocument/2006/relationships/hyperlink" Target="https://www.google.com/search?nfpr=1&amp;sxsrf=ALeKk01Qt98F6aJU0ATcrzWQWefqX-Jscg:1591971449511&amp;q=WRESTLING%20CLASSES%20IN%20TUMKUR&amp;spell=1&amp;sa=X&amp;ved=2ahUKEwjy-_Xlu_zpAhUFWCsKHT7GBhMQvS4wAHoECAwQJw&amp;biw=1517&amp;bih=694&amp;npsic=0&amp;rflfq=1&amp;rlha=0&amp;rllag=13342930,77105876,289&amp;tbm=lcl&amp;rldimm=6218316503068899194&amp;lqi=ChtXUkVTVExJTkcgQ0xBU1NFUyBJTiBUVU1LVVJaMAoRd3Jlc3RsaW5nIGNsYXNzZXMiG3dyZXN0bGluZyBjbGFzc2VzIGluIHR1bWt1cg&amp;rldoc=1&amp;tbs=lrf:!1m4!1u3!2m2!3m1!1e1!1m4!1u2!2m2!2m1!1e1!1m4!1u16!2m2!16m1!1e1!1m4!1u16!2m2!16m1!1e2!2m1!1e2!2m1!1e16!2m1!1e3!3sIAE,lf:1,lf_ui:2&amp;rlst=f" TargetMode="External"/><Relationship Id="rId126" Type="http://schemas.openxmlformats.org/officeDocument/2006/relationships/hyperlink" Target="https://mmawarriorsthane.wordpress.com/" TargetMode="External"/><Relationship Id="rId147" Type="http://schemas.openxmlformats.org/officeDocument/2006/relationships/hyperlink" Target="https://xffmmaindia.com/" TargetMode="External"/><Relationship Id="rId168" Type="http://schemas.openxmlformats.org/officeDocument/2006/relationships/hyperlink" Target="https://www.google.com/search?tbm=lcl&amp;sxsrf=ALeKk02KAWSsQRi8oa5MDT_aXEmzfNstRQ%3A1592848465931&amp;ei=UfDwXuqrOIS_3LUPyp-kqA8&amp;q=wrestling+academy+in+maharashtra&amp;oq=wrestling+academy+in+maharashtra&amp;gs_l=psy-ab.3...0.0.0.4847.0.0.0.0.0.0.0.0..0.0....0...1c..64.psy-ab..0.0.0....0.1J1_OIUMLbY" TargetMode="External"/><Relationship Id="rId8" Type="http://schemas.openxmlformats.org/officeDocument/2006/relationships/hyperlink" Target="https://www.google.com/maps/place/Prabhakar+Reddy+Kung+Fu+School/@14.430582,79.9739123,17z/data=!3m1!4b1!4m5!3m4!1s0x3a4c8cb7eecdd517:0x4f4d2353a1181ba1!8m2!3d14.430582!4d79.976101" TargetMode="External"/><Relationship Id="rId51"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72" Type="http://schemas.openxmlformats.org/officeDocument/2006/relationships/hyperlink" Target="http://www.bengalurumma.in/" TargetMode="External"/><Relationship Id="rId93" Type="http://schemas.openxmlformats.org/officeDocument/2006/relationships/hyperlink" Target="https://www.google.com/maps/place/Elite+academy/@12.3335186,76.6763065,17z/data=!3m1!4b1!4m5!3m4!1s0x3baf71e1fb8034c5:0xddaf1a2655b2e189!8m2!3d12.3335186!4d76.6784952" TargetMode="External"/><Relationship Id="rId98" Type="http://schemas.openxmlformats.org/officeDocument/2006/relationships/hyperlink" Target="https://www.google.com/search?biw=1517&amp;bih=694&amp;sxsrf=ALeKk03o8ZLqgi9Zo97iFI-4vDYqmFso4g%3A1591970469335&amp;ei=pYrjXuqYFOWC4-EP5oWAkAM&amp;q=INTER+NATIONAL+GYM+HUBLI&amp;oq=INTER+NATIONAL+GYM+HUBLI&amp;gs_lcp=CgZwc3ktYWIQAzIHCCMQsAIQJ1CceFiceGCOemgAcAB4AIABjwGIAY8BkgEDMC4xmAEAoAEBqgEHZ3dzLXdpeg&amp;sclient=psy-ab&amp;ved=0ahUKEwiq_8SSuPzpAhVlwTgGHeYCADIQ4dUDCAw&amp;uact=5" TargetMode="External"/><Relationship Id="rId121" Type="http://schemas.openxmlformats.org/officeDocument/2006/relationships/hyperlink" Targe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 TargetMode="External"/><Relationship Id="rId142" Type="http://schemas.openxmlformats.org/officeDocument/2006/relationships/hyperlink" Targe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 TargetMode="External"/><Relationship Id="rId163" Type="http://schemas.openxmlformats.org/officeDocument/2006/relationships/hyperlink" Target="https://www.google.com/maps/place/Tapout+Zone+MMA+%26+Fitness/@19.1910685,72.9649194,17z/data=!3m1!4b1!4m5!3m4!1s0x3be7b91f3350d913:0x3ae86c100330e4b!8m2!3d19.1910685!4d72.9671081" TargetMode="External"/><Relationship Id="rId184" Type="http://schemas.openxmlformats.org/officeDocument/2006/relationships/hyperlink" Target="https://www.google.com/maps/place/Ignition+-+Mixed+Martial+Arts/@19.0321124,72.9399122,12z/data=!4m8!1m2!2m1!1sIgnition+-+Combat+Sports+GymKarnala+Sports+Academy!3m4!1s0x3be7c3ec7d6326dd:0xad9dae2cd75b82bd!8m2!3d19.032152!4d73.0099531" TargetMode="External"/><Relationship Id="rId189" Type="http://schemas.openxmlformats.org/officeDocument/2006/relationships/hyperlink" Target="http://modernmartialartsacademy.in/" TargetMode="External"/><Relationship Id="rId219" Type="http://schemas.openxmlformats.org/officeDocument/2006/relationships/hyperlink" Target="https://www.google.com/search?q=Traditional+Wrestling+Association+of+Navi+Mumbai%C2%AE&amp;oq=Traditional+Wrestling+Association+of+Navi+Mumbai%C2%AE&amp;aqs=chrome..69i57j69i60l3.185j0j4&amp;sourceid=chrome&amp;ie=UTF-8" TargetMode="External"/><Relationship Id="rId3" Type="http://schemas.openxmlformats.org/officeDocument/2006/relationships/hyperlink" Target="https://www.google.com/search?q=f45+training+vizag&amp;oq=F45+Training+Vizag&amp;aqs=chrome.0.0l2.259j0j7&amp;sourceid=chrome&amp;ie=UTF-8" TargetMode="External"/><Relationship Id="rId214" Type="http://schemas.openxmlformats.org/officeDocument/2006/relationships/hyperlink" Target="https://www.google.com/maps/place/Shaolin+Martial+Arts+Association+Of+India/@19.1638209,72.8493131,17z/data=!3m1!4b1!4m5!3m4!1s0x3be7b652b2adfb1d:0x7e72988339071a93!8m2!3d19.1638209!4d72.8515018" TargetMode="External"/><Relationship Id="rId230" Type="http://schemas.openxmlformats.org/officeDocument/2006/relationships/hyperlink" Target="https://www.google.com/search?sxsrf=ALeKk02pTzjE162PWi1f_7i20pAn8-rGqQ%3A1592849454332&amp;ei=LvTwXsP2E4rD3LUPmLuCkA0&amp;q=Universal+Power+Martial+Arts&amp;oq=Universal+Power+Martial+Arts&amp;gs_lcp=CgZwc3ktYWIQAzIHCAAQFBCHAjIGCAAQFhAeMgYIABAWEB4yBggAEBYQHjIGCAAQFhAeMgYIABAWEB4yBggAEBYQHjoHCAAQRxCwA1C9cli9cmCCdGgCcAB4AIABoQGIAbYCkgEDMC4ymAEAoAECoAEBqgEHZ3dzLXdpeg&amp;sclient=psy-ab&amp;ved=0ahUKEwjDxZ_PgpbqAhWKIbcAHZidANIQ4dUDCAw&amp;uact=5" TargetMode="External"/><Relationship Id="rId235" Type="http://schemas.openxmlformats.org/officeDocument/2006/relationships/hyperlink" Target="https://armwrestlingworld.webs.com/" TargetMode="External"/><Relationship Id="rId25" Type="http://schemas.openxmlformats.org/officeDocument/2006/relationships/hyperlink" Target="https://www.google.com/search?sxsrf=ALeKk02ik9PA-Ub2Gh3bcO75vdAwa9kfLw:1591613232992&amp;q=wrestling+clubs+in+vijaywada&amp;npsic=0&amp;rflfq=1&amp;rlha=0&amp;rllag=16512051,80638677,2817&amp;tbm=lcl&amp;ved=2ahUKEwjb8fyqhfLpAhWVeisKHY3KAfkQjGp6BAgLED8&amp;tbs=lrf:!1m4!1u3!2m2!3m1!1e1!1m4!1u2!2m2!2m1!1e1!1m4!1u16!2m2!16m1!1e1!1m4!1u16!2m2!16m1!1e2!2m1!1e2!2m1!1e16!2m1!1e3!3sIAE,lf:1,lf_ui:2&amp;rldoc=1" TargetMode="External"/><Relationship Id="rId46"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67"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116" Type="http://schemas.openxmlformats.org/officeDocument/2006/relationships/hyperlink" Target="https://www.facebook.com/amolbuchadeofficial/" TargetMode="External"/><Relationship Id="rId137" Type="http://schemas.openxmlformats.org/officeDocument/2006/relationships/hyperlink" Target="http://www.outrawtraining.com/" TargetMode="External"/><Relationship Id="rId158" Type="http://schemas.openxmlformats.org/officeDocument/2006/relationships/hyperlink" Targe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 TargetMode="External"/><Relationship Id="rId20" Type="http://schemas.openxmlformats.org/officeDocument/2006/relationships/hyperlink" Target="https://www.google.com/search?sxsrf=ALeKk02ik9PA-Ub2Gh3bcO75vdAwa9kfLw:1591613232992&amp;q=wrestling+clubs+in+vijaywada&amp;npsic=0&amp;rflfq=1&amp;rlha=0&amp;rllag=16512051,80638677,2817&amp;tbm=lcl&amp;ved=2ahUKEwjb8fyqhfLpAhWVeisKHY3KAfkQjGp6BAgLED8&amp;tbs=lrf:!1m4!1u3!2m2!3m1!1e1!1m4!1u2!2m2!2m1!1e1!1m4!1u16!2m2!16m1!1e1!1m4!1u16!2m2!16m1!1e2!2m1!1e2!2m1!1e16!2m1!1e3!3sIAE,lf:1,lf_ui:2&amp;rldoc=1" TargetMode="External"/><Relationship Id="rId41" Type="http://schemas.openxmlformats.org/officeDocument/2006/relationships/hyperlink" Target="https://www.indiancombatsportsacademy.com/" TargetMode="External"/><Relationship Id="rId62"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83" Type="http://schemas.openxmlformats.org/officeDocument/2006/relationships/hyperlink" Target="https://www.google.com/maps/place/Karnataka+Wrestling+Association/@12.9990808,77.5773947,17z/data=!3m1!4b1!4m5!3m4!1s0x3bae1639f36ccad1:0x42111327c2a510f1!8m2!3d12.9990808!4d77.5795834" TargetMode="External"/><Relationship Id="rId88" Type="http://schemas.openxmlformats.org/officeDocument/2006/relationships/hyperlink" Target="https://www.google.com/maps/place/GENESIS+Mixed+Martial+Arts/@12.334437,76.6124783,17z/data=!3m1!4b1!4m5!3m4!1s0x3baf7af36c14f387:0x9a9376c8e51e3ee8!8m2!3d12.334437!4d76.614667" TargetMode="External"/><Relationship Id="rId111" Type="http://schemas.openxmlformats.org/officeDocument/2006/relationships/hyperlink" Target="https://www.google.com/search?sxsrf=ALeKk03-UlwYHglWI8mmJik7eEP8oHT6ZQ:1592846848506&amp;q=Wrestling+Academy&amp;npsic=0&amp;rflfq=1&amp;rlha=0&amp;rllag=19182763,72901285,7362&amp;tbm=lcl&amp;ved=2ahUKEwjVu9j0-JXqAhXlxjgGHd3nAu8QjGp6BAgMEEo&amp;rldoc=1" TargetMode="External"/><Relationship Id="rId132" Type="http://schemas.openxmlformats.org/officeDocument/2006/relationships/hyperlink" Targe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 TargetMode="External"/><Relationship Id="rId153" Type="http://schemas.openxmlformats.org/officeDocument/2006/relationships/hyperlink" Target="https://www.google.com/maps/place/Xtrem9+-+Combat+Sports+and+Fitness/@19.2902266,72.8707591,17z/data=!3m1!4b1!4m5!3m4!1s0x3be7b1f5440ce467:0xacd9fe29e86deaf1!8m2!3d19.2902266!4d72.8729478" TargetMode="External"/><Relationship Id="rId174" Type="http://schemas.openxmlformats.org/officeDocument/2006/relationships/hyperlink" Target="https://www.google.com/search?tbm=lcl&amp;sxsrf=ALeKk02KAWSsQRi8oa5MDT_aXEmzfNstRQ%3A1592848465931&amp;ei=UfDwXuqrOIS_3LUPyp-kqA8&amp;q=wrestling+academy+in+maharashtra&amp;oq=wrestling+academy+in+maharashtra&amp;gs_l=psy-ab.3...0.0.0.4847.0.0.0.0.0.0.0.0..0.0....0...1c..64.psy-ab..0.0.0....0.1J1_OIUMLbY" TargetMode="External"/><Relationship Id="rId179" Type="http://schemas.openxmlformats.org/officeDocument/2006/relationships/hyperlink" Target="https://www.google.com/search?tbm=lcl&amp;sxsrf=ALeKk02KAWSsQRi8oa5MDT_aXEmzfNstRQ%3A1592848465931&amp;ei=UfDwXuqrOIS_3LUPyp-kqA8&amp;q=wrestling+academy+in+maharashtra&amp;oq=wrestling+academy+in+maharashtra&amp;gs_l=psy-ab.3...0.0.0.4847.0.0.0.0.0.0.0.0..0.0....0...1c..64.psy-ab..0.0.0....0.1J1_OIUMLbY" TargetMode="External"/><Relationship Id="rId195" Type="http://schemas.openxmlformats.org/officeDocument/2006/relationships/hyperlink" Target="http://www.sportsclub-gujarat.com/" TargetMode="External"/><Relationship Id="rId209" Type="http://schemas.openxmlformats.org/officeDocument/2006/relationships/hyperlink" Target="https://www.google.com/maps/place/CROSSMATIX+FITNESS/@19.0466617,73.0778598,17z/data=!3m1!4b1!4m5!3m4!1s0x3be7c3b0a94e00ff:0xdb1eecbb02fee644!8m2!3d19.0466617!4d73.0800485" TargetMode="External"/><Relationship Id="rId190" Type="http://schemas.openxmlformats.org/officeDocument/2006/relationships/hyperlink" Target="https://www.google.com/maps/place/Total+Combat+Fitness/@19.2802616,72.8002225,12z/data=!4m8!1m2!2m1!1sTotal+Combat+Fitness!3m4!1s0x3be7b73ab710c72b:0x89aa6b2412883e20!8m2!3d19.2092997!4d72.8640274" TargetMode="External"/><Relationship Id="rId204" Type="http://schemas.openxmlformats.org/officeDocument/2006/relationships/hyperlink" Target="https://www.google.com/search?tbm=lcl&amp;sxsrf=ALeKk01Qq5IsfVGw8akr4J-zCfvieGPbtg%3A1592848495620&amp;ei=b_DwXqW1JbjVz7sPzaaC4Ao&amp;q=wrestling+academy+in+maharashtra&amp;oq=wrestling+academy+in+maharashtra&amp;gs_l=psy-ab.3...0.0.0.7046.0.0.0.0.0.0.0.0..0.0....0...1c..64.psy-ab..0.0.0....0.tvjR-yEXMPE" TargetMode="External"/><Relationship Id="rId220" Type="http://schemas.openxmlformats.org/officeDocument/2006/relationships/hyperlink" Target="https://traditional-wrestling-asso-of-navi-mumbai.business.site/" TargetMode="External"/><Relationship Id="rId225" Type="http://schemas.openxmlformats.org/officeDocument/2006/relationships/hyperlink" Target="https://www.google.com/maps/place/True+Krav+Maga-+Self+Defense+Kalah+System+India-+Pune/@18.5245649,73.72288,11z/data=!3m1!4b1!4m5!3m4!1s0x3bc2b99794628fe3:0x2dcf019f73db7eea!8m2!3d18.5246164!4d73.8629674" TargetMode="External"/><Relationship Id="rId241" Type="http://schemas.openxmlformats.org/officeDocument/2006/relationships/hyperlink" Target="https://www.google.com/maps/place/Advaiah+Ustad+%2F+senu+phailwan,+Dangal+Akhada+kushti+wrestling/@17.4323389,78.4407517,17z/data=!3m1!4b1!4m5!3m4!1s0x3bcb90ce6eb9a783:0x628cf3b5ee58e778!8m2!3d17.4323389!4d78.4429404" TargetMode="External"/><Relationship Id="rId246" Type="http://schemas.openxmlformats.org/officeDocument/2006/relationships/hyperlink" Target="https://www.google.com/maps/place/RPC+Rahimpura+Wrestling+Centre/@17.370884,78.4542093,17z/data=!3m1!4b1!4m5!3m4!1s0x3bcb972f5cdfba71:0x912e174a13a6a858!8m2!3d17.370884!4d78.456398" TargetMode="External"/><Relationship Id="rId15" Type="http://schemas.openxmlformats.org/officeDocument/2006/relationships/hyperlink" Target="https://www.justdial.com/Guntur/Shiva-Sports-Hub-Near-Srinivasa-Nursing-Home-Opposite-Tvs-Show-Room/9999PX863-X863-190312090830-C4J7_BZDET?xid=R3VudHVyIFNwb3J0cyBDbHVicw==&amp;tab=gallery" TargetMode="External"/><Relationship Id="rId36"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57" Type="http://schemas.openxmlformats.org/officeDocument/2006/relationships/hyperlink" Target="https://www.google.com/maps/place/Reign+MMA/@13.0217902,77.6375408,17z/data=!3m1!4b1!4m5!3m4!1s0x3bae174bbfa4b26f:0x62180d5583b9135a!8m2!3d13.0217902!4d77.6397295" TargetMode="External"/><Relationship Id="rId106" Type="http://schemas.openxmlformats.org/officeDocument/2006/relationships/hyperlink" Target="https://www.google.com/maps/place/Gulshe+Talim+Gym+%26+Wrestling+club/@18.5167642,73.8568649,17z/data=!3m1!4b1!4m5!3m4!1s0x3bc2c0658a03aab9:0xf6258950151e94dc!8m2!3d18.5167642!4d73.8590536" TargetMode="External"/><Relationship Id="rId127" Type="http://schemas.openxmlformats.org/officeDocument/2006/relationships/hyperlink" Target="https://www.google.com/maps/place/Wrestle+Square+-+Pro+Wrestling/@28.5910341,77.3955665,17z/data=!3m1!4b1!4m5!3m4!1s0x390cef118a08631b:0x243d458cbb5f4ea5!8m2!3d28.5910341!4d77.3977552" TargetMode="External"/><Relationship Id="rId10" Type="http://schemas.openxmlformats.org/officeDocument/2006/relationships/hyperlink" Target="https://www.google.com/search?q=prabhakar+reddy+kung+fu+school&amp;oq=Prabhakar+Reddy+Kung+Fu+School&amp;aqs=chrome.0.35i39j0.693j0j7&amp;sourceid=chrome&amp;ie=UTF-8" TargetMode="External"/><Relationship Id="rId31"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52" Type="http://schemas.openxmlformats.org/officeDocument/2006/relationships/hyperlink" Target="http://realmfitnessfightclub.com/" TargetMode="External"/><Relationship Id="rId73" Type="http://schemas.openxmlformats.org/officeDocument/2006/relationships/hyperlink" Target="https://www.google.com/maps/place/Institute+of+Combat+Studies/@12.9729171,77.6418691,17z/data=!3m1!4b1!4m5!3m4!1s0x3bae16a8f6f4ac2d:0x4661c8d0edea5348!8m2!3d12.9729171!4d77.6440578" TargetMode="External"/><Relationship Id="rId78"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94" Type="http://schemas.openxmlformats.org/officeDocument/2006/relationships/hyperlink" Target="https://www.justdial.com/Mysore/EliteAcademy-Near-Al-Badar-Circle-Rajivnagar/0821PX821-X821-181204110949-L9F7_BZDET?xid=TXlzb3JlIFdyZXN0bGluZyBDbGFzc2Vz" TargetMode="External"/><Relationship Id="rId99" Type="http://schemas.openxmlformats.org/officeDocument/2006/relationships/hyperlink" Target="https://www.google.com/maps/place/USFA+-+School+of+Martial+Arts+%26+Physical+Fitness/@15.8738357,74.5066722,15z/data=!4m8!1m2!2m1!1sUnited+Sports+And+Fitness+Academy+belgaum!3m4!1s0x3bbf67751fb86ae7:0xfca834fffdd6ed6f!8m2!3d15.8738357!4d74.5154269" TargetMode="External"/><Relationship Id="rId101" Type="http://schemas.openxmlformats.org/officeDocument/2006/relationships/hyperlink" Target="https://www.google.com/search?q=UNITED+SPORTS+AND+FITNESS+ACADEMY+BELGAUM&amp;oq=UNITED+SPORTS+AND+FITNESS+ACADEMY+BELGAUM&amp;aqs=chrome..69i57j69i60.21860j0j7&amp;sourceid=chrome&amp;ie=UTF-8" TargetMode="External"/><Relationship Id="rId122" Type="http://schemas.openxmlformats.org/officeDocument/2006/relationships/hyperlink" Target="https://www.facebook.com/pages/Shivajinagar-Gaothan-talim/186043185066673" TargetMode="External"/><Relationship Id="rId143" Type="http://schemas.openxmlformats.org/officeDocument/2006/relationships/hyperlink" Target="https://www.facebook.com/Nitinmaxworld" TargetMode="External"/><Relationship Id="rId148" Type="http://schemas.openxmlformats.org/officeDocument/2006/relationships/hyperlink" Targe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 TargetMode="External"/><Relationship Id="rId164" Type="http://schemas.openxmlformats.org/officeDocument/2006/relationships/hyperlink" Targe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 TargetMode="External"/><Relationship Id="rId169" Type="http://schemas.openxmlformats.org/officeDocument/2006/relationships/hyperlink" Target="http://dhanaheikrujam.com/" TargetMode="External"/><Relationship Id="rId185" Type="http://schemas.openxmlformats.org/officeDocument/2006/relationships/hyperlink" Target="https://www.google.com/search?tbm=lcl&amp;sxsrf=ALeKk01Qq5IsfVGw8akr4J-zCfvieGPbtg%3A1592848495620&amp;ei=b_DwXqW1JbjVz7sPzaaC4Ao&amp;q=wrestling+academy+in+maharashtra&amp;oq=wrestling+academy+in+maharashtra&amp;gs_l=psy-ab.3...0.0.0.7046.0.0.0.0.0.0.0.0..0.0....0...1c..64.psy-ab..0.0.0....0.tvjR-yEXMPE" TargetMode="External"/><Relationship Id="rId4" Type="http://schemas.openxmlformats.org/officeDocument/2006/relationships/hyperlink" Target="https://f45training.in/vizag/" TargetMode="External"/><Relationship Id="rId9" Type="http://schemas.openxmlformats.org/officeDocument/2006/relationships/hyperlink" Target="https://www.google.com/search?q=prabhakar+reddy+kung+fu+school&amp;oq=Prabhakar+Reddy+Kung+Fu+School&amp;aqs=chrome.0.35i39j0.693j0j7&amp;sourceid=chrome&amp;ie=UTF-8" TargetMode="External"/><Relationship Id="rId180" Type="http://schemas.openxmlformats.org/officeDocument/2006/relationships/hyperlink" Target="http://www.moxshlife.org/" TargetMode="External"/><Relationship Id="rId210" Type="http://schemas.openxmlformats.org/officeDocument/2006/relationships/hyperlink" Target="https://www.google.com/search?tbm=lcl&amp;sxsrf=ALeKk01Qq5IsfVGw8akr4J-zCfvieGPbtg%3A1592848495620&amp;ei=b_DwXqW1JbjVz7sPzaaC4Ao&amp;q=wrestling+academy+in+maharashtra&amp;oq=wrestling+academy+in+maharashtra&amp;gs_l=psy-ab.3...0.0.0.7046.0.0.0.0.0.0.0.0..0.0....0...1c..64.psy-ab..0.0.0....0.tvjR-yEXMPE" TargetMode="External"/><Relationship Id="rId215" Type="http://schemas.openxmlformats.org/officeDocument/2006/relationships/hyperlink" Target="https://www.google.com/search?tbm=lcl&amp;sxsrf=ALeKk01Qq5IsfVGw8akr4J-zCfvieGPbtg%3A1592848495620&amp;ei=b_DwXqW1JbjVz7sPzaaC4Ao&amp;q=wrestling+academy+in+maharashtra&amp;oq=wrestling+academy+in+maharashtra&amp;gs_l=psy-ab.3...0.0.0.7046.0.0.0.0.0.0.0.0..0.0....0...1c..64.psy-ab..0.0.0....0.tvjR-yEXMPE" TargetMode="External"/><Relationship Id="rId236" Type="http://schemas.openxmlformats.org/officeDocument/2006/relationships/hyperlink" Target="https://www.google.com/maps/place/SHAIK+FATEH+MOHAMMED/@17.4383951,78.4977785,13z/data=!4m8!1m2!2m1!1sSHAIK+FATEH+MOHAMMED!3m4!1s0x3bcb9bda6e0da1db:0xc36e3b3961f66455!8m2!3d17.4383951!4d78.5327974" TargetMode="External"/><Relationship Id="rId26" Type="http://schemas.openxmlformats.org/officeDocument/2006/relationships/hyperlink" Target="https://www.google.com/search?sxsrf=ALeKk02ik9PA-Ub2Gh3bcO75vdAwa9kfLw:1591613232992&amp;q=wrestling+clubs+in+vijaywada&amp;npsic=0&amp;rflfq=1&amp;rlha=0&amp;rllag=16512051,80638677,2817&amp;tbm=lcl&amp;ved=2ahUKEwjb8fyqhfLpAhWVeisKHY3KAfkQjGp6BAgLED8&amp;tbs=lrf:!1m4!1u3!2m2!3m1!1e1!1m4!1u2!2m2!2m1!1e1!1m4!1u16!2m2!16m1!1e1!1m4!1u16!2m2!16m1!1e2!2m1!1e2!2m1!1e16!2m1!1e3!3sIAE,lf:1,lf_ui:2&amp;rldoc=1" TargetMode="External"/><Relationship Id="rId231" Type="http://schemas.openxmlformats.org/officeDocument/2006/relationships/hyperlink" Target="http://www.universalpowermartialarts.com/" TargetMode="External"/><Relationship Id="rId47"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68" Type="http://schemas.openxmlformats.org/officeDocument/2006/relationships/hyperlink" Target="https://www.facebook.com/bengalurumma/" TargetMode="External"/><Relationship Id="rId89" Type="http://schemas.openxmlformats.org/officeDocument/2006/relationships/hyperlink" Target="https://www.google.com/maps/place/Academy+Of+Martial+Science+(AMS)/@12.2943375,76.6362738,17z/data=!3m1!4b1!4m5!3m4!1s0x3baf7aaa4cb1127f:0x1c81739e1cd7d795!8m2!3d12.2943375!4d76.6384625" TargetMode="External"/><Relationship Id="rId112" Type="http://schemas.openxmlformats.org/officeDocument/2006/relationships/hyperlink" Target="https://www.google.com/search?sxsrf=ALeKk03-UlwYHglWI8mmJik7eEP8oHT6ZQ:1592846848506&amp;q=Wrestling+Academy&amp;npsic=0&amp;rflfq=1&amp;rlha=0&amp;rllag=19182763,72901285,7362&amp;tbm=lcl&amp;ved=2ahUKEwjVu9j0-JXqAhXlxjgGHd3nAu8QjGp6BAgMEEo&amp;rldoc=1" TargetMode="External"/><Relationship Id="rId133" Type="http://schemas.openxmlformats.org/officeDocument/2006/relationships/hyperlink" Targe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 TargetMode="External"/><Relationship Id="rId154" Type="http://schemas.openxmlformats.org/officeDocument/2006/relationships/hyperlink" Target="https://www.google.com/search?tbm=lcl&amp;sxsrf=ALeKk02STSdMti7qT92WxbrQ6AWwAVzbDQ%3A1592846933898&amp;ei=VerwXsKsNoGE4-EP4Omo0Aw&amp;q=wrestling+academy+in+maharashtra&amp;oq=wre&amp;gs_l=psy-ab.3.1.35i39k1l3j0i433i67k1j0i67k1l3j0i131i67k1j0i433k1j0i67k1.65198.67918.0.69708.14.8.1.0.0.0.561.1170.2-1j1j0j1.4.0....0...1c.1.64.psy-ab..9.5.1629.10..0i20i263k1j35i362i39k1.448.XihQ0uEVBeI" TargetMode="External"/><Relationship Id="rId175" Type="http://schemas.openxmlformats.org/officeDocument/2006/relationships/hyperlink" Target="http://www.schoolofselfdefence.webs.com/" TargetMode="External"/><Relationship Id="rId196" Type="http://schemas.openxmlformats.org/officeDocument/2006/relationships/hyperlink" Target="https://www.google.com/maps/place/BFY+MUMBAI+HEAD+OFFICE/@18.9987485,72.8490766,17z/data=!3m1!4b1!4m5!3m4!1s0x3be7cefca41f96df:0xda77f63ee7fdca8e!8m2!3d18.9987485!4d72.8512653" TargetMode="External"/><Relationship Id="rId200" Type="http://schemas.openxmlformats.org/officeDocument/2006/relationships/hyperlink" Target="https://www.google.com/maps/place/Brawlers+Mma+Gym+And+Fitness/@19.2501042,73.1387766,17z/data=!3m1!4b1!4m5!3m4!1s0x3be7968227be66f3:0x99d2566806845194!8m2!3d19.2501042!4d73.1409653" TargetMode="External"/><Relationship Id="rId16" Type="http://schemas.openxmlformats.org/officeDocument/2006/relationships/hyperlink" Target="https://www.google.com/maps/search/rr+sports+centre/@16.298785,80.4415006,16z/data=!3m1!4b1" TargetMode="External"/><Relationship Id="rId221" Type="http://schemas.openxmlformats.org/officeDocument/2006/relationships/hyperlink" Target="https://www.google.com/maps/place/NS+Sport+Academy/@18.5116848,73.8138227,17z/data=!3m1!4b1!4m5!3m4!1s0x3bc2bfaf00000007:0xcbf0d360d011210e!8m2!3d18.5116848!4d73.8160114" TargetMode="External"/><Relationship Id="rId242" Type="http://schemas.openxmlformats.org/officeDocument/2006/relationships/hyperlink" Target="https://www.google.com/search?sxsrf=ALeKk01GY4fdvnT9EPrFhlJ4KawhPm6pBQ:1593427769789&amp;q=wrestling+classes+in+telangana&amp;npsic=0&amp;rflfq=1&amp;rlha=0&amp;rllag=17397750,78439257,6130&amp;tbm=lcl&amp;ved=2ahUKEwjO68WB7abqAhV4zjgGHZh1Bj0QjGp6BAgMEEU&amp;rldoc=1" TargetMode="External"/><Relationship Id="rId37" Type="http://schemas.openxmlformats.org/officeDocument/2006/relationships/hyperlink" Target="http://www.dmswrestling.in/" TargetMode="External"/><Relationship Id="rId58"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79" Type="http://schemas.openxmlformats.org/officeDocument/2006/relationships/hyperlink" Target="https://www.google.com/search?sxsrf=ALeKk01I5O2ddK4LDpXdAYEB0bhW1Bwntw:1591851635496&amp;q=wrestling+clubs+in+karnataka&amp;npsic=0&amp;rflfq=1&amp;rlha=0&amp;rllag=12980915,77640620,6522&amp;tbm=lcl&amp;ved=2ahUKEwi095K6_fjpAhX7yDgGHVggBPEQjGp6BAgKEEg&amp;tbs=lrf:!1m4!1u3!2m2!3m1!1e1!1m4!1u2!2m2!2m1!1e1!1m4!1u16!2m2!16m1!1e1!1m4!1u16!2m2!16m1!1e2!2m1!1e2!2m1!1e16!2m1!1e3!3sIAE,lf:1,lf_ui:2&amp;rldoc=1" TargetMode="External"/><Relationship Id="rId102" Type="http://schemas.openxmlformats.org/officeDocument/2006/relationships/hyperlink" Target="http://www.usfabgm.com/" TargetMode="External"/><Relationship Id="rId123" Type="http://schemas.openxmlformats.org/officeDocument/2006/relationships/hyperlink" Target="https://www.google.com/maps/place/MMA+WARRIORS/@19.205679,72.9550823,17z/data=!3m1!4b1!4m5!3m4!1s0x3be7b8d8b89aaaa1:0xbf2aa9c0eb5c864!8m2!3d19.205679!4d72.957271" TargetMode="External"/><Relationship Id="rId144" Type="http://schemas.openxmlformats.org/officeDocument/2006/relationships/hyperlink" Target="http://google.com/maps/place/Vijay+Vihar+Talim/@16.73397,74.2395494,17z/data=!3m1!4b1!4m5!3m4!1s0x3bc100f2ac24efa1:0x41c567d79946fbc9!8m2!3d16.73397!4d74.2417381" TargetMode="External"/><Relationship Id="rId90" Type="http://schemas.openxmlformats.org/officeDocument/2006/relationships/hyperlink" Target="https://www.justdial.com/Mysore/Academy-Of-Martial-Science-Behind-Brand-Factory-Near-Ballal-Circle-Krishnamurthy-Puram/0821PX821-X821-000210523239-C9O9_BZDET?xid=TXlzb3JlIFdyZXN0bGluZyBDbGFzc2Vz" TargetMode="External"/><Relationship Id="rId165" Type="http://schemas.openxmlformats.org/officeDocument/2006/relationships/hyperlink" Target="https://www.google.com/maps/place/Hind+Keshri+Pai+Yogesh+Dodke+Kushti+Sankul/@18.5002866,73.7845414,17z/data=!3m1!4b1!4m5!3m4!1s0x3bc2be36611d8645:0xb6af648c71e3d75f!8m2!3d18.5002866!4d73.7867301" TargetMode="External"/><Relationship Id="rId186" Type="http://schemas.openxmlformats.org/officeDocument/2006/relationships/hyperlink" Target="http://www.karnalasports.com/" TargetMode="External"/><Relationship Id="rId211" Type="http://schemas.openxmlformats.org/officeDocument/2006/relationships/hyperlink" Target="https://www.google.com/maps/place/Suresh+Kanojia+Martial+Arts+And+Fitness+Studio/@19.139516,72.8273455,17z/data=!3m1!4b1!4m5!3m4!1s0x3be7b63d14089165:0x1596ae53a16db40d!8m2!3d19.139516!4d72.8295342" TargetMode="External"/><Relationship Id="rId232" Type="http://schemas.openxmlformats.org/officeDocument/2006/relationships/hyperlink" Target="https://www.google.com/maps/place/Andhra+Pradesh+Arm+Wrestling+Association/@17.3880612,78.4939815,17z/data=!3m1!4b1!4m5!3m4!1s0x3bcb99c98962d4c1:0xbc556aac76f157e5!8m2!3d17.3880612!4d78.4961702" TargetMode="External"/><Relationship Id="rId27" Type="http://schemas.openxmlformats.org/officeDocument/2006/relationships/hyperlink" Target="https://www.google.com/maps/place/Wrestling+Training+Center/@12.9884197,77.6024598,17z/data=!3m1!4b1!4m5!3m4!1s0x3bae1660f6c0390f:0x48dcb001a820297a!8m2!3d12.9884197!4d77.6046485" TargetMode="External"/><Relationship Id="rId48" Type="http://schemas.openxmlformats.org/officeDocument/2006/relationships/hyperlink" Target="http://www.kiakaha.in/" TargetMode="External"/><Relationship Id="rId69" Type="http://schemas.openxmlformats.org/officeDocument/2006/relationships/hyperlink" Target="https://www.google.com/maps/place/Bengaluru+MMA/@13.0463094,77.5081634,13z/data=!4m8!1m2!2m1!1sBengaluru+MMA!3m4!1s0x3bae17e0c5ff4c29:0x105b87de6b40873a!8m2!3d13.0463094!4d77.5431823" TargetMode="External"/><Relationship Id="rId113" Type="http://schemas.openxmlformats.org/officeDocument/2006/relationships/hyperlink" Target="https://www.google.com/maps/place/Kakasaheb+Toradmal+Gym+and+Wrestling+Academy/@18.5547967,75.0075647,17z/data=!3m1!4b1!4m5!3m4!1s0x3bc49fa19ee9ef67:0xbb54b1573c2580e4!8m2!3d18.5547967!4d75.0097534" TargetMode="External"/><Relationship Id="rId134" Type="http://schemas.openxmlformats.org/officeDocument/2006/relationships/hyperlink" Target="https://www.google.com/maps/place/OutRaw+Gym/@18.9988618,73.1019221,17z/data=!3m1!4b1!4m5!3m4!1s0x3be7e83beadb8b5d:0x890dfdd574cbefc0!8m2!3d18.9988618!4d73.1041108" TargetMode="External"/><Relationship Id="rId80" Type="http://schemas.openxmlformats.org/officeDocument/2006/relationships/hyperlink" Target="http://scoreup-koa.in/" TargetMode="External"/><Relationship Id="rId155" Type="http://schemas.openxmlformats.org/officeDocument/2006/relationships/hyperlink" Target="https://www.google.com/maps/place/ACADEMY+OF+COMBAT+%26+REHAB+CLINIC/@19.1277127,72.8314026,17z/data=!3m1!4b1!4m5!3m4!1s0x3be7c9d69f946291:0xca6daf032b671bf!8m2!3d19.1277127!4d72.8335913" TargetMode="External"/><Relationship Id="rId176" Type="http://schemas.openxmlformats.org/officeDocument/2006/relationships/hyperlink" Target="https://www.google.com/maps/place/Fit+and+Fight+Club/@19.0423299,72.9982044,14z/data=!4m8!1m2!2m1!1sFIT+And+Fight+Club!3m4!1s0x3be7c145eb420109:0x55edc47a129face3!8m2!3d19.066837!4d73.005934" TargetMode="External"/><Relationship Id="rId197" Type="http://schemas.openxmlformats.org/officeDocument/2006/relationships/hyperlink" Target="https://www.justdial.com/Mumbai/BFY-Sports-Fitness-(Head-Office)-Near-Sewri-Naka-and-Bus-Stop-Sewri/022PGE03109_BZDET" TargetMode="External"/><Relationship Id="rId201" Type="http://schemas.openxmlformats.org/officeDocument/2006/relationships/hyperlink" Target="https://www.google.com/search?tbm=lcl&amp;sxsrf=ALeKk01Qq5IsfVGw8akr4J-zCfvieGPbtg%3A1592848495620&amp;ei=b_DwXqW1JbjVz7sPzaaC4Ao&amp;q=wrestling+academy+in+maharashtra&amp;oq=wrestling+academy+in+maharashtra&amp;gs_l=psy-ab.3...0.0.0.7046.0.0.0.0.0.0.0.0..0.0....0...1c..64.psy-ab..0.0.0....0.tvjR-yEXMPE" TargetMode="External"/><Relationship Id="rId222" Type="http://schemas.openxmlformats.org/officeDocument/2006/relationships/hyperlink" Target="https://www.facebook.com/NSSportsAcademy/" TargetMode="External"/><Relationship Id="rId243" Type="http://schemas.openxmlformats.org/officeDocument/2006/relationships/hyperlink" Target="https://www.google.com/search?sxsrf=ALeKk01GY4fdvnT9EPrFhlJ4KawhPm6pBQ:1593427769789&amp;q=wrestling+classes+in+telangana&amp;npsic=0&amp;rflfq=1&amp;rlha=0&amp;rllag=17397750,78439257,6130&amp;tbm=lcl&amp;ved=2ahUKEwjO68WB7abqAhV4zjgGHZh1Bj0QjGp6BAgMEEU&amp;rldoc=1"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www.google.com/maps/place/Mahrashtra+Labour+Welfare+Board+Table+Tennis+Academy/@18.9919912,72.8275635,17z/data=!3m1!4b1!4m5!3m4!1s0x3be7cef4e67f930f:0x64b1e4493809ebec!8m2!3d18.9919912!4d72.8297575" TargetMode="External"/><Relationship Id="rId299" Type="http://schemas.openxmlformats.org/officeDocument/2006/relationships/hyperlink" Target="https://www.google.com/maps/place/TopSpin+Table+Tennis+Academy/@15.1459977,76.6747555,7z/data=!4m8!1m2!2m1!1sTopSpin+Table+Tennis+Academy!3m4!1s0x3bcb959469145e41:0x6a791766ab0f46f8!8m2!3d17.3942007!4d78.376118" TargetMode="External"/><Relationship Id="rId303" Type="http://schemas.openxmlformats.org/officeDocument/2006/relationships/hyperlink" Target="https://www.facebook.com/pg/Top-Spin-Table-Tennis-Academy-405387876944086/about/?ref=page_internal" TargetMode="External"/><Relationship Id="rId21"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42" Type="http://schemas.openxmlformats.org/officeDocument/2006/relationships/hyperlink" Target="https://www.google.com/maps/place/SPORTS+1+TABLE+TENNIS+ACADEMY/@12.953847,77.3500528,10z/data=!4m8!1m2!2m1!1sSPORTS+1+TABLE+TENNIS+ACADEMY!3m4!1s0x3bae3e1503cbd491:0x2bfbb7f7fa5b6f06!8m2!3d12.9446612!4d77.5414429" TargetMode="External"/><Relationship Id="rId63"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84"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138"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159"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324" Type="http://schemas.openxmlformats.org/officeDocument/2006/relationships/hyperlink" Target="https://www.google.com/maps/place/Xtreme+Table+Tennis+Hh/@17.396011,78.4887093,17z/data=!3m1!4b1!4m5!3m4!1s0x3bcb99c5ca684261:0x37b4d098f909c423!8m2!3d17.396011!4d78.4909033" TargetMode="External"/><Relationship Id="rId170" Type="http://schemas.openxmlformats.org/officeDocument/2006/relationships/hyperlink" Target="https://www.facebook.com/pg/millschool/about/?ref=page_internal" TargetMode="External"/><Relationship Id="rId191"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205"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226" Type="http://schemas.openxmlformats.org/officeDocument/2006/relationships/hyperlink" Target="http://esclub.in/" TargetMode="External"/><Relationship Id="rId247" Type="http://schemas.openxmlformats.org/officeDocument/2006/relationships/hyperlink" Target="https://www.google.com/maps/place/Pioneer+Table+Tennis+Club/@20.9941788,75.4941765,12z/data=!4m8!1m2!2m1!1sPioneer+Table+Tennis+Club!3m4!1s0x3bd90e52ecfbc405:0x7fec52c8fb74a137!8m2!3d20.9941788!4d75.5642143" TargetMode="External"/><Relationship Id="rId107" Type="http://schemas.openxmlformats.org/officeDocument/2006/relationships/hyperlink" Target="https://www.google.com/search?client=ubuntu&amp;hs=CXR&amp;channel=fs&amp;q=table+tennis+classes+in+maharashtra&amp;npsic=0&amp;rflfq=1&amp;rlha=0&amp;rllag=19162576,72873440,6407&amp;tbm=lcl&amp;ved=2ahUKEwid4aqC4rPqAhVz8HMBHWepBXIQjGp6BAgMED0&amp;rldoc=1" TargetMode="External"/><Relationship Id="rId268" Type="http://schemas.openxmlformats.org/officeDocument/2006/relationships/hyperlink" Target="https://www.google.com/search?client=ubuntu&amp;hs=CXR&amp;channel=fs&amp;q=table+tennis+classes+in+maharashtra&amp;npsic=0&amp;rflfq=1&amp;rlha=0&amp;rllag=19162576,72873440,6407&amp;tbm=lcl&amp;ved=2ahUKEwid4aqC4rPqAhVz8HMBHWepBXIQjGp6BAgMED0&amp;rldoc=1" TargetMode="External"/><Relationship Id="rId289"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11" Type="http://schemas.openxmlformats.org/officeDocument/2006/relationships/hyperlink" Target="https://www.justdial.com/Bangalore/Horizon-Table-Tennis-Club-Behind-APS-College-Basavanagudi/080PXX80-XX80-141027234501-I1Z8_BZDET" TargetMode="External"/><Relationship Id="rId32" Type="http://schemas.openxmlformats.org/officeDocument/2006/relationships/hyperlink" Target="https://www.google.com/maps/place/Joshi+Table+Tennis+Academy/@13.0053104,77.5546629,17z/data=!3m1!4b1!4m5!3m4!1s0x3bae3d8151f3e5e1:0xd19064bf537eda27!8m2!3d13.0053104!4d77.5568569" TargetMode="External"/><Relationship Id="rId53" Type="http://schemas.openxmlformats.org/officeDocument/2006/relationships/hyperlink" Target="https://www.facebook.com/pg/matchpointttacademy/about/?ref=page_internal" TargetMode="External"/><Relationship Id="rId74"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128"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149" Type="http://schemas.openxmlformats.org/officeDocument/2006/relationships/hyperlink" Target="https://www.google.com/maps/place/Racqueteers+Table+Tennis+Academy/@19.1945042,72.9609408,17z/data=!3m1!4b1!4m5!3m4!1s0x3be7b973f67f1eeb:0x621b8ce1465bb645!8m2!3d19.1945042!4d72.9631348" TargetMode="External"/><Relationship Id="rId314"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5" Type="http://schemas.openxmlformats.org/officeDocument/2006/relationships/hyperlink" Target="https://www.google.com/maps/place/Agon+Table+Tennis/@13.0638525,77.6491377,17z/data=!4m8!1m2!2m1!1sAgon+Table+Tennis+bengluru!3m4!1s0x3bae190fc6def6b5:0x725184b3f27aa7bb!8m2!3d13.063642!4d77.6513104" TargetMode="External"/><Relationship Id="rId95"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160" Type="http://schemas.openxmlformats.org/officeDocument/2006/relationships/hyperlink" Target="https://www.google.com/maps/place/Boosters+Academy+-+Table+Tennis+Coaching/@19.1913426,72.9583608,17z/data=!3m1!4b1!4m5!3m4!1s0x3be7b91b79c07e19:0x21b05419f871ac1a!8m2!3d19.1913426!4d72.9605548" TargetMode="External"/><Relationship Id="rId181"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216" Type="http://schemas.openxmlformats.org/officeDocument/2006/relationships/hyperlink" Target="https://www.facebook.com/pg/EKAM-Table-Tennis-Academy-242286209654455/about/?ref=page_internal" TargetMode="External"/><Relationship Id="rId237"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258" Type="http://schemas.openxmlformats.org/officeDocument/2006/relationships/hyperlink" Target="https://www.google.com/maps/place/Raigad+District+Table+Tennis+Association/@18.9945345,73.1216967,17z/data=!3m1!4b1!4m5!3m4!1s0x3be7e85d487adb81:0xaffc210ec01b524f!8m2!3d18.9945345!4d73.1238907" TargetMode="External"/><Relationship Id="rId279"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22"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43"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64"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118" Type="http://schemas.openxmlformats.org/officeDocument/2006/relationships/hyperlink" Target="https://www.justdial.com/Mumbai/Mahrashtra-Labour-Welfare-Board-Table-Tennis-Academy-Lower-Parel/022PXX22-XX22-180529200458-G1Q3_BZDET" TargetMode="External"/><Relationship Id="rId139"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290" Type="http://schemas.openxmlformats.org/officeDocument/2006/relationships/hyperlink" Target="https://www.gamepointindia.com/" TargetMode="External"/><Relationship Id="rId304" Type="http://schemas.openxmlformats.org/officeDocument/2006/relationships/hyperlink" Target="https://www.google.com/maps/place/Ace+Tennis+Academy/@17.4347511,78.4599997,17z/data=!3m1!4b1!4m5!3m4!1s0x3bcb90b1c8483e0f:0xfd8d294fbf331c6b!8m2!3d17.4347511!4d78.4621937" TargetMode="External"/><Relationship Id="rId325"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85" Type="http://schemas.openxmlformats.org/officeDocument/2006/relationships/hyperlink" Target="https://www.facebook.com/pg/Mathapati-Table-Tennis-Academy-Mangalore-120688088617278/about/?ref=page_internal" TargetMode="External"/><Relationship Id="rId150" Type="http://schemas.openxmlformats.org/officeDocument/2006/relationships/hyperlink" Target="https://www.justdial.com/Mumbai/Racqueteers-Table-Tennis-Academy-Near-Thane-West/022PXX22-XX22-180901041029-V5N8_BZDET" TargetMode="External"/><Relationship Id="rId171" Type="http://schemas.openxmlformats.org/officeDocument/2006/relationships/hyperlink" Target="https://www.google.com/maps/place/Mandar+Wakankar+Tennis+Academy/@18.4932237,73.8614856,17z/data=!3m1!4b1!4m5!3m4!1s0x3bc2c0185edd6e99:0x9b2c928add8cd271!8m2!3d18.4932237!4d73.8636796" TargetMode="External"/><Relationship Id="rId192" Type="http://schemas.openxmlformats.org/officeDocument/2006/relationships/hyperlink" Target="https://www.google.com/maps/place/Table+Tennis+Stadium/@18.5740057,73.7423195,14z/data=!4m8!1m2!2m1!1sTable+Tennis+Stadium!3m4!1s0x3bc2b94e1cc221b9:0xb3bf454e0636eab4!8m2!3d18.5740057!4d73.759829" TargetMode="External"/><Relationship Id="rId206" Type="http://schemas.openxmlformats.org/officeDocument/2006/relationships/hyperlink" Target="https://satavpatilsports.business.site/?utm_source=gmb&amp;utm_medium=referral" TargetMode="External"/><Relationship Id="rId227" Type="http://schemas.openxmlformats.org/officeDocument/2006/relationships/hyperlink" Target="https://www.google.com/maps/place/Offices+club+sports+center/@21.1577095,79.0604119,17z/data=!3m1!4b1!4m5!3m4!1s0x3bd4c057b17d3131:0x886226b7f07a65e2!8m2!3d21.1577095!4d79.0626059" TargetMode="External"/><Relationship Id="rId248" Type="http://schemas.openxmlformats.org/officeDocument/2006/relationships/hyperlink" Target="https://www.justdial.com/Jalgaon/Pioneer-Table-Tennis-Club-Jalgaon-Collectorate/9999PX257-X257-180302090924-I6S2_BZDET" TargetMode="External"/><Relationship Id="rId269" Type="http://schemas.openxmlformats.org/officeDocument/2006/relationships/hyperlink" Target="https://www.facebook.com/pg/Yash-Health-Care-Centre-251217795327101/about/?ref=page_internal" TargetMode="External"/><Relationship Id="rId12"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33" Type="http://schemas.openxmlformats.org/officeDocument/2006/relationships/hyperlink" Target="mailto:jotabletennisacademy@gmail.com" TargetMode="External"/><Relationship Id="rId108" Type="http://schemas.openxmlformats.org/officeDocument/2006/relationships/hyperlink" Target="http://mulundgymkhana.org.in/" TargetMode="External"/><Relationship Id="rId129"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280"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315" Type="http://schemas.openxmlformats.org/officeDocument/2006/relationships/hyperlink" Target="https://www.google.com/maps/place/PLAYsmc/@17.432748,78.427972,17z/data=!3m1!4b1!4m5!3m4!1s0x3bcb90d62f606e41:0x4d726d024e3a7bc3!8m2!3d17.432748!4d78.430166" TargetMode="External"/><Relationship Id="rId54" Type="http://schemas.openxmlformats.org/officeDocument/2006/relationships/hyperlink" Target="https://www.google.com/maps/place/Ganesh's+Table+Tennis+Class/@12.9040458,77.6429731,17z/data=!3m1!4b1!4m5!3m4!1s0x3bae1598e7a79411:0xb167a795486c33f6!8m2!3d12.9040458!4d77.6451671" TargetMode="External"/><Relationship Id="rId75"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96" Type="http://schemas.openxmlformats.org/officeDocument/2006/relationships/hyperlink" Target="https://www.facebook.com/pg/AchieversTableTennisAcademy/about/?ref=page_internal" TargetMode="External"/><Relationship Id="rId140" Type="http://schemas.openxmlformats.org/officeDocument/2006/relationships/hyperlink" Target="https://www.google.com/maps/place/Leo+Tennis+Academy/@19.1261074,72.8248555,17z/data=!3m1!4b1!4m5!3m4!1s0x3be7b61fe5b4c005:0xb63e4a60808cffd5!8m2!3d19.1261074!4d72.8270495" TargetMode="External"/><Relationship Id="rId161"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182" Type="http://schemas.openxmlformats.org/officeDocument/2006/relationships/hyperlink" Target="http://pdtta.org/" TargetMode="External"/><Relationship Id="rId217"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6" Type="http://schemas.openxmlformats.org/officeDocument/2006/relationships/hyperlink" Target="http://agonsports.in/" TargetMode="External"/><Relationship Id="rId238"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259"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23" Type="http://schemas.openxmlformats.org/officeDocument/2006/relationships/hyperlink" Target="http://www.truebouncetennisacademy.com/" TargetMode="External"/><Relationship Id="rId119"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270" Type="http://schemas.openxmlformats.org/officeDocument/2006/relationships/hyperlink" Target="https://www.google.com/maps/place/YMCA+Extreme+Table+Tennis+Academy/@17.3952753,78.487708,17z/data=!3m1!4b1!4m5!3m4!1s0x3bcb99c5c9b8553d:0xddce99f2f59568cd!8m2!3d17.3952753!4d78.489902" TargetMode="External"/><Relationship Id="rId291" Type="http://schemas.openxmlformats.org/officeDocument/2006/relationships/hyperlink" Target="https://www.google.com/maps/place/Akrasia+GameSpot/@17.5192974,78.3889099,17z/data=!3m1!4b1!4m5!3m4!1s0x3bcb8e023ce7ee35:0xde3594f9bbee11d7!8m2!3d17.5192974!4d78.3911039" TargetMode="External"/><Relationship Id="rId305" Type="http://schemas.openxmlformats.org/officeDocument/2006/relationships/hyperlink" Target="http://www.acetennisacademy.in/" TargetMode="External"/><Relationship Id="rId326"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44"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65" Type="http://schemas.openxmlformats.org/officeDocument/2006/relationships/hyperlink" Target="http://tabletennismatch.com/rules" TargetMode="External"/><Relationship Id="rId86" Type="http://schemas.openxmlformats.org/officeDocument/2006/relationships/hyperlink" Target="https://www.google.com/maps/place/SPORTS+1+TABLE+TENNIS+ACADEMY/@12.953847,77.3500528,10z/data=!4m8!1m2!2m1!1sSPORTS+1+TABLE+TENNIS+ACADEMY!3m4!1s0x3bae3e1503cbd491:0x2bfbb7f7fa5b6f06!8m2!3d12.9446612!4d77.5414429" TargetMode="External"/><Relationship Id="rId130" Type="http://schemas.openxmlformats.org/officeDocument/2006/relationships/hyperlink" Target="http://jltta.in/" TargetMode="External"/><Relationship Id="rId151"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172" Type="http://schemas.openxmlformats.org/officeDocument/2006/relationships/hyperlink" Target="https://www.justdial.com/Pune/Mandar-Wakankar-Tennis-Academy-Near-Ranka-Jewellers-Besides-Lohiya-Vidyalaya-Bibvewadi/020P1233402847E8K8Y9_BZDET" TargetMode="External"/><Relationship Id="rId193"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207" Type="http://schemas.openxmlformats.org/officeDocument/2006/relationships/hyperlink" Target="https://www.google.com/maps/place/Vibrant+Table+Tennis+Academy/@18.4893052,73.884923,17z/data=!3m1!4b1!4m5!3m4!1s0x3bc2c183117c2741:0xfa2ca24143fe1517!8m2!3d18.4893052!4d73.887117" TargetMode="External"/><Relationship Id="rId228"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249"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13" Type="http://schemas.openxmlformats.org/officeDocument/2006/relationships/hyperlink" Target="https://horizon-tt-club.business.site/" TargetMode="External"/><Relationship Id="rId109" Type="http://schemas.openxmlformats.org/officeDocument/2006/relationships/hyperlink" Target="https://www.google.com/maps/place/Sai+Tennis+Academy/@19.1750362,72.864274,17z/data=!3m1!4b1!4m5!3m4!1s0x3be7b7a776e001db:0xb74fe1472f18aa26!8m2!3d19.1750362!4d72.866468" TargetMode="External"/><Relationship Id="rId260"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281" Type="http://schemas.openxmlformats.org/officeDocument/2006/relationships/hyperlink" Target="https://www.google.com/maps/place/Optimum+Table+Tennis+Academy/@17.3540536,78.3649062,14z/data=!4m8!1m2!2m1!1sOptimum+Table+Tennis+Academy!3m4!1s0x3bcb95c944345403:0xb907ea7c71119b23!8m2!3d17.3540536!4d78.3824157" TargetMode="External"/><Relationship Id="rId316" Type="http://schemas.openxmlformats.org/officeDocument/2006/relationships/hyperlink" Target="mailto:ria@playsmc.org" TargetMode="External"/><Relationship Id="rId34" Type="http://schemas.openxmlformats.org/officeDocument/2006/relationships/hyperlink" Target="https://www.justdial.com/Bangalore/Joshi-Table-Tennis-Academy/080PXX80-XX80-180824184303-U9M8_BZDET" TargetMode="External"/><Relationship Id="rId55"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76"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97" Type="http://schemas.openxmlformats.org/officeDocument/2006/relationships/hyperlink" Target="https://www.google.com/maps/place/Table+Tennis+Academy/@19.0110786,72.8269527,15z/data=!4m8!1m2!2m1!1sTable+Tennis+Academy!3m4!1s0x3be7cee9c6363259:0xb26342ffa2b306ac!8m2!3d19.0110786!4d72.8357074" TargetMode="External"/><Relationship Id="rId120" Type="http://schemas.openxmlformats.org/officeDocument/2006/relationships/hyperlink" Target="https://www.google.com/maps/place/Guru+Table+Tennis+Centre/@19.1880417,72.837626,17z/data=!3m1!4b1!4m5!3m4!1s0x3be7b6ef7e250ed9:0xc42ae97279888950!8m2!3d19.1880417!4d72.83982" TargetMode="External"/><Relationship Id="rId141" Type="http://schemas.openxmlformats.org/officeDocument/2006/relationships/hyperlink" Target="https://www.justdial.com/Mumbai/Leo-Tennis-Academy-Opposite-Building-No-39-Manish-Nagar-Andheri-West/022PXX22-XX22-110324153935-F8W8_BZDET" TargetMode="External"/><Relationship Id="rId7" Type="http://schemas.openxmlformats.org/officeDocument/2006/relationships/hyperlink" Target="https://www.facebook.com/pg/AgonSports/about/?ref=page_internal" TargetMode="External"/><Relationship Id="rId162"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183" Type="http://schemas.openxmlformats.org/officeDocument/2006/relationships/hyperlink" Target="https://www.google.com/maps/place/Navnath+Shete+Lawn+Tennis+Coaching+Classes/@18.5114937,73.8138581,17z/data=!3m1!4b1!4m5!3m4!1s0x3bc2bfa32849d8f1:0xba0217ade02ef128!8m2!3d18.5114937!4d73.8160521" TargetMode="External"/><Relationship Id="rId218" Type="http://schemas.openxmlformats.org/officeDocument/2006/relationships/hyperlink" Target="http://www.ekamconsultants.com/" TargetMode="External"/><Relationship Id="rId239" Type="http://schemas.openxmlformats.org/officeDocument/2006/relationships/hyperlink" Target="https://jay-modak-table-tennis-academy.business.site/?utm_source=gmb&amp;utm_medium=referral" TargetMode="External"/><Relationship Id="rId250" Type="http://schemas.openxmlformats.org/officeDocument/2006/relationships/hyperlink" Target="https://www.google.com/maps/place/Yash+Shrivastava+Table+Creation/@19.033595,73.066671,17z/data=!3m1!4b1!4m5!3m4!1s0x3be7c2198c8c7a3d:0x15d814077a0c900c!8m2!3d19.033595!4d73.068865" TargetMode="External"/><Relationship Id="rId271" Type="http://schemas.openxmlformats.org/officeDocument/2006/relationships/hyperlink" Target="https://www.justdial.com/Hyderabad/YMCA-Xtreme-Table-Tennis-Academy-Beside-Shanti-Theatre-YMCA-Narayanguda/040PXX40-XX40-170423141036-N6I1_BZDET" TargetMode="External"/><Relationship Id="rId292"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306" Type="http://schemas.openxmlformats.org/officeDocument/2006/relationships/hyperlink" Target="https://www.justdial.com/Hyderabad/ACE-Tennis-Academy-Methodics-Colony-Kundanbagh-Begumpet/040PXX40-XX40-001223364964-C5I1_BZDET" TargetMode="External"/><Relationship Id="rId24" Type="http://schemas.openxmlformats.org/officeDocument/2006/relationships/hyperlink" Target="https://www.google.com/maps/place/SPORTS+1+TABLE+TENNIS+ACADEMY/@12.953847,77.3500528,10z/data=!4m8!1m2!2m1!1sSPORTS+1+TABLE+TENNIS+ACADEMY!3m4!1s0x3bae3e1503cbd491:0x2bfbb7f7fa5b6f06!8m2!3d12.9446612!4d77.5414429" TargetMode="External"/><Relationship Id="rId45" Type="http://schemas.openxmlformats.org/officeDocument/2006/relationships/hyperlink" Target="http://karnatakatt.com/" TargetMode="External"/><Relationship Id="rId66" Type="http://schemas.openxmlformats.org/officeDocument/2006/relationships/hyperlink" Target="https://www.google.com/maps/place/Agon+Table+Tennis/@13.0638525,77.6491377,17z/data=!4m8!1m2!2m1!1sAgon+Table+Tennis+bengluru!3m4!1s0x3bae190fc6def6b5:0x725184b3f27aa7bb!8m2!3d13.063642!4d77.6513104" TargetMode="External"/><Relationship Id="rId87" Type="http://schemas.openxmlformats.org/officeDocument/2006/relationships/hyperlink" Target="https://www.justdial.com/Mangalore/Ramakrishna-Tennis-Club-Kadri/0824P824STD2000348_BZDET" TargetMode="External"/><Relationship Id="rId110" Type="http://schemas.openxmlformats.org/officeDocument/2006/relationships/hyperlink" Target="mailto:info@saitennisacademy.com" TargetMode="External"/><Relationship Id="rId131" Type="http://schemas.openxmlformats.org/officeDocument/2006/relationships/hyperlink" Target="https://www.google.com/maps/place/JLTTA+Vile+Parle/@19.1069053,72.8286354,15z/data=!4m8!1m2!2m1!1sJLTTA+Vile+Parle!3m4!1s0x3be7c9b5f9214ddd:0xa427bb172032e4f!8m2!3d19.1048597!4d72.8460797" TargetMode="External"/><Relationship Id="rId327" Type="http://schemas.openxmlformats.org/officeDocument/2006/relationships/hyperlink" Target="https://www.google.com/maps/place/GSM+Table+Tennis+Academy/@17.4288324,78.4888558,17z/data=!3m1!4b1!4m5!3m4!1s0x3bcb9a1d7340ef77:0x8c7a101e24c40865!8m2!3d17.4288324!4d78.4910498" TargetMode="External"/><Relationship Id="rId152" Type="http://schemas.openxmlformats.org/officeDocument/2006/relationships/hyperlink" Target="https://racqueteers.in/" TargetMode="External"/><Relationship Id="rId173" Type="http://schemas.openxmlformats.org/officeDocument/2006/relationships/hyperlink" Target="https://www.google.com/search?client=ubuntu&amp;hs=CXR&amp;channel=fs&amp;q=table+tennis+classes+in+maharashtra&amp;npsic=0&amp;rflfq=1&amp;rlha=0&amp;rllag=19162576,72873440,6407&amp;tbm=lcl&amp;ved=2ahUKEwid4aqC4rPqAhVz8HMBHWepBXIQjGp6BAgMED0&amp;rldoc=1" TargetMode="External"/><Relationship Id="rId194"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208"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229"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240" Type="http://schemas.openxmlformats.org/officeDocument/2006/relationships/hyperlink" Target="https://www.google.com/maps/place/Sun+table+tennis+academy/@20.0047053,73.7614985,17z/data=!3m1!4b1!4m5!3m4!1s0x3bddeb19d6aca9ff:0x583deea8c3146bc7!8m2!3d20.0047053!4d73.7636925" TargetMode="External"/><Relationship Id="rId261" Type="http://schemas.openxmlformats.org/officeDocument/2006/relationships/hyperlink" Target="https://rdtta.wordpress.com/" TargetMode="External"/><Relationship Id="rId14" Type="http://schemas.openxmlformats.org/officeDocument/2006/relationships/hyperlink" Target="https://www.google.com/maps/place/TTX1+-+Table+Tennis+Coaching+Classes+By+Sanjay+Iyengar/@12.953847,77.3500528,10z/data=!3m1!4b1!4m5!3m4!1s0x3bae1746a7852259:0x49b0a95aeefd9eee!8m2!3d12.9539974!4d77.6309395" TargetMode="External"/><Relationship Id="rId35" Type="http://schemas.openxmlformats.org/officeDocument/2006/relationships/hyperlink" Target="https://www.justdial.com/Bangalore/Joshi-Table-Tennis-Academy/080PXX80-XX80-180824184303-U9M8_BZDET" TargetMode="External"/><Relationship Id="rId56"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77" Type="http://schemas.openxmlformats.org/officeDocument/2006/relationships/hyperlink" Target="http://stagtta.com/" TargetMode="External"/><Relationship Id="rId100" Type="http://schemas.openxmlformats.org/officeDocument/2006/relationships/hyperlink" Target="https://www.google.com/maps/place/JP+Olympia+Table+Tennis+Academy/@19.112407,72.8804633,17z/data=!3m1!4b1!4m5!3m4!1s0x3be7c9c8860b5055:0xeb5df5d9811b0afc!8m2!3d19.112407!4d72.8826573" TargetMode="External"/><Relationship Id="rId282"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317"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8"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51"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72"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93" Type="http://schemas.openxmlformats.org/officeDocument/2006/relationships/hyperlink" Target="mailto:subratjain_007@yahoo.in" TargetMode="External"/><Relationship Id="rId98"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121" Type="http://schemas.openxmlformats.org/officeDocument/2006/relationships/hyperlink" Target="mailto:guruttcentre@gmail.com" TargetMode="External"/><Relationship Id="rId142" Type="http://schemas.openxmlformats.org/officeDocument/2006/relationships/hyperlink" Target="https://www.google.com/search?client=ubuntu&amp;hs=CXR&amp;channel=fs&amp;q=table+tennis+classes+in+maharashtra&amp;npsic=0&amp;rflfq=1&amp;rlha=0&amp;rllag=19162576,72873440,6407&amp;tbm=lcl&amp;ved=2ahUKEwid4aqC4rPqAhVz8HMBHWepBXIQjGp6BAgMED0&amp;rldoc=1" TargetMode="External"/><Relationship Id="rId163" Type="http://schemas.openxmlformats.org/officeDocument/2006/relationships/hyperlink" Target="https://www.google.com/maps/place/Table+Tennis+Freaks+Centre+:+TTFC/@18.5119659,73.7796732,17z/data=!3m1!4b1!4m5!3m4!1s0x3bc2be5ab0a5e2ff:0x30c248a4ab734975!8m2!3d18.5119659!4d73.7818672" TargetMode="External"/><Relationship Id="rId184" Type="http://schemas.openxmlformats.org/officeDocument/2006/relationships/hyperlink" Target="https://www.justdial.com/Pune/Navnath-Shete-Lawn-Tennis-Coaching-Classes-Paud-Road-Kothrud/020PXX20-XX20-151214095619-X8L4_BZDET" TargetMode="External"/><Relationship Id="rId189" Type="http://schemas.openxmlformats.org/officeDocument/2006/relationships/hyperlink" Target="https://www.google.com/maps/place/Table+Tennis+Coach/@18.482085,73.851463,17z/data=!3m1!4b1!4m5!3m4!1s0x3bc2eaa8e6cda045:0x934051020cd6f833!8m2!3d18.482085!4d73.853657" TargetMode="External"/><Relationship Id="rId219" Type="http://schemas.openxmlformats.org/officeDocument/2006/relationships/hyperlink" Target="https://www.google.com/maps/place/Chondhe+Patil+Table+Tennis+Academy/@18.585926,73.7781759,17z/data=!3m1!4b1!4m5!3m4!1s0x3bc2b93b9aea5151:0xb6b48c9d60292367!8m2!3d18.585926!4d73.7803699" TargetMode="External"/><Relationship Id="rId3"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214" Type="http://schemas.openxmlformats.org/officeDocument/2006/relationships/hyperlink" Target="https://www.google.com/maps/place/EKAM+Table+Tennis+Academy/@18.6028442,73.7900347,17z/data=!3m1!4b1!4m5!3m4!1s0x3bc2b91577f44fc5:0xd949c4d18d8a464e!8m2!3d18.6028442!4d73.7922287" TargetMode="External"/><Relationship Id="rId230" Type="http://schemas.openxmlformats.org/officeDocument/2006/relationships/hyperlink" Target="https://www.google.com/maps/place/N+3+Tennis+Club/@19.8708787,75.3611651,17z/data=!3m1!4b1!4m5!3m4!1s0x3bdba28cdf5e6b05:0x402aebcd2a56781f!8m2!3d19.8708787!4d75.3633591" TargetMode="External"/><Relationship Id="rId235"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251"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256" Type="http://schemas.openxmlformats.org/officeDocument/2006/relationships/hyperlink" Target="https://www.google.com/search?client=ubuntu&amp;hs=CXR&amp;channel=fs&amp;q=table+tennis+classes+in+maharashtra&amp;npsic=0&amp;rflfq=1&amp;rlha=0&amp;rllag=19162576,72873440,6407&amp;tbm=lcl&amp;ved=2ahUKEwid4aqC4rPqAhVz8HMBHWepBXIQjGp6BAgMED0&amp;rldoc=1" TargetMode="External"/><Relationship Id="rId277" Type="http://schemas.openxmlformats.org/officeDocument/2006/relationships/hyperlink" Target="https://www.facebook.com/pg/globalttacademy/about/?ref=page_internal" TargetMode="External"/><Relationship Id="rId298" Type="http://schemas.openxmlformats.org/officeDocument/2006/relationships/hyperlink" Target="https://www.facebook.com/pg/adyantTTA/about/?ref=page_internal" TargetMode="External"/><Relationship Id="rId25"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46" Type="http://schemas.openxmlformats.org/officeDocument/2006/relationships/hyperlink" Target="https://www.google.com/maps/place/Namma+Shuttle/@12.9501811,77.5048563,12z/data=!4m8!1m2!2m1!1sNamma+Shuttle!3m4!1s0x3bae1498cc39f233:0xda93ea1ec2bf8005!8m2!3d12.9037668!4d77.6475415" TargetMode="External"/><Relationship Id="rId67"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116"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137" Type="http://schemas.openxmlformats.org/officeDocument/2006/relationships/hyperlink" Target="https://www.google.com/maps/place/RCF+Table+Tennis+Court/@19.0415773,72.8998045,17z/data=!3m1!4b1!4m5!3m4!1s0x3be7c60081a7b141:0xd4791e581b74f9a5!8m2!3d19.0415773!4d72.9019985" TargetMode="External"/><Relationship Id="rId158" Type="http://schemas.openxmlformats.org/officeDocument/2006/relationships/hyperlink" Target="https://www.justdial.com/Mumbai/Thane-Gymkhana-Officers-Club-Kopri-thane-East/022PXX22-XX22-140818150047-A9R1_BZDET" TargetMode="External"/><Relationship Id="rId272" Type="http://schemas.openxmlformats.org/officeDocument/2006/relationships/hyperlink" Target="https://www.google.com/search?client=ubuntu&amp;hs=IXR&amp;channel=fs&amp;tbm=lcl&amp;ei=jYwAX-eZLJjSz7sP9YaLKA&amp;q=table+tennis+classes+in+telangana&amp;oq=table+tennis+classes+in+telangana&amp;gs_l=psy-ab.3..33i22i29i30k1.3614577.3616855.0.3617653.9.9.0.0.0.0.228.1151.0j3j3.6.0....0...1c.1.64.psy-ab..3.6.1150...0i22i30k1.0.zb-r6zPF-oM" TargetMode="External"/><Relationship Id="rId293"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302"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307"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323" Type="http://schemas.openxmlformats.org/officeDocument/2006/relationships/hyperlink" Target="https://theegala-table-tennis-academy.business.site/" TargetMode="External"/><Relationship Id="rId328" Type="http://schemas.openxmlformats.org/officeDocument/2006/relationships/hyperlink" Target="https://www.justdial.com/Hyderabad/Gsm-Table-Tennis-Academy-Beside-Aarya-Samaj-Mandir-Rashtrapati-Road/040PXX40-XX40-180831133658-Y3E3_BZDET" TargetMode="External"/><Relationship Id="rId20" Type="http://schemas.openxmlformats.org/officeDocument/2006/relationships/hyperlink" Target="https://www.google.com/maps/place/SPORTS+1+TABLE+TENNIS+ACADEMY/@12.953847,77.3500528,10z/data=!4m8!1m2!2m1!1sSPORTS+1+TABLE+TENNIS+ACADEMY!3m4!1s0x3bae3e1503cbd491:0x2bfbb7f7fa5b6f06!8m2!3d12.9446612!4d77.5414429" TargetMode="External"/><Relationship Id="rId41" Type="http://schemas.openxmlformats.org/officeDocument/2006/relationships/hyperlink" Target="https://top-spin-table-tennis-academy.business.site/" TargetMode="External"/><Relationship Id="rId62" Type="http://schemas.openxmlformats.org/officeDocument/2006/relationships/hyperlink" Target="https://www.google.com/maps/place/Agon+Table+Tennis/@13.0638525,77.6491377,17z/data=!4m8!1m2!2m1!1sAgon+Table+Tennis+bengluru!3m4!1s0x3bae190fc6def6b5:0x725184b3f27aa7bb!8m2!3d13.063642!4d77.6513104" TargetMode="External"/><Relationship Id="rId83" Type="http://schemas.openxmlformats.org/officeDocument/2006/relationships/hyperlink" Target="https://www.justdial.com/Mangalore/Mathapati-Table-Tennis-Academy-Near-Chaitanya-Techno-School-Mahesh-Pu-Collage-Kottara-Chowki/0824PX824-X824-181013233019-Q1H5_BZDET" TargetMode="External"/><Relationship Id="rId88"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111" Type="http://schemas.openxmlformats.org/officeDocument/2006/relationships/hyperlink" Target="https://www.justdial.com/Mumbai/Sai-Tennis-Academy-Next-Petrol-Pump-Krishnakunj-Building-Opposite-Dindoshi-Depot-Goregaon-East/022P8010699_BZDET" TargetMode="External"/><Relationship Id="rId132" Type="http://schemas.openxmlformats.org/officeDocument/2006/relationships/hyperlink" Target="mailto:jayeshlakhani410@gmail.com" TargetMode="External"/><Relationship Id="rId153" Type="http://schemas.openxmlformats.org/officeDocument/2006/relationships/hyperlink" Target="https://www.google.com/maps/place/Aspirants+Table+Tennis+Academy/@19.1898408,72.9681937,17z/data=!3m1!4b1!4m5!3m4!1s0x3be7b921db56673d:0x6f67501a2b7368f3!8m2!3d19.1898408!4d72.9703877" TargetMode="External"/><Relationship Id="rId174" Type="http://schemas.openxmlformats.org/officeDocument/2006/relationships/hyperlink" Target="http://www.mwta.co.in/" TargetMode="External"/><Relationship Id="rId179" Type="http://schemas.openxmlformats.org/officeDocument/2006/relationships/hyperlink" Target="https://www.google.com/maps/place/Poona+District+Table+Tennis+Association/@18.5077148,73.8314231,17z/data=!3m1!4b1!4m5!3m4!1s0x3bc2bf8c56321163:0xad2eb50db859e46b!8m2!3d18.5077148!4d73.8336171" TargetMode="External"/><Relationship Id="rId195" Type="http://schemas.openxmlformats.org/officeDocument/2006/relationships/hyperlink" Target="https://www.google.com/maps/place/Deccan+Gymkhana+Tennis+Club/@18.5158176,73.8375887,17z/data=!3m1!4b1!4m5!3m4!1s0x3bc2bf885d4a5e0b:0x3d49cdff51e0ad4e!8m2!3d18.5158176!4d73.8397827" TargetMode="External"/><Relationship Id="rId209"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190"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204"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220"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225" Type="http://schemas.openxmlformats.org/officeDocument/2006/relationships/hyperlink" Target="https://www.google.com/search?client=ubuntu&amp;hs=CXR&amp;channel=fs&amp;q=table+tennis+classes+in+maharashtra&amp;npsic=0&amp;rflfq=1&amp;rlha=0&amp;rllag=19162576,72873440,6407&amp;tbm=lcl&amp;ved=2ahUKEwid4aqC4rPqAhVz8HMBHWepBXIQjGp6BAgMED0&amp;rldoc=1" TargetMode="External"/><Relationship Id="rId241" Type="http://schemas.openxmlformats.org/officeDocument/2006/relationships/hyperlink" Target="https://www.justdial.com/Nashik/Sun-Table-Tennis-Academy-College-Road/0253PX253-X253-190823085105-L3H4_BZDET" TargetMode="External"/><Relationship Id="rId246"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267" Type="http://schemas.openxmlformats.org/officeDocument/2006/relationships/hyperlink" Target="https://www.justdial.com/Mumbai/Yash-Gymkhana-Milap-Nagar-Near-Aims-Hospital-MIDC-Dombivli-East/022PXX22-XX22-120517165757-S8C8_BZDET" TargetMode="External"/><Relationship Id="rId288"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15"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36"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57" Type="http://schemas.openxmlformats.org/officeDocument/2006/relationships/hyperlink" Target="https://ganeshs-table-tennis-class.business.site/?utm_source=gmb&amp;utm_medium=referral" TargetMode="External"/><Relationship Id="rId106" Type="http://schemas.openxmlformats.org/officeDocument/2006/relationships/hyperlink" Target="https://www.google.com/search?client=ubuntu&amp;hs=CXR&amp;channel=fs&amp;q=table+tennis+classes+in+maharashtra&amp;npsic=0&amp;rflfq=1&amp;rlha=0&amp;rllag=19162576,72873440,6407&amp;tbm=lcl&amp;ved=2ahUKEwid4aqC4rPqAhVz8HMBHWepBXIQjGp6BAgMED0&amp;rldoc=1" TargetMode="External"/><Relationship Id="rId127" Type="http://schemas.openxmlformats.org/officeDocument/2006/relationships/hyperlink" Target="mailto:jayeshlakhani410@gmail.com" TargetMode="External"/><Relationship Id="rId262" Type="http://schemas.openxmlformats.org/officeDocument/2006/relationships/hyperlink" Target="https://www.google.com/maps/place/NMSA+Tennis+Courts/@19.0706997,72.9888022,17z/data=!3m1!4b1!4m5!3m4!1s0x3be7c6b50ff341e1:0xa2e741e765b96183!8m2!3d19.0706997!4d72.9909962" TargetMode="External"/><Relationship Id="rId283"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313"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318"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10" Type="http://schemas.openxmlformats.org/officeDocument/2006/relationships/hyperlink" Target="https://www.google.com/maps/place/Agon+Table+Tennis/@13.0638525,77.6491377,17z/data=!4m8!1m2!2m1!1sAgon+Table+Tennis+bengluru!3m4!1s0x3bae190fc6def6b5:0x725184b3f27aa7bb!8m2!3d13.063642!4d77.6513104" TargetMode="External"/><Relationship Id="rId31"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52"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73" Type="http://schemas.openxmlformats.org/officeDocument/2006/relationships/hyperlink" Target="https://www.google.com/maps/place/Mudaliar+seva+sanga+table+tennis+academy/@12.9941484,77.5560602,17z/data=!3m1!4b1!4m5!3m4!1s0x3bae3d8964eba0e9:0xe20f11809218f3a!8m2!3d12.9941484!4d77.5582542" TargetMode="External"/><Relationship Id="rId78" Type="http://schemas.openxmlformats.org/officeDocument/2006/relationships/hyperlink" Target="https://www.google.com/maps/place/HARSHA+TABLE+TENNIS+ACADEMY/@12.2916735,76.6303479,17z/data=!3m1!4b1!4m5!3m4!1s0x3baf7b2da3fa9bfd:0xc36c747045738031!8m2!3d12.2916735!4d76.6325419" TargetMode="External"/><Relationship Id="rId94" Type="http://schemas.openxmlformats.org/officeDocument/2006/relationships/hyperlink" Target="https://www.justdial.com/Mumbai/Achievers-Table-Tennis-Academy-Andheri-West/022PXX22-XX22-180327132417-K5C3_BZDET" TargetMode="External"/><Relationship Id="rId99"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101" Type="http://schemas.openxmlformats.org/officeDocument/2006/relationships/hyperlink" Target="mailto:info@test.com" TargetMode="External"/><Relationship Id="rId122" Type="http://schemas.openxmlformats.org/officeDocument/2006/relationships/hyperlink" Target="https://www.justdial.com/Mumbai/Guru-Table-Tennis-Centre-Malad-West/022PXX22-XX22-170711120648-Z2S8_BZDET" TargetMode="External"/><Relationship Id="rId143" Type="http://schemas.openxmlformats.org/officeDocument/2006/relationships/hyperlink" Target="https://www.google.com/maps/place/Table+Tennis+Classes/@19.105117,72.863708,17z/data=!3m1!4b1!4m5!3m4!1s0x3be7b8772acfffff:0x67b63a0a42678a99!8m2!3d19.105117!4d72.865902" TargetMode="External"/><Relationship Id="rId148"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164" Type="http://schemas.openxmlformats.org/officeDocument/2006/relationships/hyperlink" Target="https://www.justdial.com/Pune/TTFC-Table-Tennis-Freaks-Centre-Near-Maratha-Temple-Shinde-Nagar-Bavdhan/020PXX20-XX20-150404144909-Y9W5_BZDET" TargetMode="External"/><Relationship Id="rId169" Type="http://schemas.openxmlformats.org/officeDocument/2006/relationships/hyperlink" Target="https://www.google.com/search?client=ubuntu&amp;hs=CXR&amp;channel=fs&amp;q=table+tennis+classes+in+maharashtra&amp;npsic=0&amp;rflfq=1&amp;rlha=0&amp;rllag=19162576,72873440,6407&amp;tbm=lcl&amp;ved=2ahUKEwid4aqC4rPqAhVz8HMBHWepBXIQjGp6BAgMED0&amp;rldoc=1" TargetMode="External"/><Relationship Id="rId185"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334" Type="http://schemas.openxmlformats.org/officeDocument/2006/relationships/hyperlink" Target="https://gs-academy-table-tennis-and-fitnees.business.site/" TargetMode="External"/><Relationship Id="rId4" Type="http://schemas.openxmlformats.org/officeDocument/2006/relationships/hyperlink" Target="https://skiesttacademyofficial.wordpress.com/2016/04/18/skies-table-tennis-acady/" TargetMode="External"/><Relationship Id="rId9" Type="http://schemas.openxmlformats.org/officeDocument/2006/relationships/hyperlink" Target="http://agonsports.in/" TargetMode="External"/><Relationship Id="rId180"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210" Type="http://schemas.openxmlformats.org/officeDocument/2006/relationships/hyperlink" Target="https://www.google.com/maps/place/AIMS+TABLE+TENNIS+ACADEMY/@18.4829289,73.8490328,17z/data=!3m1!4b1!4m5!3m4!1s0x3bc2eb0df2b1c439:0xe8abdeaea990dc1!8m2!3d18.4829289!4d73.8512268" TargetMode="External"/><Relationship Id="rId215" Type="http://schemas.openxmlformats.org/officeDocument/2006/relationships/hyperlink" Target="mailto:ksubodh61@yahoo.co.in" TargetMode="External"/><Relationship Id="rId236" Type="http://schemas.openxmlformats.org/officeDocument/2006/relationships/hyperlink" Target="https://www.google.com/maps/place/Jay+Modak+Table+Tennis+Academy/@19.9829477,73.776836,17z/data=!3m1!4b1!4m5!3m4!1s0x3bddeb7b37938841:0x319a8c13691a62d1!8m2!3d19.9829477!4d73.77903" TargetMode="External"/><Relationship Id="rId257" Type="http://schemas.openxmlformats.org/officeDocument/2006/relationships/hyperlink" Target="http://nerulgymkhana.com/tennis-coaching" TargetMode="External"/><Relationship Id="rId278" Type="http://schemas.openxmlformats.org/officeDocument/2006/relationships/hyperlink" Target="https://www.google.com/maps/place/V+Academy+for+Table+tennis/@17.3399212,78.5343183,17z/data=!3m1!4b1!4m5!3m4!1s0x3bcb99dd576c5e21:0xae20e3182a7b66bf!8m2!3d17.3399212!4d78.5365123" TargetMode="External"/><Relationship Id="rId26"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231" Type="http://schemas.openxmlformats.org/officeDocument/2006/relationships/hyperlink" Target="https://www.justdial.com/Aurangabad-Maharashtra/N-3-Tennis-Club-Cidco/9999PX240-X240-190205224539-Z9V7_BZDET" TargetMode="External"/><Relationship Id="rId252"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273" Type="http://schemas.openxmlformats.org/officeDocument/2006/relationships/hyperlink" Target="http://www.telanganatabletennis.com/tt-training-centers.php" TargetMode="External"/><Relationship Id="rId294" Type="http://schemas.openxmlformats.org/officeDocument/2006/relationships/hyperlink" Target="https://akrasia-table-tennis-parlor.business.site/" TargetMode="External"/><Relationship Id="rId308" Type="http://schemas.openxmlformats.org/officeDocument/2006/relationships/hyperlink" Target="https://www.facebook.com/acetennishyd/" TargetMode="External"/><Relationship Id="rId329"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47"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68"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89" Type="http://schemas.openxmlformats.org/officeDocument/2006/relationships/hyperlink" Target="https://www.google.com/maps/place/Mumbai+Suburban+District+Table+Tennis+Association/@19.1576336,72.7968176,13z/data=!4m8!1m2!2m1!1sMumbai+Suburban+District+Table+Tennis+Association!3m4!1s0x3be7b6c5f6f3b5db:0xe8fd790134ff9ff!8m2!3d19.2072367!4d72.8348221" TargetMode="External"/><Relationship Id="rId112"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133" Type="http://schemas.openxmlformats.org/officeDocument/2006/relationships/hyperlink" Target="mailto:jayeshlakhani410@gmail.com" TargetMode="External"/><Relationship Id="rId154"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175" Type="http://schemas.openxmlformats.org/officeDocument/2006/relationships/hyperlink" Target="https://www.google.com/maps/place/Metrocity+Sports+and+Health+Club/@18.5116176,73.8138088,17z/data=!3m1!4b1!4m5!3m4!1s0x3bc2bfbda9260cf5:0x498a8dfb78b8e8cb!8m2!3d18.5116176!4d73.8160028" TargetMode="External"/><Relationship Id="rId196"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200" Type="http://schemas.openxmlformats.org/officeDocument/2006/relationships/hyperlink" Target="https://www.justdial.com/Pune/PYC-Hindu-Gymkhana-Next-To-Lord-Krishna-Temple-Opposite-Girikand-Travels-Deccan-Gymkhana/020P5081222_BZDET" TargetMode="External"/><Relationship Id="rId16"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221"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242"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263"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284" Type="http://schemas.openxmlformats.org/officeDocument/2006/relationships/hyperlink" Target="https://www.google.com/maps/place/GHMC+Table+Tennis+Club/@17.4888973,78.3221266,17z/data=!3m1!4b1!4m5!3m4!1s0x3bcb929329a93013:0xc8595a33e0c62b4a!8m2!3d17.4888973!4d78.3243206" TargetMode="External"/><Relationship Id="rId319" Type="http://schemas.openxmlformats.org/officeDocument/2006/relationships/hyperlink" Target="https://playsmc.org/" TargetMode="External"/><Relationship Id="rId37" Type="http://schemas.openxmlformats.org/officeDocument/2006/relationships/hyperlink" Target="https://www.facebook.com/pg/JoshiTableTennisAcademy/about/?ref=page_internal" TargetMode="External"/><Relationship Id="rId58" Type="http://schemas.openxmlformats.org/officeDocument/2006/relationships/hyperlink" Target="https://www.google.com/maps/place/Agon+Table+Tennis/@13.0638525,77.6491377,17z/data=!4m8!1m2!2m1!1sAgon+Table+Tennis+bengluru!3m4!1s0x3bae190fc6def6b5:0x725184b3f27aa7bb!8m2!3d13.063642!4d77.6513104" TargetMode="External"/><Relationship Id="rId79" Type="http://schemas.openxmlformats.org/officeDocument/2006/relationships/hyperlink" Target="https://www.justdial.com/Mysore/Harsha-Table-Tennis-Academy-Near-In-Kaveri-School-Jayanagar/0821PX821-X821-190518075014-P6V1_BZDET" TargetMode="External"/><Relationship Id="rId102" Type="http://schemas.openxmlformats.org/officeDocument/2006/relationships/hyperlink" Target="https://www.justdial.com/Mumbai/Jp-Olympia-Table-Tennis-Academy-Near-Tanvi-Super-Market-Marol-Naka-Andheri-East/022PXX22-XX22-190515162332-T3M1_BZDET" TargetMode="External"/><Relationship Id="rId123"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144"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330" Type="http://schemas.openxmlformats.org/officeDocument/2006/relationships/hyperlink" Target="http://www.telanganatabletennis.com/contact-us.php" TargetMode="External"/><Relationship Id="rId90" Type="http://schemas.openxmlformats.org/officeDocument/2006/relationships/hyperlink" Target="https://www.justdial.com/Mumbai/Mumbai-Suburban-District-Table-Tennis-Association-Behind-SBI-Bank-Near-Hindustan-Naka-Kandivali-West/022PXX22-XX22-130924154848-E7R8_BZDET" TargetMode="External"/><Relationship Id="rId165"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186" Type="http://schemas.openxmlformats.org/officeDocument/2006/relationships/hyperlink" Target="https://www.google.com/maps/place/Ajit+Sail+Tennis+Academy+(ASTA)/@18.5115413,73.9241361,17z/data=!3m1!4b1!4m5!3m4!1s0x3bc2c1f2c2e84277:0x1eee9253c3c2fa44!8m2!3d18.5115413!4d73.9263301" TargetMode="External"/><Relationship Id="rId211" Type="http://schemas.openxmlformats.org/officeDocument/2006/relationships/hyperlink" Target="https://www.facebook.com/pg/AIMS-TABLE-Tennis-Acadamy-985542791493763/about/?ref=page_internal" TargetMode="External"/><Relationship Id="rId232" Type="http://schemas.openxmlformats.org/officeDocument/2006/relationships/hyperlink" Target="https://www.google.com/search?client=ubuntu&amp;hs=CXR&amp;channel=fs&amp;q=table+tennis+classes+in+maharashtra&amp;npsic=0&amp;rflfq=1&amp;rlha=0&amp;rllag=19162576,72873440,6407&amp;tbm=lcl&amp;ved=2ahUKEwid4aqC4rPqAhVz8HMBHWepBXIQjGp6BAgMED0&amp;rldoc=1" TargetMode="External"/><Relationship Id="rId253" Type="http://schemas.openxmlformats.org/officeDocument/2006/relationships/hyperlink" Target="https://www.google.com/maps/place/Nerul+Gymkhana/@19.026701,73.012992,17z/data=!3m1!4b1!4m5!3m4!1s0x3be7c395722df65b:0xdd1c084b8b6c7d49!8m2!3d19.026701!4d73.015186" TargetMode="External"/><Relationship Id="rId274" Type="http://schemas.openxmlformats.org/officeDocument/2006/relationships/hyperlink" Target="https://www.google.com/maps/place/Global+Table+Tennis+Academy/@17.415384,78.449528,17z/data=!3m1!4b1!4m5!3m4!1s0x3bcb9737ef5a398d:0xb0773679fe3f316c!8m2!3d17.415384!4d78.451722" TargetMode="External"/><Relationship Id="rId295" Type="http://schemas.openxmlformats.org/officeDocument/2006/relationships/hyperlink" Target="https://www.google.com/maps/place/Adyant+Table+Tennis+Academy/@17.5207957,78.395636,17z/data=!3m1!4b1!4m5!3m4!1s0x3bcb8f82776e278b:0xd01f8656bea36ff9!8m2!3d17.5207957!4d78.39783" TargetMode="External"/><Relationship Id="rId309" Type="http://schemas.openxmlformats.org/officeDocument/2006/relationships/hyperlink" Target="https://www.google.com/maps/place/Table+Tennis+Classes/@17.4201796,78.5486523,17z/data=!3m1!4b1!4m5!3m4!1s0x3bcb93e231216579:0xa07086e95f559e87!8m2!3d17.4201796!4d78.5508463" TargetMode="External"/><Relationship Id="rId27"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48"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69" Type="http://schemas.openxmlformats.org/officeDocument/2006/relationships/hyperlink" Target="https://www.tenvicsports.com/ContactTENVIC.php" TargetMode="External"/><Relationship Id="rId113" Type="http://schemas.openxmlformats.org/officeDocument/2006/relationships/hyperlink" Target="https://www.facebook.com/pg/saitennisacademy/about/?ref=page_internal" TargetMode="External"/><Relationship Id="rId134"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320" Type="http://schemas.openxmlformats.org/officeDocument/2006/relationships/hyperlink" Target="https://www.google.com/maps/place/Theegala+Table+Tennis+Academy/@17.3213983,78.5380277,17z/data=!3m1!4b1!4m5!3m4!1s0x3bcba37cbd1c3fff:0xd297e71ce9dc0e66!8m2!3d17.3213983!4d78.5402217" TargetMode="External"/><Relationship Id="rId80"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155"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176" Type="http://schemas.openxmlformats.org/officeDocument/2006/relationships/hyperlink" Target="https://www.justdial.com/Pune/Metrocity-Sports-and-Health-Club-Kothrud/020PG004385_BZDET" TargetMode="External"/><Relationship Id="rId197"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201" Type="http://schemas.openxmlformats.org/officeDocument/2006/relationships/hyperlink" Target="https://www.google.com/search?client=ubuntu&amp;hs=CXR&amp;channel=fs&amp;q=table+tennis+classes+in+maharashtra&amp;npsic=0&amp;rflfq=1&amp;rlha=0&amp;rllag=19162576,72873440,6407&amp;tbm=lcl&amp;ved=2ahUKEwid4aqC4rPqAhVz8HMBHWepBXIQjGp6BAgMED0&amp;rldoc=1" TargetMode="External"/><Relationship Id="rId222" Type="http://schemas.openxmlformats.org/officeDocument/2006/relationships/hyperlink" Target="https://www.facebook.com/pg/CPTTAcademy/about/?ref=page_internal" TargetMode="External"/><Relationship Id="rId243" Type="http://schemas.openxmlformats.org/officeDocument/2006/relationships/hyperlink" Target="https://sun-table-tennis-academy.business.site/?utm_source=gmb&amp;utm_medium=referral" TargetMode="External"/><Relationship Id="rId264"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285"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17" Type="http://schemas.openxmlformats.org/officeDocument/2006/relationships/hyperlink" Target="https://www.google.com/maps/place/SPORTS+1+TABLE+TENNIS+ACADEMY/@12.953847,77.3500528,10z/data=!4m8!1m2!2m1!1sSPORTS+1+TABLE+TENNIS+ACADEMY!3m4!1s0x3bae3e1503cbd491:0x2bfbb7f7fa5b6f06!8m2!3d12.9446612!4d77.5414429" TargetMode="External"/><Relationship Id="rId38" Type="http://schemas.openxmlformats.org/officeDocument/2006/relationships/hyperlink" Target="https://www.google.com/maps/place/SPORTS+1+TABLE+TENNIS+ACADEMY/@12.953847,77.3500528,10z/data=!4m8!1m2!2m1!1sSPORTS+1+TABLE+TENNIS+ACADEMY!3m4!1s0x3bae3e1503cbd491:0x2bfbb7f7fa5b6f06!8m2!3d12.9446612!4d77.5414429" TargetMode="External"/><Relationship Id="rId59"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103"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124" Type="http://schemas.openxmlformats.org/officeDocument/2006/relationships/hyperlink" Target="https://www.facebook.com/pg/GURUTTC/about/?ref=page_internal" TargetMode="External"/><Relationship Id="rId310"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70" Type="http://schemas.openxmlformats.org/officeDocument/2006/relationships/hyperlink" Target="https://www.google.com/maps/place/Mudaliar+seva+sanga+table+tennis+academy/@12.9941484,77.5560602,17z/data=!3m1!4b1!4m5!3m4!1s0x3bae3d8964eba0e9:0xe20f11809218f3a!8m2!3d12.9941484!4d77.5582542" TargetMode="External"/><Relationship Id="rId91"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145"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166" Type="http://schemas.openxmlformats.org/officeDocument/2006/relationships/hyperlink" Target="https://www.facebook.com/pg/TTFCPune/about/?ref=page_internal" TargetMode="External"/><Relationship Id="rId187"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331" Type="http://schemas.openxmlformats.org/officeDocument/2006/relationships/hyperlink" Target="https://www.google.com/maps/place/Gs+Academy/@18.4439251,79.1258908,17z/data=!3m1!4b1!4m5!3m4!1s0x3bccd920e7727d49:0x90c75d3a7cabc4f7!8m2!3d18.4439251!4d79.1280848" TargetMode="External"/><Relationship Id="rId1" Type="http://schemas.openxmlformats.org/officeDocument/2006/relationships/hyperlink" Target="https://www.google.com/maps/place/SKIES+Table+Tennis+Academy/@12.9405156,77.5757561,17z/data=!3m1!4b1!4m5!3m4!1s0x3bae15939915d4d9:0xd5854462c9905d5e!8m2!3d12.9405156!4d77.5779501" TargetMode="External"/><Relationship Id="rId212"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233" Type="http://schemas.openxmlformats.org/officeDocument/2006/relationships/hyperlink" Target="https://www.google.com/maps/place/Shri+Aniruddha+Sports+Racket+Zone+(badminton+,tennis+,table+tennis+%26+squesh+shop+)/@19.8697436,75.3273549,17z/data=!3m1!4b1!4m5!3m4!1s0x3bdb98654b4f7437:0x6ec982a09f56833c!8m2!3d19.8697436!4d75.3295489" TargetMode="External"/><Relationship Id="rId254" Type="http://schemas.openxmlformats.org/officeDocument/2006/relationships/hyperlink" Target="mailto:admin@nerulgymkhana.com" TargetMode="External"/><Relationship Id="rId28" Type="http://schemas.openxmlformats.org/officeDocument/2006/relationships/hyperlink" Target="https://rm-square-table-tennis-academy.business.site/" TargetMode="External"/><Relationship Id="rId49" Type="http://schemas.openxmlformats.org/officeDocument/2006/relationships/hyperlink" Target="https://www.google.com/maps/place/Match+Point+Table+Tennis+Academy/@12.9501905,77.5728855,17z/data=!3m1!4b1!4m5!3m4!1s0x3bae15ee7bf745e1:0xb075b5196cee435!8m2!3d12.9501905!4d77.5750795" TargetMode="External"/><Relationship Id="rId114" Type="http://schemas.openxmlformats.org/officeDocument/2006/relationships/hyperlink" Target="https://www.google.com/maps/place/Kalpataru+Aura+Table+Tennis/@19.0971022,72.9150957,17z/data=!3m1!4b1!4m5!3m4!1s0x3be7c7c925fdda17:0xc847e85ac7e217d1!8m2!3d19.0971022!4d72.9172897" TargetMode="External"/><Relationship Id="rId275" Type="http://schemas.openxmlformats.org/officeDocument/2006/relationships/hyperlink" Target="https://www.justdial.com/Hyderabad/Global-Table-Tennis-Academy-Naveen-Nagar-Banjara-Hills/040PXX40-XX40-150730122650-B4Y1_BZDET" TargetMode="External"/><Relationship Id="rId296"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300" Type="http://schemas.openxmlformats.org/officeDocument/2006/relationships/hyperlink" Target="mailto:topspincoe@gmail.com" TargetMode="External"/><Relationship Id="rId60"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81" Type="http://schemas.openxmlformats.org/officeDocument/2006/relationships/hyperlink" Target="https://www.google.com/maps/place/MATHAPATI+TABLE+TENNIS+ACADEMY/@12.9137553,74.8341388,17z/data=!3m1!4b1!4m5!3m4!1s0x3ba350830b33ae17:0x799667f12b040269!8m2!3d12.9137553!4d74.8363328" TargetMode="External"/><Relationship Id="rId135"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156" Type="http://schemas.openxmlformats.org/officeDocument/2006/relationships/hyperlink" Target="http://aspirantstt.com/" TargetMode="External"/><Relationship Id="rId177"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198" Type="http://schemas.openxmlformats.org/officeDocument/2006/relationships/hyperlink" Target="https://deccangymkhana.co.in/" TargetMode="External"/><Relationship Id="rId321" Type="http://schemas.openxmlformats.org/officeDocument/2006/relationships/hyperlink" Target="https://www.justdial.com/Hyderabad/Theegala-Table-Tennis-Academy-Lakshmi-Nagar-Colony-Park-Besode-States-School-Meerpet/040PXX40-XX40-181008165526-X5U3_BZDET" TargetMode="External"/><Relationship Id="rId202" Type="http://schemas.openxmlformats.org/officeDocument/2006/relationships/hyperlink" Target="https://www.pycgymkhana.com/" TargetMode="External"/><Relationship Id="rId223" Type="http://schemas.openxmlformats.org/officeDocument/2006/relationships/hyperlink" Target="https://www.google.com/maps/place/The+Eastern+Sports+Club/@21.1487023,79.1386102,17z/data=!3m1!4b1!4m5!3m4!1s0x3bd4c712d11b4947:0x841da4f3cc98b7c0!8m2!3d21.1487023!4d79.1408042" TargetMode="External"/><Relationship Id="rId244" Type="http://schemas.openxmlformats.org/officeDocument/2006/relationships/hyperlink" Target="https://www.google.com/maps/place/H.S+Sports+Club+TABLE+TENNIS/@20.9210342,77.7589302,17z/data=!3m1!4b1!4m5!3m4!1s0x3bd6a4bb970aac5b:0x988398c40b3ee74!8m2!3d20.9210342!4d77.7611242" TargetMode="External"/><Relationship Id="rId18"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39"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265" Type="http://schemas.openxmlformats.org/officeDocument/2006/relationships/hyperlink" Target="https://www.nmsaindia.com/" TargetMode="External"/><Relationship Id="rId286"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50" Type="http://schemas.openxmlformats.org/officeDocument/2006/relationships/hyperlink" Target="mailto:vishytt@yahoo.co.in" TargetMode="External"/><Relationship Id="rId104" Type="http://schemas.openxmlformats.org/officeDocument/2006/relationships/hyperlink" Target="http://www.jpotta.in/about-us/" TargetMode="External"/><Relationship Id="rId125" Type="http://schemas.openxmlformats.org/officeDocument/2006/relationships/hyperlink" Target="https://www.google.com/maps/place/JLTTA+Hub+Juhu/@19.1089513,72.8265496,17z/data=!3m1!4b1!4m5!3m4!1s0x3be7c9c1f7f30a7f:0x788c8e8fbf624790!8m2!3d19.1089513!4d72.8287436" TargetMode="External"/><Relationship Id="rId146" Type="http://schemas.openxmlformats.org/officeDocument/2006/relationships/hyperlink" Target="https://www.google.com/maps/place/Supreme+Table+Tennis+Academy/@19.1880278,72.8375014,17z/data=!3m1!4b1!4m5!3m4!1s0x3be7b6ef7e250ed9:0xd3b7d009c1d7b7d6!8m2!3d19.1880278!4d72.8396954" TargetMode="External"/><Relationship Id="rId167" Type="http://schemas.openxmlformats.org/officeDocument/2006/relationships/hyperlink" Target="https://www.google.com/maps/place/Millenium+School+Of+Tennis/@18.4911568,73.8062306,17z/data=!3m1!4b1!4m5!3m4!1s0x3bc2bf289e28523b:0xa11499716139e6ef!8m2!3d18.4911568!4d73.8084246" TargetMode="External"/><Relationship Id="rId188"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311"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332" Type="http://schemas.openxmlformats.org/officeDocument/2006/relationships/hyperlink" Target="https://www.justdial.com/Karimnagar/Gs-Academy-Above-Ashoda-Hospital-Karimnagar-HO/9999PX878-X878-180406175222-F4Y8_BZDET" TargetMode="External"/><Relationship Id="rId71" Type="http://schemas.openxmlformats.org/officeDocument/2006/relationships/hyperlink" Target="https://www.justdial.com/Bangalore/Mudaliar-Seva-Sanga-Table-Tennis-Academy-Prakash-Nagar/080PXX80-XX80-170928193015-C9R9_BZDET" TargetMode="External"/><Relationship Id="rId92" Type="http://schemas.openxmlformats.org/officeDocument/2006/relationships/hyperlink" Target="https://www.google.com/maps/place/Achiever's+Table+Tennis+Academy/@19.117916,72.83869,17z/data=!3m1!4b1!4m5!3m4!1s0x3be7c9d06ec66231:0x49ebd770d764f72a!8m2!3d19.117916!4d72.840884" TargetMode="External"/><Relationship Id="rId213" Type="http://schemas.openxmlformats.org/officeDocument/2006/relationships/hyperlink" Target="https://aims-table-tennis-academy.business.site/" TargetMode="External"/><Relationship Id="rId234" Type="http://schemas.openxmlformats.org/officeDocument/2006/relationships/hyperlink" Target="https://www.justdial.com/Aurangabad-Maharashtra/Shree-Aniruddha-Sports-Near-Sant-Eknath-Rangmandir-Osmanpura/9999PX240-X240-130517182620-E1I4_BZDET" TargetMode="External"/><Relationship Id="rId2" Type="http://schemas.openxmlformats.org/officeDocument/2006/relationships/hyperlink" Target="https://www.justdial.com/Bangalore/SKIES-Table-Tennis-Academy-Near-MN-Krishna-Rao-Park-Basavanagudi/080PXX80-XX80-170903224534-N7R7_BZDET" TargetMode="External"/><Relationship Id="rId29" Type="http://schemas.openxmlformats.org/officeDocument/2006/relationships/hyperlink" Target="https://www.google.com/maps/place/Sri+Sai+Nandan+Institute+of+Table+Tennis/@13.0789584,77.5554442,17z/data=!3m1!4b1!4m5!3m4!1s0x3bae2326f392426b:0x88e8854a80ee4f40!8m2!3d13.0789584!4d77.5576382" TargetMode="External"/><Relationship Id="rId255" Type="http://schemas.openxmlformats.org/officeDocument/2006/relationships/hyperlink" Target="https://www.google.com/search?client=ubuntu&amp;hs=CXR&amp;channel=fs&amp;q=table+tennis+classes+in+maharashtra&amp;npsic=0&amp;rflfq=1&amp;rlha=0&amp;rllag=19162576,72873440,6407&amp;tbm=lcl&amp;ved=2ahUKEwid4aqC4rPqAhVz8HMBHWepBXIQjGp6BAgMED0&amp;rldoc=1" TargetMode="External"/><Relationship Id="rId276" Type="http://schemas.openxmlformats.org/officeDocument/2006/relationships/hyperlink" Target="https://www.google.com/search?client=ubuntu&amp;hs=IXR&amp;channel=fs&amp;tbm=lcl&amp;ei=jYwAX-eZLJjSz7sP9YaLKA&amp;q=table+tennis+classes+in+telangana&amp;oq=table+tennis+classes+in+telangana&amp;gs_l=psy-ab.3..33i22i29i30k1.3614577.3616855.0.3617653.9.9.0.0.0.0.228.1151.0j3j3.6.0....0...1c.1.64.psy-ab..3.6.1150...0i22i30k1.0.zb-r6zPF-oM" TargetMode="External"/><Relationship Id="rId297"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40"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115" Type="http://schemas.openxmlformats.org/officeDocument/2006/relationships/hyperlink" Target="https://www.google.com/search?client=ubuntu&amp;hs=Qk4&amp;channel=fs&amp;q=table+tennis+classes+in+maharashtra&amp;npsic=0&amp;rflfq=1&amp;rlha=0&amp;rllag=19162576,72873440,6407&amp;tbm=lcl&amp;ved=2ahUKEwjckJ7Ww7PqAhX3IbcAHaQaBbIQjGp6BAgMED0&amp;rldoc=1" TargetMode="External"/><Relationship Id="rId136" Type="http://schemas.openxmlformats.org/officeDocument/2006/relationships/hyperlink" Target="http://jltta.in/" TargetMode="External"/><Relationship Id="rId157" Type="http://schemas.openxmlformats.org/officeDocument/2006/relationships/hyperlink" Target="https://www.google.com/maps/place/Thane+Gymkhana+Officers+Club/@19.1802337,72.9657268,17z/data=!3m1!4b1!4m5!3m4!1s0x3be7b8de3fffffff:0x1bf4b944dd258835!8m2!3d19.1802337!4d72.9679208" TargetMode="External"/><Relationship Id="rId178" Type="http://schemas.openxmlformats.org/officeDocument/2006/relationships/hyperlink" Target="http://www.metrocityhealthclub.com/" TargetMode="External"/><Relationship Id="rId301"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322"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 Id="rId61" Type="http://schemas.openxmlformats.org/officeDocument/2006/relationships/hyperlink" Target="http://www.prospin95.com/" TargetMode="External"/><Relationship Id="rId82" Type="http://schemas.openxmlformats.org/officeDocument/2006/relationships/hyperlink" Target="mailto:veereshmathapati436@gmail.com" TargetMode="External"/><Relationship Id="rId199" Type="http://schemas.openxmlformats.org/officeDocument/2006/relationships/hyperlink" Target="https://www.google.com/maps/place/PYC+Hindu+Gymkhana/@18.5177945,73.8372123,17z/data=!3m1!4b1!4m5!3m4!1s0x3bc2bf8f3fffffff:0xa69d6a997ab1008c!8m2!3d18.5177945!4d73.8394063" TargetMode="External"/><Relationship Id="rId203" Type="http://schemas.openxmlformats.org/officeDocument/2006/relationships/hyperlink" Target="https://www.google.com/maps/place/SATAV+PATIL+SPORTS+Badminton+courts+,+Cricket+Football+Table+Tennis+Coaching/@18.5660112,73.9759624,17z/data=!4m8!1m2!2m1!1sSATAV+PATIL+SPORTS+Badminton+courts+,+Cricket+Football+Table+Tennis+Coaching!3m4!1s0x3bc2c3086824d703:0x9a460749e6a4c069!8m2!3d18.5659411!4d73.9784256" TargetMode="External"/><Relationship Id="rId19" Type="http://schemas.openxmlformats.org/officeDocument/2006/relationships/hyperlink" Target="https://www.google.com/search?client=ubuntu&amp;hs=lq2&amp;channel=fs&amp;tbm=lcl&amp;ei=Rq38XpL6FJGwrQH23qHQAw&amp;q=table+tennis+classes+in+karnataka&amp;oq=table+tennis+classes+in+karnataka&amp;gs_l=psy-ab.3..33i22i29i30k1.723136.725261.0.725663.9.9.0.0.0.0.278.1195.0j4j2.6.0....0...1c.1.64.psy-ab..3.6.1193...0i22i30k1.0.TrZ8l4uLn5U" TargetMode="External"/><Relationship Id="rId224" Type="http://schemas.openxmlformats.org/officeDocument/2006/relationships/hyperlink" Target="https://www.justdial.com/Nagpur/The-Eastern-Sports-Club-Near-Radha-Krishna-Hospital-Wardhaman-Nagar/0712PX712-X712-1235230579L2N2V5-DC_BZDET" TargetMode="External"/><Relationship Id="rId245" Type="http://schemas.openxmlformats.org/officeDocument/2006/relationships/hyperlink" Target="https://www.justdial.com/Amravati/H-S-Sports-Club-Table-Tennis-Kanwar-Nagar/9999PX721-X721-181012064835-E1R9_BZDET" TargetMode="External"/><Relationship Id="rId266" Type="http://schemas.openxmlformats.org/officeDocument/2006/relationships/hyperlink" Target="https://www.google.com/maps/place/Yash+Health+Care+Center/@19.2078053,73.1036339,17z/data=!3m1!4b1!4m5!3m4!1s0x3be7959983f53377:0xb02d22a98e4adc59!8m2!3d19.2078053!4d73.1058279" TargetMode="External"/><Relationship Id="rId287" Type="http://schemas.openxmlformats.org/officeDocument/2006/relationships/hyperlink" Target="https://www.google.com/maps/place/Gamepoint+Uppal/@17.4009092,78.549141,17z/data=!3m1!4b1!4m5!3m4!1s0x3bcb99d7f9d182c7:0x1315b6f6bc5c138c!8m2!3d17.4009092!4d78.551335" TargetMode="External"/><Relationship Id="rId30" Type="http://schemas.openxmlformats.org/officeDocument/2006/relationships/hyperlink" Target="https://www.justdial.com/Bangalore/SRI-SAI-Nandan-Institute-OF-TABLE-Tennis-Beside-NTI-Ground-Vidyaranyapura/080PXX80-XX80-110327221453-M5H8_BZDET" TargetMode="External"/><Relationship Id="rId105" Type="http://schemas.openxmlformats.org/officeDocument/2006/relationships/hyperlink" Target="https://www.google.com/maps/place/Mulund+Gymkhana/@19.1672562,72.9612007,17z/data=!3m1!4b1!4m5!3m4!1s0x3be7b8ec0ff73169:0x9e24752f2e97065a!8m2!3d19.1672562!4d72.9633947" TargetMode="External"/><Relationship Id="rId126" Type="http://schemas.openxmlformats.org/officeDocument/2006/relationships/hyperlink" Target="mailto:jayeshlakhani410@gmail.com" TargetMode="External"/><Relationship Id="rId147" Type="http://schemas.openxmlformats.org/officeDocument/2006/relationships/hyperlink" Target="https://www.google.com/search?client=ubuntu&amp;hs=iy7&amp;channel=fs&amp;q=table+tennis+classes+in+maharashtra&amp;npsic=0&amp;rflfq=1&amp;rlha=0&amp;rllag=19162576,72873440,6407&amp;tbm=lcl&amp;ved=2ahUKEwi2st7_ybHqAhXBQ3wKHeFFCo8QjGp6BAgMED0&amp;rldoc=1" TargetMode="External"/><Relationship Id="rId168" Type="http://schemas.openxmlformats.org/officeDocument/2006/relationships/hyperlink" Target="https://www.justdial.com/Pune/Millennium-School-Of-Tennis-Vedant-Nagari-Karve-Nagar/020PXX20-XX20-180216172057-H4J5_BZDET" TargetMode="External"/><Relationship Id="rId312" Type="http://schemas.openxmlformats.org/officeDocument/2006/relationships/hyperlink" Target="https://www.google.com/maps/place/AWA+Tennis+Academy/@17.4102684,78.4525262,17z/data=!3m1!4b1!4m5!3m4!1s0x3bcb97471844a423:0x6ba939f2bc4b2176!8m2!3d17.4102684!4d78.4547202" TargetMode="External"/><Relationship Id="rId333" Type="http://schemas.openxmlformats.org/officeDocument/2006/relationships/hyperlink" Target="https://www.google.com/search?client=ubuntu&amp;hs=d9n&amp;channel=fs&amp;q=table+tennis+classes+in+telangana&amp;npsic=0&amp;rflfq=1&amp;rlha=0&amp;rllag=17377652,78494117,6147&amp;tbm=lcl&amp;ved=2ahUKEwi3sdL__bPqAhWIfn0KHbu8CEYQjGp6BAgMED0&amp;rldoc=1"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21" Type="http://schemas.openxmlformats.org/officeDocument/2006/relationships/hyperlink" Targe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 TargetMode="External"/><Relationship Id="rId42" Type="http://schemas.openxmlformats.org/officeDocument/2006/relationships/hyperlink" Target="https://www.google.com/maps/place/Jayanagar+Volleyball+Stadium/@12.9340378,77.5829255,17z/data=!3m1!4b1!4m5!3m4!1s0x3bae15bd61216137:0xe027357eba033f69!8m2!3d12.9340378!4d77.5851142" TargetMode="External"/><Relationship Id="rId63" Type="http://schemas.openxmlformats.org/officeDocument/2006/relationships/hyperlink" Target="https://www.google.com/maps/place/Sports+Reconnect/@19.1442543,72.8212193,12z/data=!4m8!1m2!2m1!1sSports+Reconnect!3m4!1s0x3be7c0c51614f951:0x211c63e5e7aade37!8m2!3d19.079199!4d72.896394" TargetMode="External"/><Relationship Id="rId84" Type="http://schemas.openxmlformats.org/officeDocument/2006/relationships/hyperlink" Target="https://www.google.com/search?tbm=lcl&amp;sxsrf=ALeKk03hjJ5QoU2yOvsHyp1mZys1FxcX1g%3A1593691408797&amp;ei=EM39Xu2zMKnG4-EP-4ONqAE&amp;q=volleyball+classes+in+maharashtra&amp;oq=volleyball+classes+in+maharashtra&amp;gs_l=psy-ab.3...0.0.0.84705.0.0.0.0.0.0.0.0..0.0....0...1c..64.psy-ab..0.0.0....0.19EYbD5gHcU" TargetMode="External"/><Relationship Id="rId138" Type="http://schemas.openxmlformats.org/officeDocument/2006/relationships/hyperlink" Target="https://www.google.com/maps/place/PASC+VolleyBall+Club/@9.6296282,77.0560857,17z/data=!3m1!4b1!4m5!3m4!1s0x3b06531e4422f9d5:0x8561373d1020e6d6!8m2!3d9.6296282!4d77.0582798" TargetMode="External"/><Relationship Id="rId159"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70"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191"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205"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107"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1" Type="http://schemas.openxmlformats.org/officeDocument/2006/relationships/hyperlink" Target="http://www.iiits.ac.in/" TargetMode="External"/><Relationship Id="rId32" Type="http://schemas.openxmlformats.org/officeDocument/2006/relationships/hyperlink" Targe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 TargetMode="External"/><Relationship Id="rId53" Type="http://schemas.openxmlformats.org/officeDocument/2006/relationships/hyperlink" Target="https://www.google.com/search?q=IITB+Old+Volley+Ball+Grounds&amp;oq=IITB+Old+Volley+Ball+Grounds&amp;aqs=chrome..69i57j0j69i60j69i61j69i60.702j0j7&amp;sourceid=chrome&amp;ie=UTF-8" TargetMode="External"/><Relationship Id="rId74" Type="http://schemas.openxmlformats.org/officeDocument/2006/relationships/hyperlink" Target="https://www.google.com/search?tbm=lcl&amp;sxsrf=ALeKk03hjJ5QoU2yOvsHyp1mZys1FxcX1g%3A1593691408797&amp;ei=EM39Xu2zMKnG4-EP-4ONqAE&amp;q=volleyball+classes+in+maharashtra&amp;oq=volleyball+classes+in+maharashtra&amp;gs_l=psy-ab.3...0.0.0.84705.0.0.0.0.0.0.0.0..0.0....0...1c..64.psy-ab..0.0.0....0.19EYbD5gHcU" TargetMode="External"/><Relationship Id="rId128"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49"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5" Type="http://schemas.openxmlformats.org/officeDocument/2006/relationships/hyperlink" Target="https://www.google.com/search?sxsrf=ALeKk03up6HBDcm4altMEm1oUe98HltfVA:1593611337666&amp;ei=RJT8XqGWDsuf4-EPqq6MgA0&amp;q=volleyball%20classes%20in%20andhra%20pradesh&amp;oq=volleyball+classes+in+an&amp;gs_lcp=CgZwc3ktYWIQAxgAMgQIIxAnMgYIABAWEB5QiwZYyRNg2htoAHAAeACAAdIBiAHTC5IBBTAuNy4ymAEAoAEBqgEHZ3dzLXdpeg&amp;sclient=psy-ab&amp;npsic=0&amp;rflfq=1&amp;rlha=0&amp;rllag=17545843,82664561,175732&amp;tbm=lcl&amp;rldimm=4008035812900082370&amp;lqi=CiR2b2xsZXliYWxsIGNsYXNzZXMgaW4gYW5kaHJhIHByYWRlc2haOgoSdm9sbGV5YmFsbCBjbGFzc2VzIiR2b2xsZXliYWxsIGNsYXNzZXMgaW4gYW5kaHJhIHByYWRlc2g&amp;ved=2ahUKEwiq9MPtmKzqAhXJwzgGHSHsAPYQvS4wAHoECAsQJg&amp;rldoc=1&amp;tbs=lrf:!1m4!1u3!2m2!3m1!1e1!1m4!1u2!2m2!2m1!1e1!1m4!1u16!2m2!16m1!1e1!1m4!1u16!2m2!16m1!1e2!2m1!1e2!2m1!1e16!2m1!1e3!3sIAE,lf:1,lf_ui:2&amp;rlst=f" TargetMode="External"/><Relationship Id="rId90" Type="http://schemas.openxmlformats.org/officeDocument/2006/relationships/hyperlink" Target="https://www.google.com/search?tbm=lcl&amp;sxsrf=ALeKk01TTVCKr0lTJlpy3PEJdUfWC2P4KQ%3A1593693825047&amp;ei=gdb9XtvQAviZ4-EPvryemAs&amp;q=Bombay+YMCA%2C+Bandra+Branch&amp;oq=Bombay+YMCA%2C+Bandra+Branch&amp;gs_l=psy-ab.3..0j0i22i30k1j38.16287.16287.0.16507.1.1.0.0.0.0.155.155.0j1.1.0....0...1c.1.64.psy-ab..0.1.153....0.ZWOl47aGEtI" TargetMode="External"/><Relationship Id="rId95" Type="http://schemas.openxmlformats.org/officeDocument/2006/relationships/hyperlink" Target="https://www.google.com/maps/place/Volleyball+Ground/@19.0417332,72.9047745,14z/data=!4m8!1m2!2m1!1sVolleyball+Ground!3m4!1s0x3be7c5e075066339:0xfb9e7a5ab9c33cbf!8m2!3d19.0417332!4d72.922284" TargetMode="External"/><Relationship Id="rId160"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65" Type="http://schemas.openxmlformats.org/officeDocument/2006/relationships/hyperlink" Target="https://www.google.com/maps/place/Volleyball+Court/@13.0815004,80.1700365,17z/data=!3m1!4b1!4m5!3m4!1s0x3a5263e3b5941dc5:0x60719f2cc362ccf3!8m2!3d13.0815004!4d80.1722306" TargetMode="External"/><Relationship Id="rId181" Type="http://schemas.openxmlformats.org/officeDocument/2006/relationships/hyperlink" Target="https://www.justdial.com/Chennai/Omega-Volleyball-Kolapakkam/044PXX44-XX44-180327004151-K9F9_BZDET" TargetMode="External"/><Relationship Id="rId186" Type="http://schemas.openxmlformats.org/officeDocument/2006/relationships/hyperlink" Target="https://www.google.com/maps/place/JIM+VOLEEYBALL+COURT/@10.8302825,78.6864918,17z/data=!3m1!4b1!4m5!3m4!1s0x3baaf593c01eea41:0xe5d82cf538f61d11!8m2!3d10.8302825!4d78.6886859" TargetMode="External"/><Relationship Id="rId216" Type="http://schemas.openxmlformats.org/officeDocument/2006/relationships/hyperlink" Target="https://www.google.com/maps/place/Sivandhi+Adithanar+Volleyball+Ground/@10.7390816,76.5353337,7z/data=!4m8!1m2!2m1!1sSivandhi+Adithanar+Volleyball+Ground!3m4!1s0x3b069db5b9e54f0b:0x62fb3bd78b770c6a!8m2!3d8.9815474!4d77.4238823" TargetMode="External"/><Relationship Id="rId211" Type="http://schemas.openxmlformats.org/officeDocument/2006/relationships/hyperlink" Target="https://www.google.com/maps/place/Black+Dice+Club+(Sports+Club)/@11.3165932,77.687749,17z/data=!3m1!4b1!4m5!3m4!1s0x3ba96ef988fc1f97:0x5eb289ef97f32d8b!8m2!3d11.3165932!4d77.6899431" TargetMode="External"/><Relationship Id="rId22" Type="http://schemas.openxmlformats.org/officeDocument/2006/relationships/hyperlink" Target="https://www.google.com/maps/place/Volleyball+Federation+of+India/@12.9695774,77.5908294,17z/data=!3m1!4b1!4m5!3m4!1s0x3bae1676514a624f:0x76f4d883e7749bf4!8m2!3d12.9695774!4d77.5930181" TargetMode="External"/><Relationship Id="rId27" Type="http://schemas.openxmlformats.org/officeDocument/2006/relationships/hyperlink" Targe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 TargetMode="External"/><Relationship Id="rId43" Type="http://schemas.openxmlformats.org/officeDocument/2006/relationships/hyperlink" Target="https://www.google.com/search?tbm=lcl&amp;sxsrf=ALeKk01g_zn9pGqMC-rAfA5KTMa6b-QiWg%3A1593631186271&amp;ei=0uH8XpOZEIKV4-EPpeOl8Aw&amp;q=volleyball+classes+in+karnataka&amp;oq=volleyball+classes+in+karnataka&amp;gs_l=psy-ab.3..35i39k1.184787.185676.0.186034.2.2.0.0.0.0.161.293.0j2.2.0....0...1c.1.64.psy-ab..0.2.293...33i22i29i30k1.0.7QhQ7sM5isc" TargetMode="External"/><Relationship Id="rId48" Type="http://schemas.openxmlformats.org/officeDocument/2006/relationships/hyperlink" Target="https://www.google.com/maps/place/CoachDirect/@12.8607095,77.5821671,13z/data=!4m8!1m2!2m1!1sCoachDirect!3m4!1s0x3bae6adbeb65c5d1:0x14d90673e26f0c17!8m2!3d12.8612691!4d77.6007274" TargetMode="External"/><Relationship Id="rId64" Type="http://schemas.openxmlformats.org/officeDocument/2006/relationships/hyperlink" Target="https://www.google.com/search?tbm=lcl&amp;sxsrf=ALeKk03hjJ5QoU2yOvsHyp1mZys1FxcX1g%3A1593691408797&amp;ei=EM39Xu2zMKnG4-EP-4ONqAE&amp;q=volleyball+classes+in+maharashtra&amp;oq=volleyball+classes+in+maharashtra&amp;gs_l=psy-ab.3...0.0.0.84705.0.0.0.0.0.0.0.0..0.0....0...1c..64.psy-ab..0.0.0....0.19EYbD5gHcU" TargetMode="External"/><Relationship Id="rId69" Type="http://schemas.openxmlformats.org/officeDocument/2006/relationships/hyperlink" Target="https://www.google.com/search?q=Somaiya%20VolleyBall%20court&amp;oq=Somaiya+VolleyBall+court&amp;aqs=chrome..69i57j69i60l3.187j0j7&amp;sourceid=chrome&amp;ie=UTF-8&amp;sxsrf=ALeKk03RWCoZXErt6lVz7EquO62pnFcZRQ:1593691597354&amp;npsic=0&amp;rflfq=1&amp;rlha=0&amp;rllag=19073519,72900066,170&amp;tbm=lcl&amp;rldimm=3088587604494680193&amp;ved=2ahUKEwi1u6rsw67qAhWA73MBHQ09BssQvS4wAHoECAwQJw&amp;rldoc=1&amp;tbs=lrf:!1m4!1u3!2m2!3m1!1e1!1m4!1u2!2m2!2m1!1e1!1m4!1u16!2m2!16m1!1e1!1m4!1u16!2m2!16m1!1e2!2m1!1e2!2m1!1e16!2m1!1e3!3sIAE,lf:1,lf_ui:2&amp;rlst=f" TargetMode="External"/><Relationship Id="rId113"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18" Type="http://schemas.openxmlformats.org/officeDocument/2006/relationships/hyperlink" Target="https://www.google.com/maps/place/Kalady+Volleyball+Club/@9.3541729,75.4967348,8z/data=!4m8!1m2!2m1!1sKalady+Volleyball+Club!3m4!1s0x3b05bae1e1bde7e3:0x5a28888d62d7ce41!8m2!3d8.4658288!4d76.9645685" TargetMode="External"/><Relationship Id="rId134"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39"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80" Type="http://schemas.openxmlformats.org/officeDocument/2006/relationships/hyperlink" Target="http://www.indgymkhana.com/" TargetMode="External"/><Relationship Id="rId85" Type="http://schemas.openxmlformats.org/officeDocument/2006/relationships/hyperlink" Target="https://sports.somaiya.edu/" TargetMode="External"/><Relationship Id="rId150"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55"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71" Type="http://schemas.openxmlformats.org/officeDocument/2006/relationships/hyperlink" Target="https://www.google.com/maps/place/KCG+volleyball+court+-1/@12.9197328,80.23796,17z/data=!3m1!4b1!4m5!3m4!1s0x3a525c8ce3f193c1:0x9b1b7682e9226516!8m2!3d12.9197328!4d80.2401541" TargetMode="External"/><Relationship Id="rId176"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192" Type="http://schemas.openxmlformats.org/officeDocument/2006/relationships/hyperlink" Target="https://www.google.com/maps/place/Volley+Riderz+Sports+Club/@8.449175,77.3054651,17z/data=!3m1!4b1!4m5!3m4!1s0x3b04518093878493:0x458d1719a364cbc5!8m2!3d8.449175!4d77.3076592" TargetMode="External"/><Relationship Id="rId197"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206"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201" Type="http://schemas.openxmlformats.org/officeDocument/2006/relationships/hyperlink" Target="https://www.google.com/maps/place/Perumugai+Volleyball+Club/@12.945415,79.2012431,17z/data=!3m1!4b1!4m5!3m4!1s0x3bad39267691cd47:0x85b02febb837e4dc!8m2!3d12.945415!4d79.2034372" TargetMode="External"/><Relationship Id="rId12" Type="http://schemas.openxmlformats.org/officeDocument/2006/relationships/hyperlink" Target="https://www.google.com/maps/place/Karnataka+Volleyball+Association/@12.968433,77.5912613,17z/data=!3m1!4b1!4m5!3m4!1s0x3bae16763533a6cd:0xe4849e707e5e67e1!8m2!3d12.968433!4d77.59345" TargetMode="External"/><Relationship Id="rId17" Type="http://schemas.openxmlformats.org/officeDocument/2006/relationships/hyperlink" Targe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 TargetMode="External"/><Relationship Id="rId33" Type="http://schemas.openxmlformats.org/officeDocument/2006/relationships/hyperlink" Target="https://www.google.com/maps/place/Mangalore+Club/@12.8433149,74.8512543,17z/data=!3m1!4b1!4m5!3m4!1s0x3ba35bea81ec4a67:0x426281e4949a6676!8m2!3d12.8433149!4d74.853443" TargetMode="External"/><Relationship Id="rId38" Type="http://schemas.openxmlformats.org/officeDocument/2006/relationships/hyperlink" Target="https://www.google.com/search?gs_ssp=eJzj4tVP1zc0TDMvrDJJL4g3YLRSNagwTkpMNTE0MjK0NLBMMTE1tjKoSLE0NkgxN0o1s7BIMjYzs_ASKssszszPUyguyC8qKVZIzilNAgACkhXY&amp;q=vision+sports+club&amp;oq=Vision+Sports+Club&amp;aqs=chrome.1.0j46j0l3j69i60l3.1584j0j7&amp;sourceid=chrome&amp;ie=UTF-8" TargetMode="External"/><Relationship Id="rId59" Type="http://schemas.openxmlformats.org/officeDocument/2006/relationships/hyperlink" Target="https://www.google.com/search?sxsrf=ALeKk02IbfR_qzKQVtSSA-3M2lrQio1okw:1593691401653&amp;q=volleyball+classes+in+maharashtra&amp;npsic=0&amp;rflfq=1&amp;rlha=0&amp;rllag=18795454,73372141,62035&amp;tbm=lcl&amp;ved=2ahUKEwj85oGPw67qAhWSzjgGHdSJBk4QjGp6BAgMEEM&amp;rldoc=1" TargetMode="External"/><Relationship Id="rId103"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08" Type="http://schemas.openxmlformats.org/officeDocument/2006/relationships/hyperlink" Target="https://www.google.com/maps/place/Sports+Authority+of+India+-+Training+Centre+Kozhikode,+Kerala/@11.2574712,75.7831396,17z/data=!3m1!4b1!4m5!3m4!1s0x3ba65947c332c89f:0xd238ba79bfebf2cd!8m2!3d11.2574712!4d75.7853336" TargetMode="External"/><Relationship Id="rId124"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29" Type="http://schemas.openxmlformats.org/officeDocument/2006/relationships/hyperlink" Target="https://www.google.com/maps/place/CYMA+VOLLEYBALL+COURT/@9.5670849,76.7499645,17z/data=!3m1!4b1!4m5!3m4!1s0x3b06352426bee8b1:0x200eaa6f66af4ba8!8m2!3d9.5670849!4d76.7521586" TargetMode="External"/><Relationship Id="rId54" Type="http://schemas.openxmlformats.org/officeDocument/2006/relationships/hyperlink" Target="https://www.google.com/maps/place/Indoor+Volleyball+Courts/@19.1361874,72.9094641,17z/data=!4m8!1m2!2m1!1sIndoor+Volleyball+Courts!3m4!1s0x3be7b808151b3803:0xa5d52d618c4a0481!8m2!3d19.1356369!4d72.9119412" TargetMode="External"/><Relationship Id="rId70" Type="http://schemas.openxmlformats.org/officeDocument/2006/relationships/hyperlink" Target="https://www.google.com/maps/place/Ace+Sports+Co./@19.1827347,72.8596979,17z/data=!4m8!1m2!2m1!1sAce+Sports+Co.!3m4!1s0x3be7b70665555555:0x34e09bbd279e9c0f!8m2!3d19.180508!4d72.861148" TargetMode="External"/><Relationship Id="rId75" Type="http://schemas.openxmlformats.org/officeDocument/2006/relationships/hyperlink" Target="https://www.google.com/maps/place/Navi+Mumbai+Sports+Association/@19.0719355,72.9899102,17z/data=!3m1!4b1!4m5!3m4!1s0x3be7c6b543efcf5f:0x7a443fcf0c1355a2!8m2!3d19.0719355!4d72.9920989" TargetMode="External"/><Relationship Id="rId91" Type="http://schemas.openxmlformats.org/officeDocument/2006/relationships/hyperlink" Target="http://www.ymcabombay.org/" TargetMode="External"/><Relationship Id="rId96" Type="http://schemas.openxmlformats.org/officeDocument/2006/relationships/hyperlink" Target="https://www.google.com/search?tbm=lcl&amp;sxsrf=ALeKk023txr7hX87uFuCFkGbK3VyiwOAgg%3A1593693910521&amp;ei=1tb9XuLFH9KX4-EPqIi9iAo&amp;q=Volleyball+Ground&amp;oq=Volleyball+Ground&amp;gs_l=psy-ab.3...2114.2114.0.2287.1.1.0.0.0.0.0.0..0.0....0...1c.1.64.psy-ab..1.0.0....0.-7YH0Fg4GL4" TargetMode="External"/><Relationship Id="rId140"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45" Type="http://schemas.openxmlformats.org/officeDocument/2006/relationships/hyperlink" Target="https://www.google.com/maps/place/Pappan+Volley+Ball+Stadium/@10.078197,76.2697993,17z/data=!3m1!4b1!4m5!3m4!1s0x3b080e1e3c559783:0xfbedc35bbb270ba1!8m2!3d10.078197!4d76.2719934" TargetMode="External"/><Relationship Id="rId161" Type="http://schemas.openxmlformats.org/officeDocument/2006/relationships/hyperlink" Target="https://www.facebook.com/pg/TSGA-Triprayar-266956290175004/about/?ref=page_internal" TargetMode="External"/><Relationship Id="rId166"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182"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187"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217" Type="http://schemas.openxmlformats.org/officeDocument/2006/relationships/hyperlink" Target="https://www.google.com/search?client=ubuntu&amp;hs=Whv&amp;channel=fs&amp;tbm=lcl&amp;ei=Hb4EX7e2KvD7z7sP4ZuWmAk&amp;q=Volleyball+classes+in+Tamil+Nadu&amp;oq=Volleyball+classes+in+Tamil+Nadu&amp;gs_l=psy-ab.12...0.0.0.5042.0.0.0.0.0.0.0.0..0.0....0...1c..64.psy-ab..0.0.0....0.QOXZvXcbcNk" TargetMode="External"/><Relationship Id="rId1" Type="http://schemas.openxmlformats.org/officeDocument/2006/relationships/hyperlink" Target="https://www.google.com/search?sxsrf=ALeKk03up6HBDcm4altMEm1oUe98HltfVA:1593611337666&amp;ei=RJT8XqGWDsuf4-EPqq6MgA0&amp;q=volleyball%20classes%20in%20andhra%20pradesh&amp;oq=volleyball+classes+in+an&amp;gs_lcp=CgZwc3ktYWIQAxgAMgQIIxAnMgYIABAWEB5QiwZYyRNg2htoAHAAeACAAdIBiAHTC5IBBTAuNy4ymAEAoAEBqgEHZ3dzLXdpeg&amp;sclient=psy-ab&amp;npsic=0&amp;rflfq=1&amp;rlha=0&amp;rllag=17545843,82664561,175732&amp;tbm=lcl&amp;rldimm=4008035812900082370&amp;lqi=CiR2b2xsZXliYWxsIGNsYXNzZXMgaW4gYW5kaHJhIHByYWRlc2haOgoSdm9sbGV5YmFsbCBjbGFzc2VzIiR2b2xsZXliYWxsIGNsYXNzZXMgaW4gYW5kaHJhIHByYWRlc2g&amp;ved=2ahUKEwiq9MPtmKzqAhXJwzgGHSHsAPYQvS4wAHoECAsQJg&amp;rldoc=1&amp;tbs=lrf:!1m4!1u3!2m2!3m1!1e1!1m4!1u2!2m2!2m1!1e1!1m4!1u16!2m2!16m1!1e1!1m4!1u16!2m2!16m1!1e2!2m1!1e2!2m1!1e16!2m1!1e3!3sIAE,lf:1,lf_ui:2&amp;rlst=f" TargetMode="External"/><Relationship Id="rId6" Type="http://schemas.openxmlformats.org/officeDocument/2006/relationships/hyperlink" Target="https://www.google.com/search?sxsrf=ALeKk03up6HBDcm4altMEm1oUe98HltfVA:1593611337666&amp;ei=RJT8XqGWDsuf4-EPqq6MgA0&amp;q=volleyball%20classes%20in%20andhra%20pradesh&amp;oq=volleyball+classes+in+an&amp;gs_lcp=CgZwc3ktYWIQAxgAMgQIIxAnMgYIABAWEB5QiwZYyRNg2htoAHAAeACAAdIBiAHTC5IBBTAuNy4ymAEAoAEBqgEHZ3dzLXdpeg&amp;sclient=psy-ab&amp;npsic=0&amp;rflfq=1&amp;rlha=0&amp;rllag=17545843,82664561,175732&amp;tbm=lcl&amp;rldimm=4008035812900082370&amp;lqi=CiR2b2xsZXliYWxsIGNsYXNzZXMgaW4gYW5kaHJhIHByYWRlc2haOgoSdm9sbGV5YmFsbCBjbGFzc2VzIiR2b2xsZXliYWxsIGNsYXNzZXMgaW4gYW5kaHJhIHByYWRlc2g&amp;ved=2ahUKEwiq9MPtmKzqAhXJwzgGHSHsAPYQvS4wAHoECAsQJg&amp;rldoc=1&amp;tbs=lrf:!1m4!1u3!2m2!3m1!1e1!1m4!1u2!2m2!2m1!1e1!1m4!1u16!2m2!16m1!1e1!1m4!1u16!2m2!16m1!1e2!2m1!1e2!2m1!1e16!2m1!1e3!3sIAE,lf:1,lf_ui:2&amp;rlst=f" TargetMode="External"/><Relationship Id="rId212" Type="http://schemas.openxmlformats.org/officeDocument/2006/relationships/hyperlink" Target="mailto:blackdiceclubs@gmail.com" TargetMode="External"/><Relationship Id="rId23" Type="http://schemas.openxmlformats.org/officeDocument/2006/relationships/hyperlink" Targe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 TargetMode="External"/><Relationship Id="rId28" Type="http://schemas.openxmlformats.org/officeDocument/2006/relationships/hyperlink" Target="http://www.sniipers.com/" TargetMode="External"/><Relationship Id="rId49" Type="http://schemas.openxmlformats.org/officeDocument/2006/relationships/hyperlink" Targe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 TargetMode="External"/><Relationship Id="rId114" Type="http://schemas.openxmlformats.org/officeDocument/2006/relationships/hyperlink" Target="https://www.facebook.com/pg/Vbclub.in/about/?ref=page_internal" TargetMode="External"/><Relationship Id="rId119"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44" Type="http://schemas.openxmlformats.org/officeDocument/2006/relationships/hyperlink" Target="https://www.google.com/maps/place/KASHISH+FANTACY+SPORTS+CLUB/@13.0373196,77.6694552,17z/data=!3m1!4b1!4m5!3m4!1s0x3bae10c0e75cc78b:0xa9b89a2dc758c777!8m2!3d13.0373196!4d77.6716439" TargetMode="External"/><Relationship Id="rId60" Type="http://schemas.openxmlformats.org/officeDocument/2006/relationships/hyperlink" Target="https://www.google.com/maps/place/New+Volleyball+Court/@19.1442677,72.8825053,15z/data=!4m8!1m2!2m1!1sNew+Volleyball+Court!3m4!1s0x3be7b8080ce75d61:0x2e1dfd9ec4dc3f51!8m2!3d19.1356007!4d72.9111451" TargetMode="External"/><Relationship Id="rId65" Type="http://schemas.openxmlformats.org/officeDocument/2006/relationships/hyperlink" Target="http://sportsreconnect.com/" TargetMode="External"/><Relationship Id="rId81" Type="http://schemas.openxmlformats.org/officeDocument/2006/relationships/hyperlink" Target="https://www.google.com/maps/place/Mumbai+Volleyball+Academy/@19.0821978,72.7411167,11z/data=!4m8!1m2!2m1!1sMumbai+Volleyball+Academy!3m4!1s0x3be7b798b1c212e3:0x826f7d1f5e4d94d4!8m2!3d19.0822507!4d72.8812041" TargetMode="External"/><Relationship Id="rId86" Type="http://schemas.openxmlformats.org/officeDocument/2006/relationships/hyperlink" Target="https://www.google.com/maps/place/Nerul+Gymkhana/@19.026701,73.0129973,17z/data=!3m1!4b1!4m5!3m4!1s0x3be7c395722df65b:0xdd1c084b8b6c7d49!8m2!3d19.026701!4d73.015186" TargetMode="External"/><Relationship Id="rId130"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35" Type="http://schemas.openxmlformats.org/officeDocument/2006/relationships/hyperlink" Target="https://www.google.com/maps/place/Thayyil+Kandam+Mini+Stadium/@11.6583456,75.6965528,17z/data=!3m1!4b1!4m5!3m4!1s0x3ba681f1a4cd7fb5:0x2ac64662cd7e0cc0!8m2!3d11.6583456!4d75.6987469" TargetMode="External"/><Relationship Id="rId151" Type="http://schemas.openxmlformats.org/officeDocument/2006/relationships/hyperlink" Target="https://www.google.com/maps/place/Red+Star+Narakassery+Volley+Ball+Ground/@11.4141186,75.8273621,17z/data=!3m1!4b1!4m5!3m4!1s0x3ba666dd5d1aef3f:0xbb606c0a23acf1b4!8m2!3d11.4141186!4d75.8295562" TargetMode="External"/><Relationship Id="rId156"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77" Type="http://schemas.openxmlformats.org/officeDocument/2006/relationships/hyperlink" Target="https://www.google.com/maps/place/Sundar+Memorial+Volleyball+Club.+(v2.0)/@13.0643711,80.2271981,17z/data=!3m1!4b1!4m5!3m4!1s0x3a526689762ab2a7:0x836606be40506a26!8m2!3d13.0643711!4d80.2293922" TargetMode="External"/><Relationship Id="rId198" Type="http://schemas.openxmlformats.org/officeDocument/2006/relationships/hyperlink" Target="https://www.google.com/maps/place/Volley+Ball+Ground/@12.4990946,78.5091624,17z/data=!3m1!4b1!4m5!3m4!1s0x3bac53f649097f79:0x9c53665aa8dedaac!8m2!3d12.4990946!4d78.5113565" TargetMode="External"/><Relationship Id="rId172"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193"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202"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207" Type="http://schemas.openxmlformats.org/officeDocument/2006/relationships/hyperlink" Target="https://www.vdvba.com/" TargetMode="External"/><Relationship Id="rId13" Type="http://schemas.openxmlformats.org/officeDocument/2006/relationships/hyperlink" Targe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 TargetMode="External"/><Relationship Id="rId18" Type="http://schemas.openxmlformats.org/officeDocument/2006/relationships/hyperlink" Target="https://www.google.com/maps/place/Sri+Durga+Volleyball+Club.../@13.1454363,77.4784334,17z/data=!3m1!4b1!4m5!3m4!1s0x3bae21577605b59b:0xb2075f74437f4e2c!8m2!3d13.1454363!4d77.4806221" TargetMode="External"/><Relationship Id="rId39" Type="http://schemas.openxmlformats.org/officeDocument/2006/relationships/hyperlink" Target="https://vision-sports-club.business.site/?utm_source=gmb&amp;utm_medium=referral" TargetMode="External"/><Relationship Id="rId109"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34" Type="http://schemas.openxmlformats.org/officeDocument/2006/relationships/hyperlink" Targe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 TargetMode="External"/><Relationship Id="rId50" Type="http://schemas.openxmlformats.org/officeDocument/2006/relationships/hyperlink" Target="https://www.google.com/maps/place/Active+Arena/@12.9429604,77.6977775,17z/data=!3m1!4b1!4m5!3m4!1s0x3bae124cb205e5f7:0x9859a81b1de633d9!8m2!3d12.9429604!4d77.6999662" TargetMode="External"/><Relationship Id="rId55" Type="http://schemas.openxmlformats.org/officeDocument/2006/relationships/hyperlink" Target="https://www.google.com/search?sxsrf=ALeKk02IbfR_qzKQVtSSA-3M2lrQio1okw:1593691401653&amp;q=volleyball+classes+in+maharashtra&amp;npsic=0&amp;rflfq=1&amp;rlha=0&amp;rllag=18795454,73372141,62035&amp;tbm=lcl&amp;ved=2ahUKEwj85oGPw67qAhWSzjgGHdSJBk4QjGp6BAgMEEM&amp;rldoc=1" TargetMode="External"/><Relationship Id="rId76" Type="http://schemas.openxmlformats.org/officeDocument/2006/relationships/hyperlink" Target="https://www.google.com/search?tbm=lcl&amp;sxsrf=ALeKk03hjJ5QoU2yOvsHyp1mZys1FxcX1g%3A1593691408797&amp;ei=EM39Xu2zMKnG4-EP-4ONqAE&amp;q=volleyball+classes+in+maharashtra&amp;oq=volleyball+classes+in+maharashtra&amp;gs_l=psy-ab.3...0.0.0.84705.0.0.0.0.0.0.0.0..0.0....0...1c..64.psy-ab..0.0.0....0.19EYbD5gHcU" TargetMode="External"/><Relationship Id="rId97" Type="http://schemas.openxmlformats.org/officeDocument/2006/relationships/hyperlink" Target="https://www.google.com/maps/place/Lion's+Club+Of+Ambernath/@19.209736,73.1788252,17z/data=!3m1!4b1!4m5!3m4!1s0x3be7947f6c0611a3:0xad2c70f0f6e2765e!8m2!3d19.209736!4d73.1810139" TargetMode="External"/><Relationship Id="rId104"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20"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25" Type="http://schemas.openxmlformats.org/officeDocument/2006/relationships/hyperlink" Target="https://www.facebook.com/pg/Brothers-Volleyball-Club-417192851751814/about/?ref=page_internal" TargetMode="External"/><Relationship Id="rId141" Type="http://schemas.openxmlformats.org/officeDocument/2006/relationships/hyperlink" Target="https://www.google.com/maps/place/malabar+sixes+volley+club/@12.0417319,75.755277,17z/data=!3m1!4b1!4m5!3m4!1s0x3ba5caf5b597bf55:0x53e8640899482b99!8m2!3d12.0417319!4d75.7574711" TargetMode="External"/><Relationship Id="rId146"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67"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188"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7" Type="http://schemas.openxmlformats.org/officeDocument/2006/relationships/hyperlink" Target="https://www.google.com/search?sxsrf=ALeKk03up6HBDcm4altMEm1oUe98HltfVA:1593611337666&amp;ei=RJT8XqGWDsuf4-EPqq6MgA0&amp;q=volleyball%20classes%20in%20andhra%20pradesh&amp;oq=volleyball+classes+in+an&amp;gs_lcp=CgZwc3ktYWIQAxgAMgQIIxAnMgYIABAWEB5QiwZYyRNg2htoAHAAeACAAdIBiAHTC5IBBTAuNy4ymAEAoAEBqgEHZ3dzLXdpeg&amp;sclient=psy-ab&amp;npsic=0&amp;rflfq=1&amp;rlha=0&amp;rllag=17545843,82664561,175732&amp;tbm=lcl&amp;rldimm=4008035812900082370&amp;lqi=CiR2b2xsZXliYWxsIGNsYXNzZXMgaW4gYW5kaHJhIHByYWRlc2haOgoSdm9sbGV5YmFsbCBjbGFzc2VzIiR2b2xsZXliYWxsIGNsYXNzZXMgaW4gYW5kaHJhIHByYWRlc2g&amp;ved=2ahUKEwiq9MPtmKzqAhXJwzgGHSHsAPYQvS4wAHoECAsQJg&amp;rldoc=1&amp;tbs=lrf:!1m4!1u3!2m2!3m1!1e1!1m4!1u2!2m2!2m1!1e1!1m4!1u16!2m2!16m1!1e1!1m4!1u16!2m2!16m1!1e2!2m1!1e2!2m1!1e16!2m1!1e3!3sIAE,lf:1,lf_ui:2&amp;rlst=f" TargetMode="External"/><Relationship Id="rId71" Type="http://schemas.openxmlformats.org/officeDocument/2006/relationships/hyperlink" Target="https://www.google.com/search?tbm=lcl&amp;sxsrf=ALeKk03hjJ5QoU2yOvsHyp1mZys1FxcX1g%3A1593691408797&amp;ei=EM39Xu2zMKnG4-EP-4ONqAE&amp;q=volleyball+classes+in+maharashtra&amp;oq=volleyball+classes+in+maharashtra&amp;gs_l=psy-ab.3...0.0.0.84705.0.0.0.0.0.0.0.0..0.0....0...1c..64.psy-ab..0.0.0....0.19EYbD5gHcU" TargetMode="External"/><Relationship Id="rId92" Type="http://schemas.openxmlformats.org/officeDocument/2006/relationships/hyperlink" Target="https://www.google.com/maps/place/Dadar+Club/@19.0176977,72.8430988,17z/data=!3m1!4b1!4m5!3m4!1s0x3be7cedc1b12ea71:0x2519a879e64f5383!8m2!3d19.0176977!4d72.8452875" TargetMode="External"/><Relationship Id="rId162" Type="http://schemas.openxmlformats.org/officeDocument/2006/relationships/hyperlink" Target="https://www.google.com/maps/place/Tamilnadu+State+Volleyball+Association/@13.0816437,80.2664554,15z/data=!3m1!4b1!4m5!3m4!1s0x3a5265fd85555555:0x3c9e898631d1692a!8m2!3d13.0816438!4d80.2752316" TargetMode="External"/><Relationship Id="rId183" Type="http://schemas.openxmlformats.org/officeDocument/2006/relationships/hyperlink" Target="https://www.google.com/maps/place/Young+Deer+Volley+Ball+Sports+Club/@11.9612762,79.8242424,17z/data=!3m1!4b1!4m5!3m4!1s0x3a5361592f3d86a1:0xb30d489e4c8c24b5!8m2!3d11.9612762!4d79.8264365" TargetMode="External"/><Relationship Id="rId213" Type="http://schemas.openxmlformats.org/officeDocument/2006/relationships/hyperlink" Target="https://www.google.com/search?client=ubuntu&amp;hs=Whv&amp;channel=fs&amp;tbm=lcl&amp;ei=Hb4EX7e2KvD7z7sP4ZuWmAk&amp;q=Volleyball+classes+in+Tamil+Nadu&amp;oq=Volleyball+classes+in+Tamil+Nadu&amp;gs_l=psy-ab.12...0.0.0.5042.0.0.0.0.0.0.0.0..0.0....0...1c..64.psy-ab..0.0.0....0.QOXZvXcbcNk" TargetMode="External"/><Relationship Id="rId218" Type="http://schemas.openxmlformats.org/officeDocument/2006/relationships/hyperlink" Target="https://www.google.com/search?client=ubuntu&amp;hs=Whv&amp;channel=fs&amp;tbm=lcl&amp;ei=Hb4EX7e2KvD7z7sP4ZuWmAk&amp;q=Volleyball+classes+in+Tamil+Nadu&amp;oq=Volleyball+classes+in+Tamil+Nadu&amp;gs_l=psy-ab.12...0.0.0.5042.0.0.0.0.0.0.0.0..0.0....0...1c..64.psy-ab..0.0.0....0.QOXZvXcbcNk" TargetMode="External"/><Relationship Id="rId2" Type="http://schemas.openxmlformats.org/officeDocument/2006/relationships/hyperlink" Target="http://www.waltairclub.com/Sportsfacilities.aspx" TargetMode="External"/><Relationship Id="rId29" Type="http://schemas.openxmlformats.org/officeDocument/2006/relationships/hyperlink" Target="https://www.google.com/maps/place/Volleyball+Court/@14.8246963,73.870393,7z/data=!4m8!1m2!2m1!1sVolleyball+Court+karnakata!3m4!1s0x3bae6c91c31a10af:0x6487142f0cae4f53!8m2!3d12.8473059!4d77.6691412" TargetMode="External"/><Relationship Id="rId24" Type="http://schemas.openxmlformats.org/officeDocument/2006/relationships/hyperlink" Target="https://www.google.com/maps/place/CGR+Volleyball+And+Kabbadi+Coaching+Center/@13.0967719,77.5481729,17z/data=!3m1!4b1!4m5!3m4!1s0x3bae2394890f97e7:0x1a7704a389585b6e!8m2!3d13.0967719!4d77.5503616" TargetMode="External"/><Relationship Id="rId40" Type="http://schemas.openxmlformats.org/officeDocument/2006/relationships/hyperlink" Target="https://www.google.com/maps/place/SRCC+VOLLEY+BALL+CLUB/@12.9843768,78.1807346,17z/data=!3m1!4b1!4m5!3m4!1s0x3bade948904c5f11:0xa776d83545402af7!8m2!3d12.9843768!4d78.1829233" TargetMode="External"/><Relationship Id="rId45" Type="http://schemas.openxmlformats.org/officeDocument/2006/relationships/hyperlink" Target="https://www.google.com/search?tbm=lcl&amp;sxsrf=ALeKk01g_zn9pGqMC-rAfA5KTMa6b-QiWg%3A1593631186271&amp;ei=0uH8XpOZEIKV4-EPpeOl8Aw&amp;q=volleyball+classes+in+karnataka&amp;oq=volleyball+classes+in+karnataka&amp;gs_l=psy-ab.3..35i39k1.184787.185676.0.186034.2.2.0.0.0.0.161.293.0j2.2.0....0...1c.1.64.psy-ab..0.2.293...33i22i29i30k1.0.7QhQ7sM5isc" TargetMode="External"/><Relationship Id="rId66" Type="http://schemas.openxmlformats.org/officeDocument/2006/relationships/hyperlink" Target="https://www.google.com/maps/place/Somaiya+VolleyBall+court/@19.0735197,72.8978778,17z/data=!4m8!1m2!2m1!1sSomaiya+VolleyBall+court!3m4!1s0x3be7c6277e62322f:0x2adcde0fef948081!8m2!3d19.07244!4d72.8989813" TargetMode="External"/><Relationship Id="rId87" Type="http://schemas.openxmlformats.org/officeDocument/2006/relationships/hyperlink" Target="https://www.google.com/search?tbm=lcl&amp;sxsrf=ALeKk00pclorShWGKfFEcLjLb9Y10JWCmA%3A1593691495353&amp;ei=Z839XsOWFaS0mge_vY3ABw&amp;q=Nerul+Gymkhana&amp;oq=Nerul+Gymkhana&amp;gs_l=psy-ab.3..0l7j38l2j0i22i30k1.79689.79689.0.79987.1.1.0.0.0.0.196.196.0j1.1.0....0...1c.1.64.psy-ab..0.1.195....0.67liYo1O1Is" TargetMode="External"/><Relationship Id="rId110"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15" Type="http://schemas.openxmlformats.org/officeDocument/2006/relationships/hyperlink" Target="https://www.google.com/maps/place/Jimmy+George+Indoor+Stadium+Trivandrum/@8.5078466,76.9578812,17z/data=!3m1!4b1!4m5!3m4!1s0x3b05bbcbb820aaa5:0x5ffc0270988d396d!8m2!3d8.5078466!4d76.9600753" TargetMode="External"/><Relationship Id="rId131"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36"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57" Type="http://schemas.openxmlformats.org/officeDocument/2006/relationships/hyperlink" Target="https://www.google.com/maps/place/TSGA+Indoor+Stadium/@10.4166661,76.10628,17z/data=!3m1!4b1!4m5!3m4!1s0x3ba7f3428487f97d:0x96bce869beef7e00!8m2!3d10.4166661!4d76.1084741" TargetMode="External"/><Relationship Id="rId178"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61" Type="http://schemas.openxmlformats.org/officeDocument/2006/relationships/hyperlink" Target="https://www.google.com/search?q=New%20Volleyball%20Court&amp;oq=New+Volleyball+Court&amp;aqs=chrome..69i57j69i60l3.142j0j7&amp;sourceid=chrome&amp;ie=UTF-8&amp;sxsrf=ALeKk03Ck9y28GOGbWyNDZqLGP9wJ2XqDQ:1593691505521&amp;npsic=0&amp;rflfq=1&amp;rlha=0&amp;rllag=19144267,72891260,2298&amp;tbm=lcl&amp;rldimm=3323090958418722641&amp;lqi=ChROZXcgVm9sbGV5YmFsbCBDb3VydFosChRuZXcgdm9sbGV5YmFsbCBjb3VydCIUbmV3IHZvbGxleWJhbGwgY291cnQ&amp;ved=2ahUKEwi6uMXAw67qAhUu4zgGHQmgD18QvS4wAHoECAsQGA&amp;rldoc=1&amp;tbs=lrf:!1m4!1u2!2m2!2m1!1e1!1m4!1u16!2m2!16m1!1e1!1m4!1u16!2m2!16m1!1e2!2m1!1e2!2m1!1e16!3sIAE,lf:1,lf_ui:2&amp;rlst=f" TargetMode="External"/><Relationship Id="rId82" Type="http://schemas.openxmlformats.org/officeDocument/2006/relationships/hyperlink" Target="https://www.google.com/search?tbm=lcl&amp;sxsrf=ALeKk03hjJ5QoU2yOvsHyp1mZys1FxcX1g%3A1593691408797&amp;ei=EM39Xu2zMKnG4-EP-4ONqAE&amp;q=volleyball+classes+in+maharashtra&amp;oq=volleyball+classes+in+maharashtra&amp;gs_l=psy-ab.3...0.0.0.84705.0.0.0.0.0.0.0.0..0.0....0...1c..64.psy-ab..0.0.0....0.19EYbD5gHcU" TargetMode="External"/><Relationship Id="rId152"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73"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194"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199"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203"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208" Type="http://schemas.openxmlformats.org/officeDocument/2006/relationships/hyperlink" Target="https://www.google.com/maps/place/Rajaghiri+Volley+Ball+Ground/@10.9221829,79.244571,18z/data=!4m8!1m2!2m1!1sRajaghiri+Volley+Ball+Ground!3m4!1s0x3baacefe053f1963:0xf74521a40c257902!8m2!3d10.9209968!4d79.2457225" TargetMode="External"/><Relationship Id="rId19" Type="http://schemas.openxmlformats.org/officeDocument/2006/relationships/hyperlink" Targe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 TargetMode="External"/><Relationship Id="rId14" Type="http://schemas.openxmlformats.org/officeDocument/2006/relationships/hyperlink" Target="https://www.google.com/maps/place/VOLLEYBALL+COACHING+in+Bangalore/@13.075406,77.6339193,17z/data=!3m1!4b1!4m5!3m4!1s0x3bae19d58c18858b:0x86d3ec27bf73e75f!8m2!3d13.075406!4d77.636108" TargetMode="External"/><Relationship Id="rId30" Type="http://schemas.openxmlformats.org/officeDocument/2006/relationships/hyperlink" Targe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 TargetMode="External"/><Relationship Id="rId35" Type="http://schemas.openxmlformats.org/officeDocument/2006/relationships/hyperlink" Target="https://www.google.com/maps/place/CGR+SportsAcademy/@13.0964519,77.5480666,17z/data=!3m1!4b1!4m5!3m4!1s0x3bae238c5d7fb069:0x5cd71b8ec3946dd5!8m2!3d13.0964519!4d77.5502553" TargetMode="External"/><Relationship Id="rId56" Type="http://schemas.openxmlformats.org/officeDocument/2006/relationships/hyperlink" Target="https://www.google.com/maps/place/Thane+Gymkhana+Officers+Club/@19.1802337,72.9657321,17z/data=!3m1!4b1!4m5!3m4!1s0x3be7b8de3fffffff:0x1bf4b944dd258835!8m2!3d19.1802337!4d72.9679208" TargetMode="External"/><Relationship Id="rId77" Type="http://schemas.openxmlformats.org/officeDocument/2006/relationships/hyperlink" Target="http://www.nmsaindia.com/" TargetMode="External"/><Relationship Id="rId100"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05" Type="http://schemas.openxmlformats.org/officeDocument/2006/relationships/hyperlink" Target="https://www.google.com/maps/place/Aiykya+Kerala+Volleyball+Club/@11.5815268,75.6193981,17z/data=!3m1!4b1!4m5!3m4!1s0x3ba68682bab9a63b:0xc0c4370a3d8f018a!8m2!3d11.5815268!4d75.6215921" TargetMode="External"/><Relationship Id="rId126" Type="http://schemas.openxmlformats.org/officeDocument/2006/relationships/hyperlink" Target="https://www.google.com/maps/place/Spikers+Volleyball+Club+Ponkunnam/@9.5678586,76.7515853,17z/data=!3m1!4b1!4m5!3m4!1s0x3b06350230a6df85:0xf1ddfd394ac0e844!8m2!3d9.5678586!4d76.7537794" TargetMode="External"/><Relationship Id="rId147"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68" Type="http://schemas.openxmlformats.org/officeDocument/2006/relationships/hyperlink" Target="https://www.google.com/maps/place/White+Tamil+Nadu+volleyball+association/@13.0814909,80.1020072,12z/data=!4m8!1m2!2m1!1sWhite+Tamil+Nadu+volleyball+association!3m4!1s0x3a5267e48322171f:0xb42ba04394bca65e!8m2!3d13.0424461!4d80.1935337" TargetMode="External"/><Relationship Id="rId8" Type="http://schemas.openxmlformats.org/officeDocument/2006/relationships/hyperlink" Target="https://www.google.com/search?sxsrf=ALeKk03up6HBDcm4altMEm1oUe98HltfVA:1593611337666&amp;ei=RJT8XqGWDsuf4-EPqq6MgA0&amp;q=volleyball%20classes%20in%20andhra%20pradesh&amp;oq=volleyball+classes+in+an&amp;gs_lcp=CgZwc3ktYWIQAxgAMgQIIxAnMgYIABAWEB5QiwZYyRNg2htoAHAAeACAAdIBiAHTC5IBBTAuNy4ymAEAoAEBqgEHZ3dzLXdpeg&amp;sclient=psy-ab&amp;npsic=0&amp;rflfq=1&amp;rlha=0&amp;rllag=17545843,82664561,175732&amp;tbm=lcl&amp;rldimm=4008035812900082370&amp;lqi=CiR2b2xsZXliYWxsIGNsYXNzZXMgaW4gYW5kaHJhIHByYWRlc2haOgoSdm9sbGV5YmFsbCBjbGFzc2VzIiR2b2xsZXliYWxsIGNsYXNzZXMgaW4gYW5kaHJhIHByYWRlc2g&amp;ved=2ahUKEwiq9MPtmKzqAhXJwzgGHSHsAPYQvS4wAHoECAsQJg&amp;rldoc=1&amp;tbs=lrf:!1m4!1u3!2m2!3m1!1e1!1m4!1u2!2m2!2m1!1e1!1m4!1u16!2m2!16m1!1e1!1m4!1u16!2m2!16m1!1e2!2m1!1e2!2m1!1e16!2m1!1e3!3sIAE,lf:1,lf_ui:2&amp;rlst=f" TargetMode="External"/><Relationship Id="rId51" Type="http://schemas.openxmlformats.org/officeDocument/2006/relationships/hyperlink" Target="https://www.google.com/search?tbm=lcl&amp;sxsrf=ALeKk01g_zn9pGqMC-rAfA5KTMa6b-QiWg%3A1593631186271&amp;ei=0uH8XpOZEIKV4-EPpeOl8Aw&amp;q=volleyball+classes+in+karnataka&amp;oq=volleyball+classes+in+karnataka&amp;gs_l=psy-ab.3..35i39k1.184787.185676.0.186034.2.2.0.0.0.0.161.293.0j2.2.0....0...1c.1.64.psy-ab..0.2.293...33i22i29i30k1.0.7QhQ7sM5isc" TargetMode="External"/><Relationship Id="rId72" Type="http://schemas.openxmlformats.org/officeDocument/2006/relationships/hyperlink" Target="http://www.a1sportsmachines.com/" TargetMode="External"/><Relationship Id="rId93" Type="http://schemas.openxmlformats.org/officeDocument/2006/relationships/hyperlink" Target="https://www.google.com/search?tbm=lcl&amp;sxsrf=ALeKk03R0U6I5pTQ2XUzBBPj1p36P04Pxg%3A1593693863929&amp;ei=p9b9XvaxOJSP4-EPhZKA0As&amp;q=Dadar+Club&amp;oq=Dadar+Club&amp;gs_l=psy-ab.3..35i39k1j0l4j0i22i30k1l5.13065.13065.0.13252.1.1.0.0.0.0.166.166.0j1.1.0....0...1c.1.64.psy-ab..0.1.165....0.KYEVtmcP1w4" TargetMode="External"/><Relationship Id="rId98" Type="http://schemas.openxmlformats.org/officeDocument/2006/relationships/hyperlink" Target="https://www.google.com/search?tbm=lcl&amp;sxsrf=ALeKk02zUFEsc3JcKXOVrhuJWeAQbrBZcA%3A1593693937353&amp;ei=8db9XrOUFaKd4-EP1-m_yAY&amp;q=Lion%27s+Club+Of+Ambernath&amp;oq=Lion%27s+Club+Of+Ambernath&amp;gs_l=psy-ab.3..0i22i10i30k1j0i22i30k1j38.26748.26748.0.26939.1.1.0.0.0.0.162.162.0j1.1.0....0...1c.1.64.psy-ab..0.1.161....0.kHGq32bFjGQ" TargetMode="External"/><Relationship Id="rId121" Type="http://schemas.openxmlformats.org/officeDocument/2006/relationships/hyperlink" Target="https://www.google.com/maps/place/Brothers+Volleyball+Club/@8.9593102,76.5124835,10z/data=!4m8!1m2!2m1!1sBrothers+Volleyball+Club!3m4!1s0x3b05c15833825ca1:0xe2d94960a9bf9501!8m2!3d8.6895593!4d76.9056694" TargetMode="External"/><Relationship Id="rId142"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63"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184"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189" Type="http://schemas.openxmlformats.org/officeDocument/2006/relationships/hyperlink" Target="https://www.google.com/maps/place/ATTUR+TOWN+VOLLEYBALL+CLUB+(ATVC)/@11.5928092,78.6016332,17z/data=!3m1!4b1!4m5!3m4!1s0x3bab9c36384fe481:0x7897ec2192ffeead!8m2!3d11.5928092!4d78.6038273" TargetMode="External"/><Relationship Id="rId219" Type="http://schemas.openxmlformats.org/officeDocument/2006/relationships/hyperlink" Target="https://www.facebook.com/pg/Drsivanthi-Volleyball-Foundation-701257443246927/about/?ref=page_internal" TargetMode="External"/><Relationship Id="rId3" Type="http://schemas.openxmlformats.org/officeDocument/2006/relationships/hyperlink" Target="https://www.google.com/search?sxsrf=ALeKk03up6HBDcm4altMEm1oUe98HltfVA:1593611337666&amp;ei=RJT8XqGWDsuf4-EPqq6MgA0&amp;q=volleyball%20classes%20in%20andhra%20pradesh&amp;oq=volleyball+classes+in+an&amp;gs_lcp=CgZwc3ktYWIQAxgAMgQIIxAnMgYIABAWEB5QiwZYyRNg2htoAHAAeACAAdIBiAHTC5IBBTAuNy4ymAEAoAEBqgEHZ3dzLXdpeg&amp;sclient=psy-ab&amp;npsic=0&amp;rflfq=1&amp;rlha=0&amp;rllag=17545843,82664561,175732&amp;tbm=lcl&amp;rldimm=4008035812900082370&amp;lqi=CiR2b2xsZXliYWxsIGNsYXNzZXMgaW4gYW5kaHJhIHByYWRlc2haOgoSdm9sbGV5YmFsbCBjbGFzc2VzIiR2b2xsZXliYWxsIGNsYXNzZXMgaW4gYW5kaHJhIHByYWRlc2g&amp;ved=2ahUKEwiq9MPtmKzqAhXJwzgGHSHsAPYQvS4wAHoECAsQJg&amp;rldoc=1&amp;tbs=lrf:!1m4!1u3!2m2!3m1!1e1!1m4!1u2!2m2!2m1!1e1!1m4!1u16!2m2!16m1!1e1!1m4!1u16!2m2!16m1!1e2!2m1!1e2!2m1!1e16!2m1!1e3!3sIAE,lf:1,lf_ui:2&amp;rlst=f" TargetMode="External"/><Relationship Id="rId214" Type="http://schemas.openxmlformats.org/officeDocument/2006/relationships/hyperlink" Target="https://www.google.com/search?client=ubuntu&amp;hs=Whv&amp;channel=fs&amp;tbm=lcl&amp;ei=Hb4EX7e2KvD7z7sP4ZuWmAk&amp;q=Volleyball+classes+in+Tamil+Nadu&amp;oq=Volleyball+classes+in+Tamil+Nadu&amp;gs_l=psy-ab.12...0.0.0.5042.0.0.0.0.0.0.0.0..0.0....0...1c..64.psy-ab..0.0.0....0.QOXZvXcbcNk" TargetMode="External"/><Relationship Id="rId25" Type="http://schemas.openxmlformats.org/officeDocument/2006/relationships/hyperlink" Targe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 TargetMode="External"/><Relationship Id="rId46" Type="http://schemas.openxmlformats.org/officeDocument/2006/relationships/hyperlink" Target="https://www.google.com/maps/place/CGR+Coaching/@13.0966695,77.5481198,17z/data=!4m8!1m2!2m1!1sCGR+Coaching!3m4!1s0x3bae23a78dca529f:0xfced77f3293c7534!8m2!3d13.0968872!4d77.5502694" TargetMode="External"/><Relationship Id="rId67" Type="http://schemas.openxmlformats.org/officeDocument/2006/relationships/hyperlink" Target="https://www.google.com/search?q=Somaiya%20VolleyBall%20court&amp;oq=Somaiya+VolleyBall+court&amp;aqs=chrome..69i57j69i60l3.187j0j7&amp;sourceid=chrome&amp;ie=UTF-8&amp;sxsrf=ALeKk03RWCoZXErt6lVz7EquO62pnFcZRQ:1593691597354&amp;npsic=0&amp;rflfq=1&amp;rlha=0&amp;rllag=19073519,72900066,170&amp;tbm=lcl&amp;rldimm=3088587604494680193&amp;ved=2ahUKEwi1u6rsw67qAhWA73MBHQ09BssQvS4wAHoECAwQJw&amp;rldoc=1&amp;tbs=lrf:!1m4!1u3!2m2!3m1!1e1!1m4!1u2!2m2!2m1!1e1!1m4!1u16!2m2!16m1!1e1!1m4!1u16!2m2!16m1!1e2!2m1!1e2!2m1!1e16!2m1!1e3!3sIAE,lf:1,lf_ui:2&amp;rlst=f" TargetMode="External"/><Relationship Id="rId116"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37"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58" Type="http://schemas.openxmlformats.org/officeDocument/2006/relationships/hyperlink" Target="mailto:tsgatriprayar@gmail.com" TargetMode="External"/><Relationship Id="rId20" Type="http://schemas.openxmlformats.org/officeDocument/2006/relationships/hyperlink" Target="https://www.google.com/maps/place/JP+Nagar+Sports+Association+Volleyball+Court/@12.8893541,77.5779435,17z/data=!3m1!4b1!4m5!3m4!1s0x3bae15466bde5255:0x8764c17b63db8146!8m2!3d12.8893541!4d77.5801322" TargetMode="External"/><Relationship Id="rId41" Type="http://schemas.openxmlformats.org/officeDocument/2006/relationships/hyperlink" Target="https://www.google.com/search?biw=1517&amp;bih=694&amp;sxsrf=ALeKk00xxvfoQG9DTQnWKJqaBl-fQiDLpw%3A1593631805108&amp;ei=PeT8XoWdBuTH4-EPw8KLoA8&amp;q=srcc+volleyball+club+karnataka&amp;oq=SRCC+VOLLEYBALL+CLUB+karna&amp;gs_lcp=CgZwc3ktYWIQAxgAMgUIIRCgATIECCEQFToHCAAQRxCwAzoHCCMQrgIQJ1C9IVjVSWD6UmgDcAB4AIABrQGIAcUIkgEDMC44mAEAoAEBqgEHZ3dzLXdpeg&amp;sclient=psy-ab" TargetMode="External"/><Relationship Id="rId62" Type="http://schemas.openxmlformats.org/officeDocument/2006/relationships/hyperlink" Target="http://www.iitb.ac.in/en/about-iit-bombay/campus-map" TargetMode="External"/><Relationship Id="rId83" Type="http://schemas.openxmlformats.org/officeDocument/2006/relationships/hyperlink" Target="https://www.google.com/maps/place/Somaiya+Sports+Academy/@19.073077,72.8968403,17z/data=!3m1!4b1!4m5!3m4!1s0x3be7c89d547a47bb:0xf3fb4b36521f20b0!8m2!3d19.073077!4d72.899029" TargetMode="External"/><Relationship Id="rId88" Type="http://schemas.openxmlformats.org/officeDocument/2006/relationships/hyperlink" Target="http://nerulgymkhana.com/" TargetMode="External"/><Relationship Id="rId111" Type="http://schemas.openxmlformats.org/officeDocument/2006/relationships/hyperlink" Target="https://www.google.com/maps/place/United+volleyball+club/@1.8654794,87.8014095,3z/data=!4m8!1m2!2m1!1sUnited+volleyball+club!3m4!1s0x3ba79546e5b15bb7:0x6c45f787488c5a69!8m2!3d10.642504!4d76.0776887" TargetMode="External"/><Relationship Id="rId132" Type="http://schemas.openxmlformats.org/officeDocument/2006/relationships/hyperlink" Target="https://www.google.com/maps/place/Volley+Ball+Ground/@10.6344025,76.4482321,17z/data=!3m1!4b1!4m5!3m4!1s0x3ba7e1ef8dd5ab11:0x41f8c936ab1b4b78!8m2!3d10.6344025!4d76.4504262" TargetMode="External"/><Relationship Id="rId153"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74" Type="http://schemas.openxmlformats.org/officeDocument/2006/relationships/hyperlink" Target="https://www.google.com/maps/place/Sports+Authority+Of+India/@10.822405,75.6277735,7z/data=!4m8!1m2!2m1!1sSports+Authority+Of+India!3m4!1s0x3a5265fc164737db:0x3d34aa7c8e2fc143!8m2!3d13.0856905!4d80.2716498" TargetMode="External"/><Relationship Id="rId179"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195" Type="http://schemas.openxmlformats.org/officeDocument/2006/relationships/hyperlink" Target="https://www.google.com/maps/place/volley+ball+groundd/@9.1155877,78.4163037,17z/data=!3m1!4b1!4m5!3m4!1s0x3b016518f514a3c7:0xa4649832e1f69326!8m2!3d9.1155877!4d78.4184978" TargetMode="External"/><Relationship Id="rId209"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190" Type="http://schemas.openxmlformats.org/officeDocument/2006/relationships/hyperlink" Target="https://www.justdial.com/Salem/Attur-Town-Volleyball-Club-Atvc/0427PX427-X427-180913114931-Z3E2_BZDET" TargetMode="External"/><Relationship Id="rId204" Type="http://schemas.openxmlformats.org/officeDocument/2006/relationships/hyperlink" Target="https://www.google.com/maps/place/Virudhunagar+district+Volleyball+Association/@12.1021219,78.341847,8z/data=!4m8!1m2!2m1!1sVirudhunagar+district+Volleyball+Association!3m4!1s0x3bab000000000003:0x1b158e4ee879616d!8m2!3d11.1271225!4d78.6568943" TargetMode="External"/><Relationship Id="rId15" Type="http://schemas.openxmlformats.org/officeDocument/2006/relationships/hyperlink" Targe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 TargetMode="External"/><Relationship Id="rId36" Type="http://schemas.openxmlformats.org/officeDocument/2006/relationships/hyperlink" Target="https://www.google.com/search?q=volleyball%20classes%20in%20karnataka&amp;oq=volleyball+classes+in+karnataka&amp;aqs=chrome.0.69i59.2398j0j7&amp;sourceid=chrome&amp;ie=UTF-8&amp;sxsrf=ALeKk021vgo9fv4QTCmVWuAYdZikQinhWQ:1593631178781&amp;npsic=0&amp;rflfq=1&amp;rlha=0&amp;rllag=13010276,77574605,9834&amp;tbm=lcl&amp;rldimm=16466460343567017953&amp;lqi=Ch92b2xsZXliYWxsIGNsYXNzZXMgaW4ga2FybmF0YWthWjUKEnZvbGxleWJhbGwgY2xhc3NlcyIfdm9sbGV5YmFsbCBjbGFzc2VzIGluIGthcm5hdGFrYQ&amp;ved=2ahUKEwiIw8Hi4qzqAhUtzTgGHTarDvMQvS4wAHoECAwQJg&amp;rldoc=1&amp;tbs=lrf:!1m4!1u3!2m2!3m1!1e1!1m4!1u2!2m2!2m1!1e1!1m4!1u16!2m2!16m1!1e1!1m4!1u16!2m2!16m1!1e2!2m1!1e2!2m1!1e16!2m1!1e3!3sIAE,lf:1,lf_ui:2&amp;rlst=f" TargetMode="External"/><Relationship Id="rId57" Type="http://schemas.openxmlformats.org/officeDocument/2006/relationships/hyperlink" Target="https://www.google.com/search?sxsrf=ALeKk02IbfR_qzKQVtSSA-3M2lrQio1okw:1593691401653&amp;q=volleyball+classes+in+maharashtra&amp;npsic=0&amp;rflfq=1&amp;rlha=0&amp;rllag=18795454,73372141,62035&amp;tbm=lcl&amp;ved=2ahUKEwj85oGPw67qAhWSzjgGHdSJBk4QjGp6BAgMEEM&amp;rldoc=1" TargetMode="External"/><Relationship Id="rId106"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27" Type="http://schemas.openxmlformats.org/officeDocument/2006/relationships/hyperlink" Target="https://www.justdial.com/Kottayam/Spikers-Volleyball-Club-Ponkunnam/9999PX481-X481-190205034509-Y3R5_BZDET?xid=S290dGF5YW0gVm9sbGV5YmFsbCBDbHVicyBDaGFuZ2FuYWNoZXJyeQ==" TargetMode="External"/><Relationship Id="rId10" Type="http://schemas.openxmlformats.org/officeDocument/2006/relationships/hyperlink" Target="https://www.google.com/search?sxsrf=ALeKk03up6HBDcm4altMEm1oUe98HltfVA:1593611337666&amp;ei=RJT8XqGWDsuf4-EPqq6MgA0&amp;q=volleyball%20classes%20in%20andhra%20pradesh&amp;oq=volleyball+classes+in+an&amp;gs_lcp=CgZwc3ktYWIQAxgAMgQIIxAnMgYIABAWEB5QiwZYyRNg2htoAHAAeACAAdIBiAHTC5IBBTAuNy4ymAEAoAEBqgEHZ3dzLXdpeg&amp;sclient=psy-ab&amp;npsic=0&amp;rflfq=1&amp;rlha=0&amp;rllag=17545843,82664561,175732&amp;tbm=lcl&amp;rldimm=4008035812900082370&amp;lqi=CiR2b2xsZXliYWxsIGNsYXNzZXMgaW4gYW5kaHJhIHByYWRlc2haOgoSdm9sbGV5YmFsbCBjbGFzc2VzIiR2b2xsZXliYWxsIGNsYXNzZXMgaW4gYW5kaHJhIHByYWRlc2g&amp;ved=2ahUKEwiq9MPtmKzqAhXJwzgGHSHsAPYQvS4wAHoECAsQJg&amp;rldoc=1&amp;tbs=lrf:!1m4!1u3!2m2!3m1!1e1!1m4!1u2!2m2!2m1!1e1!1m4!1u16!2m2!16m1!1e1!1m4!1u16!2m2!16m1!1e2!2m1!1e2!2m1!1e16!2m1!1e3!3sIAE,lf:1,lf_ui:2&amp;rlst=f" TargetMode="External"/><Relationship Id="rId31" Type="http://schemas.openxmlformats.org/officeDocument/2006/relationships/hyperlink" Target="https://www.google.com/maps/place/Cisco+Volleyball+Court/@12.9357814,77.6947259,17z/data=!3m1!4b1!4m5!3m4!1s0x3bae13ad06a0a0c3:0xe64af2f85835628e!8m2!3d12.9357814!4d77.6969146" TargetMode="External"/><Relationship Id="rId52" Type="http://schemas.openxmlformats.org/officeDocument/2006/relationships/hyperlink" Target="https://www.google.com/maps/place/IITB+Old+Volley+Ball+Grounds/@19.1349311,72.911638,17z/data=!3m1!4b1!4m5!3m4!1s0x3be7b809d39161bb:0x49ad265a55e8b293!8m2!3d19.1349311!4d72.9138267" TargetMode="External"/><Relationship Id="rId73" Type="http://schemas.openxmlformats.org/officeDocument/2006/relationships/hyperlink" Target="https://www.google.com/maps/place/Diksha+Sanskrutik+Seva+Sangha/@19.1091863,72.8455725,17z/data=!3m1!4b1!4m5!3m4!1s0x3be7c9cbbc9f6691:0x1b4fbaca42c89f0f!8m2!3d19.1091863!4d72.8477612" TargetMode="External"/><Relationship Id="rId78" Type="http://schemas.openxmlformats.org/officeDocument/2006/relationships/hyperlink" Target="https://www.google.com/maps/place/The+Indian+Gymkhana+Matunga+Limited/@19.0315119,72.8535363,17z/data=!3m1!4b1!4m5!3m4!1s0x3be7cf2bd95ece15:0xf271e2cbc2b3beb5!8m2!3d19.0315119!4d72.855725" TargetMode="External"/><Relationship Id="rId94" Type="http://schemas.openxmlformats.org/officeDocument/2006/relationships/hyperlink" Target="http://www.dadarclub.com/" TargetMode="External"/><Relationship Id="rId99" Type="http://schemas.openxmlformats.org/officeDocument/2006/relationships/hyperlink" Target="https://www.google.com/maps/place/S+D+V+H+S+S+Volleyball+Academy/@10.5760246,76.16414,17z/data=!3m1!4b1!4m5!3m4!1s0x3ba7ec0f53731643:0x9a086fa7615e9863!8m2!3d10.5760246!4d76.166334" TargetMode="External"/><Relationship Id="rId101"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22" Type="http://schemas.openxmlformats.org/officeDocument/2006/relationships/hyperlink" Target="mailto:akhilraj.raj8@gmail.com" TargetMode="External"/><Relationship Id="rId143"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48" Type="http://schemas.openxmlformats.org/officeDocument/2006/relationships/hyperlink" Target="https://www.google.com/maps/place/Mathamangalam+Vollyball+Coaching+Ground/@12.1333167,75.2968778,17z/data=!3m1!4b1!4m5!3m4!1s0x3ba46980bf90270b:0x9c8b6be435ff5040!8m2!3d12.1333167!4d75.2990719" TargetMode="External"/><Relationship Id="rId164"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169"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185"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4" Type="http://schemas.openxmlformats.org/officeDocument/2006/relationships/hyperlink" Target="https://www.google.com/search?sxsrf=ALeKk03up6HBDcm4altMEm1oUe98HltfVA:1593611337666&amp;ei=RJT8XqGWDsuf4-EPqq6MgA0&amp;q=volleyball%20classes%20in%20andhra%20pradesh&amp;oq=volleyball+classes+in+an&amp;gs_lcp=CgZwc3ktYWIQAxgAMgQIIxAnMgYIABAWEB5QiwZYyRNg2htoAHAAeACAAdIBiAHTC5IBBTAuNy4ymAEAoAEBqgEHZ3dzLXdpeg&amp;sclient=psy-ab&amp;npsic=0&amp;rflfq=1&amp;rlha=0&amp;rllag=17545843,82664561,175732&amp;tbm=lcl&amp;rldimm=4008035812900082370&amp;lqi=CiR2b2xsZXliYWxsIGNsYXNzZXMgaW4gYW5kaHJhIHByYWRlc2haOgoSdm9sbGV5YmFsbCBjbGFzc2VzIiR2b2xsZXliYWxsIGNsYXNzZXMgaW4gYW5kaHJhIHByYWRlc2g&amp;ved=2ahUKEwiq9MPtmKzqAhXJwzgGHSHsAPYQvS4wAHoECAsQJg&amp;rldoc=1&amp;tbs=lrf:!1m4!1u3!2m2!3m1!1e1!1m4!1u2!2m2!2m1!1e1!1m4!1u16!2m2!16m1!1e1!1m4!1u16!2m2!16m1!1e2!2m1!1e2!2m1!1e16!2m1!1e3!3sIAE,lf:1,lf_ui:2&amp;rlst=f" TargetMode="External"/><Relationship Id="rId9" Type="http://schemas.openxmlformats.org/officeDocument/2006/relationships/hyperlink" Target="https://www.google.com/search?sxsrf=ALeKk03up6HBDcm4altMEm1oUe98HltfVA:1593611337666&amp;ei=RJT8XqGWDsuf4-EPqq6MgA0&amp;q=volleyball%20classes%20in%20andhra%20pradesh&amp;oq=volleyball+classes+in+an&amp;gs_lcp=CgZwc3ktYWIQAxgAMgQIIxAnMgYIABAWEB5QiwZYyRNg2htoAHAAeACAAdIBiAHTC5IBBTAuNy4ymAEAoAEBqgEHZ3dzLXdpeg&amp;sclient=psy-ab&amp;npsic=0&amp;rflfq=1&amp;rlha=0&amp;rllag=17545843,82664561,175732&amp;tbm=lcl&amp;rldimm=4008035812900082370&amp;lqi=CiR2b2xsZXliYWxsIGNsYXNzZXMgaW4gYW5kaHJhIHByYWRlc2haOgoSdm9sbGV5YmFsbCBjbGFzc2VzIiR2b2xsZXliYWxsIGNsYXNzZXMgaW4gYW5kaHJhIHByYWRlc2g&amp;ved=2ahUKEwiq9MPtmKzqAhXJwzgGHSHsAPYQvS4wAHoECAsQJg&amp;rldoc=1&amp;tbs=lrf:!1m4!1u3!2m2!3m1!1e1!1m4!1u2!2m2!2m1!1e1!1m4!1u16!2m2!16m1!1e1!1m4!1u16!2m2!16m1!1e2!2m1!1e2!2m1!1e16!2m1!1e3!3sIAE,lf:1,lf_ui:2&amp;rlst=f" TargetMode="External"/><Relationship Id="rId180" Type="http://schemas.openxmlformats.org/officeDocument/2006/relationships/hyperlink" Target="https://www.google.com/maps/place/Omega+Volleyball/@13.0049099,80.1469186,17z/data=!3m1!4b1!4m5!3m4!1s0x3a52608c136f90bf:0x8c07cfe208c71f70!8m2!3d13.0049099!4d80.1491127" TargetMode="External"/><Relationship Id="rId210"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215" Type="http://schemas.openxmlformats.org/officeDocument/2006/relationships/hyperlink" Target="https://www.facebook.com/pg/blackdiceclub/about/?ref=page_internal" TargetMode="External"/><Relationship Id="rId26" Type="http://schemas.openxmlformats.org/officeDocument/2006/relationships/hyperlink" Target="https://www.google.com/maps/place/Sniipers+Sports+Academy+LLP/@12.9267107,77.6307943,17z/data=!3m1!4b1!4m5!3m4!1s0x3bae1312417b1033:0xa887c9810a45d4cf!8m2!3d12.9267107!4d77.632983" TargetMode="External"/><Relationship Id="rId47" Type="http://schemas.openxmlformats.org/officeDocument/2006/relationships/hyperlink" Target="https://www.google.com/search?tbm=lcl&amp;sxsrf=ALeKk01g_zn9pGqMC-rAfA5KTMa6b-QiWg%3A1593631186271&amp;ei=0uH8XpOZEIKV4-EPpeOl8Aw&amp;q=volleyball+classes+in+karnataka&amp;oq=volleyball+classes+in+karnataka&amp;gs_l=psy-ab.3..35i39k1.184787.185676.0.186034.2.2.0.0.0.0.161.293.0j2.2.0....0...1c.1.64.psy-ab..0.2.293...33i22i29i30k1.0.7QhQ7sM5isc" TargetMode="External"/><Relationship Id="rId68" Type="http://schemas.openxmlformats.org/officeDocument/2006/relationships/hyperlink" Target="https://www.google.com/maps/place/Mini+Somaiya+Basket+Ball,+Foot+Ball,+Volley+Ball+Court/@19.0743025,72.8967219,17z/data=!3m1!4b1!4m5!3m4!1s0x3be7c74bae9bafd1:0x4573c4b80badfafa!8m2!3d19.0743025!4d72.8989106" TargetMode="External"/><Relationship Id="rId89" Type="http://schemas.openxmlformats.org/officeDocument/2006/relationships/hyperlink" Target="https://www.google.com/maps/place/Bombay+YMCA,+Bandra+Branch/@19.0716779,72.8209139,17z/data=!3m1!4b1!4m5!3m4!1s0x3be7c973ceba16ab:0x50364a70dabce94f!8m2!3d19.0716779!4d72.8231026" TargetMode="External"/><Relationship Id="rId112"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33" Type="http://schemas.openxmlformats.org/officeDocument/2006/relationships/hyperlink" Target="https://www.google.com/search?client=ubuntu&amp;channel=fs&amp;tbm=lcl&amp;ei=zEoEX8CZDpTorQGBtozADA&amp;q=Volleyball+classes+in+Kerala&amp;oq=Volleyball+classes+in+Kerala&amp;gs_l=psy-ab.3..0i22i30k1l2.513772.515270.0.515661.6.6.0.0.0.0.187.532.0j3.3.0....0...1c.1.64.psy-ab..3.3.531....0.KRxjrC-1POM" TargetMode="External"/><Relationship Id="rId154" Type="http://schemas.openxmlformats.org/officeDocument/2006/relationships/hyperlink" Target="https://www.google.com/maps/place/Rajiv+Gandhi+Indoor+Stadium(Regional+Sports+Centre)/@11.4141186,75.8273621,17z/data=!4m5!3m4!1s0x3b0872cbd8311abd:0x15aa3444af44c26a!8m2!3d9.9683599!4d76.2981418" TargetMode="External"/><Relationship Id="rId175"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196"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200" Type="http://schemas.openxmlformats.org/officeDocument/2006/relationships/hyperlink" Target="https://www.google.com/search?client=ubuntu&amp;hs=FfF&amp;channel=fs&amp;tbm=lcl&amp;ei=irMEX7nQI4rbz7sPm4eYsAU&amp;q=Volleyball+classes+in+Tamil+Nadu&amp;oq=Volleyball+classes+in+Tamil+Nadu&amp;gs_l=psy-ab.3...637203.645818.0.648351.13.13.0.0.0.0.339.2329.0j2j6j2.10.0....0...1c.1.64.psy-ab..3.9.2149...0i22i30k1j33i22i29i30k1j33i10k1j33i21k1.0.R-gown7pI8U" TargetMode="External"/><Relationship Id="rId16" Type="http://schemas.openxmlformats.org/officeDocument/2006/relationships/hyperlink" Target="https://www.google.com/maps/place/SAI,+Volleyball+court/@12.945147,77.5109139,17z/data=!3m1!4b1!4m5!3m4!1s0x3bae3e8bcb141ad5:0xea37a0d3fc4dde39!8m2!3d12.945147!4d77.5131026" TargetMode="External"/><Relationship Id="rId37" Type="http://schemas.openxmlformats.org/officeDocument/2006/relationships/hyperlink" Target="https://www.google.com/maps/place/Vision+Sports+Club/@12.87491,77.5492253,17z/data=!3m1!4b1!4m5!3m4!1s0x3bae41221909d453:0xd930d72e688b3668!8m2!3d12.87491!4d77.551414" TargetMode="External"/><Relationship Id="rId58" Type="http://schemas.openxmlformats.org/officeDocument/2006/relationships/hyperlink" Target="https://www.google.com/maps/place/Unique+Sports+Academy/@19.1118243,72.8115286,12z/data=!4m8!1m2!2m1!1sUnique+Sports+Academy!3m4!1s0x3be7c605e3d21685:0x92f8fbca22bb1b59!8m2!3d19.050723!4d72.904001" TargetMode="External"/><Relationship Id="rId79" Type="http://schemas.openxmlformats.org/officeDocument/2006/relationships/hyperlink" Target="https://www.google.com/search?tbm=lcl&amp;sxsrf=ALeKk03hjJ5QoU2yOvsHyp1mZys1FxcX1g%3A1593691408797&amp;ei=EM39Xu2zMKnG4-EP-4ONqAE&amp;q=volleyball+classes+in+maharashtra&amp;oq=volleyball+classes+in+maharashtra&amp;gs_l=psy-ab.3...0.0.0.84705.0.0.0.0.0.0.0.0..0.0....0...1c..64.psy-ab..0.0.0....0.19EYbD5gHcU" TargetMode="External"/><Relationship Id="rId102" Type="http://schemas.openxmlformats.org/officeDocument/2006/relationships/hyperlink" Target="https://www.google.com/maps/place/Volley+Academy+Kalloor/@11.663198,76.3333914,17z/data=!3m1!4b1!4m5!3m4!1s0x3ba6069747ea5749:0x47b46432553e157e!8m2!3d11.663198!4d76.3355854" TargetMode="External"/><Relationship Id="rId123" Type="http://schemas.openxmlformats.org/officeDocument/2006/relationships/hyperlink" Target="https://www.justdial.com/Thiruvananthapuram/Brothers-Volleyball-Club-Venjaramoodu/0471PX471-X471-180118184151-S4Z5_BZDET" TargetMode="External"/><Relationship Id="rId144" Type="http://schemas.openxmlformats.org/officeDocument/2006/relationships/hyperlink" Target="https://www.facebook.com/Malabar-Sixes-volley-club-133698320485401/"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google.com/search?q=Indoor+Kho-Kho+Court&amp;oq=Indoor+Kho-Kho+Court&amp;aqs=chrome..69i57j0.962j0j7&amp;sourceid=chrome&amp;ie=UTF-8" TargetMode="External"/><Relationship Id="rId117" Type="http://schemas.openxmlformats.org/officeDocument/2006/relationships/hyperlink" Target="https://www.google.com/search?q=Chitrakoota+School+-+Best+CBSE+School+in+Nagarbhavi%2C+Kengeri&amp;oq=Chitrakoota+School+-+Best+CBSE+School+in+Nagarbhavi%2C+Kengeri&amp;aqs=chrome..69i57j0l2j69i60l3.696j0j7&amp;sourceid=chrome&amp;ie=UTF-8" TargetMode="External"/><Relationship Id="rId21" Type="http://schemas.openxmlformats.org/officeDocument/2006/relationships/hyperlink" Target="https://www.google.com/search?q=top%2010%20clubs%20for%20kho%20kho%20in%20maharashtra&amp;oq=t&amp;aqs=chrome.0.69i59l3j69i57j69i60l4.826j0j7&amp;sourceid=chrome&amp;ie=UTF-8&amp;sxsrf=ALeKk02uiZi7AanPfmoG1dCe7YUySUOSGQ:1591245416917&amp;npsic=0&amp;rflfq=1&amp;rlha=0&amp;rllag=19061766,72922626,10049&amp;tbm=lcl&amp;rldimm=3109496680796305485&amp;lqi=Cid0b3AgMTAgY2x1YnMgZm9yIGtobyBraG8gaW4gbWFoYXJhc2h0cmFaQwoYdG9wIDEwIGNsdWJzIGZvciBraG8ga2hvIid0b3AgMTAgY2x1YnMgZm9yIGtobyBraG8gaW4gbWFoYXJhc2h0cmE&amp;ved=2ahUKEwiAn82Oq-fpAhUMyzgGHalfA7UQvS4wAHoECAoQJw&amp;rldoc=1&amp;tbs=lrf:!1m4!1u3!2m2!3m1!1e1!1m4!1u2!2m2!2m1!1e1!1m4!1u16!2m2!16m1!1e1!1m4!1u16!2m2!16m1!1e2!2m1!1e2!2m1!1e16!2m1!1e3!3sIAE,lf:1,lf_ui:2&amp;rlst=f" TargetMode="External"/><Relationship Id="rId42" Type="http://schemas.openxmlformats.org/officeDocument/2006/relationships/hyperlink" Target="https://www.dscbkc.com/" TargetMode="External"/><Relationship Id="rId47" Type="http://schemas.openxmlformats.org/officeDocument/2006/relationships/hyperlink" Target="mailto:admin@bombaygymkhana.com" TargetMode="External"/><Relationship Id="rId63" Type="http://schemas.openxmlformats.org/officeDocument/2006/relationships/hyperlink" Target="https://www.google.com/search?q=Aadarsh+Sports+KHO-KHO+Club&amp;sxsrf=ALeKk00stdS9e1uK8TmBBYezLzbSbMjeOA:1591955241517&amp;tbas=0&amp;biw=1517&amp;bih=694&amp;dpr=0.9" TargetMode="External"/><Relationship Id="rId68" Type="http://schemas.openxmlformats.org/officeDocument/2006/relationships/hyperlink" Target="https://www.facebook.com/skkckupwad?__tn__=*s-R" TargetMode="External"/><Relationship Id="rId84" Type="http://schemas.openxmlformats.org/officeDocument/2006/relationships/hyperlink" Target="https://www.google.com/search?sxsrf=ALeKk01YzwsEKEBRY5kWif08vW2dP58v8g%3A1591267670491&amp;ei=VtHYXsbLHdL69QP0g6Zw&amp;q=mg%27s+sporting+academy+belgaum+karnataka&amp;oq=mg%27s+sporting&amp;gs_lcp=CgZwc3ktYWIQAxgAMgYIABAWEB4yBggAEBYQHjIGCAAQFhAeMgYIABAWEB4yBggAEBYQHjoECCMQJzoFCAAQkQI6CAgAELEDEJECOgUIABCDAToCCAA6BQgAELEDOgQIABBDOgcIABAUEIcCOgQIABAKOgQIABANOgYIABANEAo6BAgAEB46BggAEAoQHjoGCAAQDRAeOggIABAIEA0QHlCSrRJYv4ITYPGHE2gCcAB4AIABsAGIAYIRkgEEMC4xNZgBAKABAaoBB2d3cy13aXo&amp;sclient=psy-ab" TargetMode="External"/><Relationship Id="rId89" Type="http://schemas.openxmlformats.org/officeDocument/2006/relationships/hyperlink" Target="https://www.justdial.com/Bangalore/Young-Pioneers-Sports-Club-Near-Balgangadharnath-Metro-Station-Vijayanagar/080P4202197_BZDET" TargetMode="External"/><Relationship Id="rId112" Type="http://schemas.openxmlformats.org/officeDocument/2006/relationships/hyperlink" Target="https://www.google.com/search?sxsrf=ALeKk019NpJP_sWmZMYojz6zFY4vJSW0kw:1591273138447&amp;q=top+10+clubs+for+kho+kho+in+karnataka&amp;npsic=0&amp;rflfq=1&amp;rlha=0&amp;rllag=14428494,76024315,230710&amp;tbm=lcl&amp;ved=2ahUKEwjCgqGxkujpAhUIVH0KHZ4AD04QjGp6BAgKED0&amp;tbs=lrf:!1m4!1u3!2m2!3m1!1e1!1m4!1u2!2m2!2m1!1e1!1m4!1u16!2m2!16m1!1e1!1m4!1u16!2m2!16m1!1e2!2m1!1e2!2m1!1e16!2m1!1e3!3sIAE,lf:1,lf_ui:1&amp;rldoc=1" TargetMode="External"/><Relationship Id="rId133" Type="http://schemas.openxmlformats.org/officeDocument/2006/relationships/hyperlink" Target="https://www.google.com/search?sxsrf=ALeKk00ngoOG9B39G1e4xfjQ21K4w39KSQ:1591277427074&amp;q=top+10+clubs+for+kho+kho+in+karnataka&amp;npsic=0&amp;rflfq=1&amp;rlha=0&amp;rllag=14428494,76024315,230710&amp;tbm=lcl&amp;ved=2ahUKEwjC8Z2uoujpAhVTaCsKHaHRDUEQjGp6BAgKED0&amp;tbs=lrf:!1m4!1u3!2m2!3m1!1e1!1m4!1u2!2m2!2m1!1e1!1m4!1u16!2m2!16m1!1e1!1m4!1u16!2m2!16m1!1e2!2m1!1e2!2m1!1e16!2m1!1e3!3sIAE,lf:1,lf_ui:1&amp;rldoc=1" TargetMode="External"/><Relationship Id="rId138" Type="http://schemas.openxmlformats.org/officeDocument/2006/relationships/hyperlink" Target="https://www.google.com/search?sxsrf=ALeKk02Q82mYdDDWiIyi8GwrEIpLzOFfPA:1591278249580&amp;q=SAI,+Kabaddi+%26+Kho-Kho+Ground&amp;spell=1&amp;sa=X&amp;ved=2ahUKEwia-Le2pejpAhVRU30KHXl2BLMQBSgAegQIFhAn&amp;biw=1517&amp;bih=694" TargetMode="External"/><Relationship Id="rId16" Type="http://schemas.openxmlformats.org/officeDocument/2006/relationships/hyperlink" Target="https://www.google.com/maps/place/Nav+Maharashtra+Sangh/@18.5106936,73.8543162,17z/data=!3m1!4b1!4m5!3m4!1s0x3bc2c06db3688847:0xdcc5c5faa5c19ce2!8m2!3d18.5106936!4d73.8565049" TargetMode="External"/><Relationship Id="rId107" Type="http://schemas.openxmlformats.org/officeDocument/2006/relationships/hyperlink" Target="https://www.google.com/search?sxsrf=ALeKk019NpJP_sWmZMYojz6zFY4vJSW0kw:1591273138447&amp;q=top+10+clubs+for+kho+kho+in+karnataka&amp;npsic=0&amp;rflfq=1&amp;rlha=0&amp;rllag=14428494,76024315,230710&amp;tbm=lcl&amp;ved=2ahUKEwjCgqGxkujpAhUIVH0KHZ4AD04QjGp6BAgKED0&amp;tbs=lrf:!1m4!1u3!2m2!3m1!1e1!1m4!1u2!2m2!2m1!1e1!1m4!1u16!2m2!16m1!1e1!1m4!1u16!2m2!16m1!1e2!2m1!1e2!2m1!1e16!2m1!1e3!3sIAE,lf:1,lf_ui:1&amp;rldoc=1" TargetMode="External"/><Relationship Id="rId11" Type="http://schemas.openxmlformats.org/officeDocument/2006/relationships/hyperlink" Target="https://www.google.com/search?sxsrf=ALeKk00d6-H12fr1osXr3tWd79QGBUXL_g%3A1591852392299&amp;ei=aL3hXu3kEZiR4-EPmeK06AI&amp;q=Maharashtra+State+Kabaddi+Association&amp;oq=Maharashtra+State+Kabaddi+Association&amp;gs_lcp=CgZwc3ktYWIQAzIECCMQJzIECCMQJzIECCMQJzIGCAAQFhAeMgYIABAWEB4yBggAEBYQHjICCCY6BAgAEEdQ8dIBWPHSAWC91wFoAHAEeACAAZIBiAGSAZIBAzAuMZgBAKABAqABAaoBB2d3cy13aXo&amp;sclient=psy-ab&amp;ved=0ahUKEwjtuIKjgPnpAhWYyDgGHRkxDS0Q4dUDCAw&amp;uact=5" TargetMode="External"/><Relationship Id="rId32" Type="http://schemas.openxmlformats.org/officeDocument/2006/relationships/hyperlink" Target="http://www.dadarclub.com/profile.php" TargetMode="External"/><Relationship Id="rId37" Type="http://schemas.openxmlformats.org/officeDocument/2006/relationships/hyperlink" Target="http://www.urbansports.in/" TargetMode="External"/><Relationship Id="rId53" Type="http://schemas.openxmlformats.org/officeDocument/2006/relationships/hyperlink" Target="https://www.rcnagpurwest.org/" TargetMode="External"/><Relationship Id="rId58" Type="http://schemas.openxmlformats.org/officeDocument/2006/relationships/hyperlink" Target="https://www.google.com/search?q=father+agnel+sports+complex+vashi&amp;oq=father+agnel&amp;aqs=chrome.1.69i57j69i59j0j46l2j69i60l2j69i61.7673j0j7&amp;sourceid=chrome&amp;ie=UTF-8" TargetMode="External"/><Relationship Id="rId74" Type="http://schemas.openxmlformats.org/officeDocument/2006/relationships/hyperlink" Target="https://www.google.com/search?tbm=lcl&amp;sxsrf=ALeKk03WA7m6wuEa3Z3VwmhQuW8geq1vTw%3A1591263714183&amp;ei=4sHYXurgCoeortoP6ZOigAE&amp;q=+clubs+for+kho+kho+in+maharashtra&amp;oq=+clubs+for+kho+kho+in+maharashtra&amp;gs_l=psy-ab.3...428258.429011.0.429510.6.6.0.0.0.0.142.407.0j3.3.0....0...1c.1.64.psy-ab..3.0.0....0.4DB_p9ZYqkg" TargetMode="External"/><Relationship Id="rId79" Type="http://schemas.openxmlformats.org/officeDocument/2006/relationships/hyperlink" Target="https://www.google.com/search?sxsrf=ALeKk00nnM1dio7QXc6GbMft0xT4HNf2rw:1591266967642&amp;q=top+10+clubs+for+kho+kho+in+karnataka&amp;npsic=0&amp;rflfq=1&amp;rlha=0&amp;rllag=14428494,76024315,230710&amp;tbm=lcl&amp;ved=2ahUKEwig_eSy--fpAhW98HMBHa_qBWAQjGp6BAgKED0&amp;tbs=lrf:!1m4!1u3!2m2!3m1!1e1!1m4!1u2!2m2!2m1!1e1!1m4!1u16!2m2!16m1!1e1!1m4!1u16!2m2!16m1!1e2!2m1!1e2!2m1!1e16!2m1!1e3!3sIAE,lf:1,lf_ui:1&amp;rldoc=1" TargetMode="External"/><Relationship Id="rId102" Type="http://schemas.openxmlformats.org/officeDocument/2006/relationships/hyperlink" Target="https://www.google.com/search?sxsrf=ALeKk019NpJP_sWmZMYojz6zFY4vJSW0kw:1591273138447&amp;q=top+10+clubs+for+kho+kho+in+karnataka&amp;npsic=0&amp;rflfq=1&amp;rlha=0&amp;rllag=14428494,76024315,230710&amp;tbm=lcl&amp;ved=2ahUKEwjCgqGxkujpAhUIVH0KHZ4AD04QjGp6BAgKED0&amp;tbs=lrf:!1m4!1u3!2m2!3m1!1e1!1m4!1u2!2m2!2m1!1e1!1m4!1u16!2m2!16m1!1e1!1m4!1u16!2m2!16m1!1e2!2m1!1e2!2m1!1e16!2m1!1e3!3sIAE,lf:1,lf_ui:1&amp;rldoc=1" TargetMode="External"/><Relationship Id="rId123" Type="http://schemas.openxmlformats.org/officeDocument/2006/relationships/hyperlink" Target="https://www.google.com/search?sxsrf=ALeKk01Ld49rcfnUmW1WIp80f99xr019Og:1591274521522&amp;q=top+10+clubs+for+kho+kho+in+karnataka&amp;npsic=0&amp;rflfq=1&amp;rlha=0&amp;rllag=14428494,76024315,230710&amp;tbm=lcl&amp;ved=2ahUKEwjznuHEl-jpAhVOb30KHSzMD4AQjGp6BAgKED0&amp;tbs=lrf:!1m4!1u3!2m2!3m1!1e1!1m4!1u2!2m2!2m1!1e1!1m4!1u16!2m2!16m1!1e1!1m4!1u16!2m2!16m1!1e2!2m1!1e2!2m1!1e16!2m1!1e3!3sIAE,lf:1,lf_ui:1&amp;rldoc=1" TargetMode="External"/><Relationship Id="rId128" Type="http://schemas.openxmlformats.org/officeDocument/2006/relationships/hyperlink" Target="https://www.google.com/maps/place/Mvjce+Sports+Ground/@12.9860052,77.7606996,17z/data=!3m1!4b1!4m5!3m4!1s0x3bae0e0e01c56509:0x99babaaa46cfe9ab!8m2!3d12.9860052!4d77.7628883" TargetMode="External"/><Relationship Id="rId144" Type="http://schemas.openxmlformats.org/officeDocument/2006/relationships/hyperlink" Target="https://www.google.com/search?biw=1517&amp;bih=694&amp;sxsrf=ALeKk00IWyO8jSE087sF6Tw2N61C6J3IqQ:1591278171320&amp;q=clubs+for+kho+kho+in+karnataka&amp;npsic=0&amp;rflfq=1&amp;rlha=0&amp;rllag=12997318,77536197,6194&amp;tbm=lcl&amp;ved=2ahUKEwivoY-RpejpAhXYdn0KHa8KBGAQjGp6BAgKED8&amp;tbs=lrf:!1m4!1u3!2m2!3m1!1e1!1m4!1u2!2m2!2m1!1e1!1m4!1u16!2m2!16m1!1e1!1m4!1u16!2m2!16m1!1e2!2m1!1e2!2m1!1e16!2m1!1e3!3sIAE,lf:1,lf_ui:2&amp;rldoc=1" TargetMode="External"/><Relationship Id="rId149" Type="http://schemas.openxmlformats.org/officeDocument/2006/relationships/hyperlink" Target="http://royalpalaceschool.org/facilities/" TargetMode="External"/><Relationship Id="rId5" Type="http://schemas.openxmlformats.org/officeDocument/2006/relationships/hyperlink" Target="https://www.google.com/search?q=the+united+sports+club+thane+maharashtra&amp;oq=the&amp;aqs=chrome.0.69i59l2j69i57j69i59j69i60l4.1362j0j7&amp;sourceid=chrome&amp;ie=UTF-8" TargetMode="External"/><Relationship Id="rId90" Type="http://schemas.openxmlformats.org/officeDocument/2006/relationships/hyperlink" Target="https://www.google.com/search?sxsrf=ALeKk00w_YP2iEVmVvxZNe4UKPgD_sc4Ig:1591272189392&amp;q=top+10+clubs+for+kho+kho+in+karnataka&amp;npsic=0&amp;rflfq=1&amp;rlha=0&amp;rllag=14428494,76024315,230710&amp;tbm=lcl&amp;ved=2ahUKEwixwdvsjujpAhX7yjgGHXs7AkMQjGp6BAgKED0&amp;tbs=lrf:!1m4!1u3!2m2!3m1!1e1!1m4!1u2!2m2!2m1!1e1!1m4!1u16!2m2!16m1!1e1!1m4!1u16!2m2!16m1!1e2!2m1!1e2!2m1!1e16!2m1!1e3!3sIAE,lf:1,lf_ui:1&amp;rldoc=1" TargetMode="External"/><Relationship Id="rId95" Type="http://schemas.openxmlformats.org/officeDocument/2006/relationships/hyperlink" Target="https://sportsauthorityofindia.nic.in/" TargetMode="External"/><Relationship Id="rId22" Type="http://schemas.openxmlformats.org/officeDocument/2006/relationships/hyperlink" Target="https://www.khelomore.com/sports-academies/kalyan-sports-club/batches" TargetMode="External"/><Relationship Id="rId27" Type="http://schemas.openxmlformats.org/officeDocument/2006/relationships/hyperlink" Target="https://gymkhana.iitb.ac.in/~sports/" TargetMode="External"/><Relationship Id="rId43" Type="http://schemas.openxmlformats.org/officeDocument/2006/relationships/hyperlink" Target="https://www.google.com/maps/place/A.N+KHO+KHO+CLUB/@17.7962411,75.0530087,17z/data=!3m1!4b1!4m5!3m4!1s0x3bc40b822799c653:0xa9fe14b6a3d5086d!8m2!3d17.7962411!4d75.0551974" TargetMode="External"/><Relationship Id="rId48" Type="http://schemas.openxmlformats.org/officeDocument/2006/relationships/hyperlink" Target="https://www.google.com/search?sxsrf=ALeKk03dDWUutXeXG9kizZw0oxUR08E4ig:1591264176495&amp;q=Brihanmumbai+Municipal+Corporation&amp;stick=H4sIAAAAAAAAAONgVuLUz9U3ME4vLzZ-xGjCLfDyxz1hKe1Ja05eY1Tl4grOyC93zSvJLKkUEudig7J4pbi5ELp4FrEqORVlZiTm5ZbmJiVmKviW5mUmZxYk5ig45xcV5BcllmTm5wEAX9Dy72kAAAA&amp;sxsrf=ALeKk03dDWUutXeXG9kizZw0oxUR08E4ig:1591264176495" TargetMode="External"/><Relationship Id="rId64" Type="http://schemas.openxmlformats.org/officeDocument/2006/relationships/hyperlink" Target="https://www.google.com/search?tbm=lcl&amp;sxsrf=ALeKk03WA7m6wuEa3Z3VwmhQuW8geq1vTw%3A1591263714183&amp;ei=4sHYXurgCoeortoP6ZOigAE&amp;q=+clubs+for+kho+kho+in+maharashtra&amp;oq=+clubs+for+kho+kho+in+maharashtra&amp;gs_l=psy-ab.3...428258.429011.0.429510.6.6.0.0.0.0.142.407.0j3.3.0....0...1c.1.64.psy-ab..3.0.0....0.4DB_p9ZYqkg" TargetMode="External"/><Relationship Id="rId69" Type="http://schemas.openxmlformats.org/officeDocument/2006/relationships/hyperlink" Target="https://www.google.com/maps/place/Yuva+Multi+Sports+Academy/@19.208286,73.1031303,17z/data=!3m1!4b1!4m5!3m4!1s0x3be7959a2717852d:0x50bb3eef5b0956ce!8m2!3d19.208286!4d73.105319" TargetMode="External"/><Relationship Id="rId113" Type="http://schemas.openxmlformats.org/officeDocument/2006/relationships/hyperlink" Target="http://scoreup-koa.in/" TargetMode="External"/><Relationship Id="rId118" Type="http://schemas.openxmlformats.org/officeDocument/2006/relationships/hyperlink" Target="https://chitrakoota.com/" TargetMode="External"/><Relationship Id="rId134" Type="http://schemas.openxmlformats.org/officeDocument/2006/relationships/hyperlink" Target="https://www.google.com/search?sxsrf=ALeKk00ngoOG9B39G1e4xfjQ21K4w39KSQ:1591277427074&amp;q=top+10+clubs+for+kho+kho+in+karnataka&amp;npsic=0&amp;rflfq=1&amp;rlha=0&amp;rllag=14428494,76024315,230710&amp;tbm=lcl&amp;ved=2ahUKEwjC8Z2uoujpAhVTaCsKHaHRDUEQjGp6BAgKED0&amp;tbs=lrf:!1m4!1u3!2m2!3m1!1e1!1m4!1u2!2m2!2m1!1e1!1m4!1u16!2m2!16m1!1e1!1m4!1u16!2m2!16m1!1e2!2m1!1e2!2m1!1e16!2m1!1e3!3sIAE,lf:1,lf_ui:1&amp;rldoc=1" TargetMode="External"/><Relationship Id="rId139" Type="http://schemas.openxmlformats.org/officeDocument/2006/relationships/hyperlink" Target="https://www.google.com/maps/place/YPSC-kho+Kho+Club/@12.9711952,77.5411887,17z/data=!3m1!4b1!4m5!3m4!1s0x3bae3dfa9127939b:0x8ab239813c48b71b!8m2!3d12.9711952!4d77.5433774" TargetMode="External"/><Relationship Id="rId80" Type="http://schemas.openxmlformats.org/officeDocument/2006/relationships/hyperlink" Target="https://www.google.com/search?sxsrf=ALeKk00nnM1dio7QXc6GbMft0xT4HNf2rw:1591266967642&amp;q=top+10+clubs+for+kho+kho+in+karnataka&amp;npsic=0&amp;rflfq=1&amp;rlha=0&amp;rllag=14428494,76024315,230710&amp;tbm=lcl&amp;ved=2ahUKEwig_eSy--fpAhW98HMBHa_qBWAQjGp6BAgKED0&amp;tbs=lrf:!1m4!1u3!2m2!3m1!1e1!1m4!1u2!2m2!2m1!1e1!1m4!1u16!2m2!16m1!1e1!1m4!1u16!2m2!16m1!1e2!2m1!1e2!2m1!1e16!2m1!1e3!3sIAE,lf:1,lf_ui:1&amp;rldoc=1" TargetMode="External"/><Relationship Id="rId85" Type="http://schemas.openxmlformats.org/officeDocument/2006/relationships/hyperlink" Target="https://www.facebook.com/mgsportingacademy/" TargetMode="External"/><Relationship Id="rId150" Type="http://schemas.openxmlformats.org/officeDocument/2006/relationships/hyperlink" Target="https://www.google.com/maps/place/Kho-Kho+Court/@15.1563983,75.875094,17z/data=!3m1!4b1!4m5!3m4!1s0x3bb9afed57e1af8d:0xd51da11858609f20!8m2!3d15.1563983!4d75.8772827" TargetMode="External"/><Relationship Id="rId12" Type="http://schemas.openxmlformats.org/officeDocument/2006/relationships/hyperlink" Target="http://www.maharashtrakabaddi.com/" TargetMode="External"/><Relationship Id="rId17" Type="http://schemas.openxmlformats.org/officeDocument/2006/relationships/hyperlink" Target="http://khokhonms.org/index.html" TargetMode="External"/><Relationship Id="rId25" Type="http://schemas.openxmlformats.org/officeDocument/2006/relationships/hyperlink" Target="https://www.google.com/search?biw=1517&amp;bih=694&amp;sxsrf=ALeKk00c6gH60KLfDEsFVWhp_JxJI1IJSA:1591954410776&amp;q=kho+kho+classes+in+maharashtra&amp;npsic=0&amp;rflfq=1&amp;rlha=0&amp;rllag=18823263,73380252,60957&amp;tbm=lcl&amp;ved=2ahUKEwjYn5yp_PvpAhUUVH0KHb0MCVkQjGp6BAgLEEQ&amp;rldoc=1" TargetMode="External"/><Relationship Id="rId33" Type="http://schemas.openxmlformats.org/officeDocument/2006/relationships/hyperlink" Target="https://www.google.com/maps/place/Urban+Sports+-+wadala/@19.0189818,72.8544291,17z/data=!3m1!4b1!4m5!3m4!1s0x3be7cfaf824a9005:0xb4d9056d3e46b0e8!8m2!3d19.0189818!4d72.8566178" TargetMode="External"/><Relationship Id="rId38" Type="http://schemas.openxmlformats.org/officeDocument/2006/relationships/hyperlink" Target="https://www.google.com/maps/place/District+Sports+Club,+BKC/@19.0496716,72.854899,17z/data=!3m1!4b1!4m5!3m4!1s0x3be7c91650572859:0x6efed81f8021a4c6!8m2!3d19.0496716!4d72.8570877" TargetMode="External"/><Relationship Id="rId46" Type="http://schemas.openxmlformats.org/officeDocument/2006/relationships/hyperlink" Target="https://www.google.com/maps/place/Bombay+gymkhana+ground/@18.9381183,72.8291332,17z/data=!3m1!4b1!4m5!3m4!1s0x3be7d1120ef0c145:0xc5bf682d96fcc342!8m2!3d18.9381183!4d72.8313219" TargetMode="External"/><Relationship Id="rId59" Type="http://schemas.openxmlformats.org/officeDocument/2006/relationships/hyperlink" Target="https://www.google.com/maps/place/Snehal+Sphruti+kho+kho+club,Vasantnagar,Sngli/@16.8681639,74.6001505,17z/data=!3m1!4b1!4m5!3m4!1s0x3bc12358efd700b9:0x80eaa6ba1bc85115!8m2!3d16.8681639!4d74.6023392" TargetMode="External"/><Relationship Id="rId67" Type="http://schemas.openxmlformats.org/officeDocument/2006/relationships/hyperlink" Target="https://www.google.com/search?tbm=lcl&amp;sxsrf=ALeKk03WA7m6wuEa3Z3VwmhQuW8geq1vTw%3A1591263714183&amp;ei=4sHYXurgCoeortoP6ZOigAE&amp;q=+clubs+for+kho+kho+in+maharashtra&amp;oq=+clubs+for+kho+kho+in+maharashtra&amp;gs_l=psy-ab.3...428258.429011.0.429510.6.6.0.0.0.0.142.407.0j3.3.0....0...1c.1.64.psy-ab..3.0.0....0.4DB_p9ZYqkg" TargetMode="External"/><Relationship Id="rId103" Type="http://schemas.openxmlformats.org/officeDocument/2006/relationships/hyperlink" Target="https://sites.google.com/site/mysoretennisclub/" TargetMode="External"/><Relationship Id="rId108" Type="http://schemas.openxmlformats.org/officeDocument/2006/relationships/hyperlink" Target="https://www.kslta.com/" TargetMode="External"/><Relationship Id="rId116" Type="http://schemas.openxmlformats.org/officeDocument/2006/relationships/hyperlink" Target="https://chitrakoota.com/" TargetMode="External"/><Relationship Id="rId124" Type="http://schemas.openxmlformats.org/officeDocument/2006/relationships/hyperlink" Target="https://www.google.com/search?sxsrf=ALeKk01Ld49rcfnUmW1WIp80f99xr019Og:1591274521522&amp;q=top+10+clubs+for+kho+kho+in+karnataka&amp;npsic=0&amp;rflfq=1&amp;rlha=0&amp;rllag=14428494,76024315,230710&amp;tbm=lcl&amp;ved=2ahUKEwjznuHEl-jpAhVOb30KHSzMD4AQjGp6BAgKED0&amp;tbs=lrf:!1m4!1u3!2m2!3m1!1e1!1m4!1u2!2m2!2m1!1e1!1m4!1u16!2m2!16m1!1e1!1m4!1u16!2m2!16m1!1e2!2m1!1e2!2m1!1e16!2m1!1e3!3sIAE,lf:1,lf_ui:1&amp;rldoc=1" TargetMode="External"/><Relationship Id="rId129" Type="http://schemas.openxmlformats.org/officeDocument/2006/relationships/hyperlink" Target="https://www.google.com/search?q=Mvjce+Sports+Ground&amp;oq=Mvjce+Sports+Ground&amp;aqs=chrome..69i57.895j0j7&amp;sourceid=chrome&amp;ie=UTF-8" TargetMode="External"/><Relationship Id="rId137" Type="http://schemas.openxmlformats.org/officeDocument/2006/relationships/hyperlink" Target="https://www.google.com/search?biw=1517&amp;bih=694&amp;sxsrf=ALeKk00IWyO8jSE087sF6Tw2N61C6J3IqQ:1591278171320&amp;q=clubs+for+kho+kho+in+karnataka&amp;npsic=0&amp;rflfq=1&amp;rlha=0&amp;rllag=12997318,77536197,6194&amp;tbm=lcl&amp;ved=2ahUKEwivoY-RpejpAhXYdn0KHa8KBGAQjGp6BAgKED8&amp;tbs=lrf:!1m4!1u3!2m2!3m1!1e1!1m4!1u2!2m2!2m1!1e1!1m4!1u16!2m2!16m1!1e1!1m4!1u16!2m2!16m1!1e2!2m1!1e2!2m1!1e16!2m1!1e3!3sIAE,lf:1,lf_ui:2&amp;rldoc=1" TargetMode="External"/><Relationship Id="rId20" Type="http://schemas.openxmlformats.org/officeDocument/2006/relationships/hyperlink" Target="https://www.google.com/maps/place/Kalyan+Sports+Club/@19.2522361,73.1209116,17z/data=!3m1!4b1!4m5!3m4!1s0x3be79670aabd9e7b:0xf705e7062b804cb6!8m2!3d19.2522361!4d73.1231003" TargetMode="External"/><Relationship Id="rId41" Type="http://schemas.openxmlformats.org/officeDocument/2006/relationships/hyperlink" Target="https://www.google.com/search?sxsrf=ALeKk01BoIQLv1IvoxZzDRPuV-cJL3lBKQ:1591263705682&amp;q=top+10+clubs+for+kho+kho+in+maharashtra&amp;npsic=0&amp;rflfq=1&amp;rlha=0&amp;rllag=19143462,72960114,6974&amp;tbm=lcl&amp;ved=2ahUKEwjT166f7-fpAhWYc30KHdH-AmkQjGp6BAgKEEU&amp;tbs=lrf:!1m4!1u3!2m2!3m1!1e1!1m4!1u2!2m2!2m1!1e1!1m4!1u16!2m2!16m1!1e1!1m4!1u16!2m2!16m1!1e2!2m1!1e2!2m1!1e16!2m1!1e3!3sIAE,lf:1,lf_ui:2&amp;rldoc=1" TargetMode="External"/><Relationship Id="rId54" Type="http://schemas.openxmlformats.org/officeDocument/2006/relationships/hyperlink" Target="https://www.google.com/search?tbm=lcl&amp;sxsrf=ALeKk00c4mT3srXJUBsgRWvewMwfv-lxyg%3A1591954980722&amp;ei=JE7jXpfSK8Lf9QO4lpmoCA&amp;q=rotaract+club+nagpur+west+&amp;oq=rotaract+club+nagpur+west+&amp;gs_l=psy-ab.3..33i160k1.11179.21620.0.22277.19.19.0.0.0.0.306.2762.0j15j1j1.17.0....0...1c.1.64.psy-ab..2.17.2759...0j35i39k1j0i273k1j0i131k1j0i433k1j0i67k1j0i433i67k1j0i10k1j0i20i263k1j0i22i30k1j33i22i29i30k1.0.KB4rquB-NSo" TargetMode="External"/><Relationship Id="rId62" Type="http://schemas.openxmlformats.org/officeDocument/2006/relationships/hyperlink" Target="https://www.google.com/maps/place/Aadarsh+Sports+KHO-KHO+Club/@16.8748915,74.5966764,17z/data=!3m1!4b1!4m5!3m4!1s0x3bc122a6742aab8d:0x9740fae74aee91f0!8m2!3d16.8748915!4d74.5988651" TargetMode="External"/><Relationship Id="rId70" Type="http://schemas.openxmlformats.org/officeDocument/2006/relationships/hyperlink" Target="https://www.google.com/search?q=Yuva+Multi+Sports+Academy&amp;oq=Yuva&amp;aqs=chrome.0.69i59j69i57j46j0j46j69i61l2j69i60.6533j0j7&amp;sourceid=chrome&amp;ie=UTF-8" TargetMode="External"/><Relationship Id="rId75" Type="http://schemas.openxmlformats.org/officeDocument/2006/relationships/hyperlink" Target="https://www.google.com/maps/place/Rajapeth+Sporting+Club/@20.9195425,77.7553999,17z/data=!3m1!4b1!4m5!3m4!1s0x3bd6a4ba6f9f2e29:0xea47a3e0f1d15ce8!8m2!3d20.9195425!4d77.7575886" TargetMode="External"/><Relationship Id="rId83" Type="http://schemas.openxmlformats.org/officeDocument/2006/relationships/hyperlink" Target="https://www.facebook.com/mgsportingacademy/" TargetMode="External"/><Relationship Id="rId88" Type="http://schemas.openxmlformats.org/officeDocument/2006/relationships/hyperlink" Target="https://www.google.com/search?sxsrf=ALeKk00w_YP2iEVmVvxZNe4UKPgD_sc4Ig:1591272189392&amp;q=top+10+clubs+for+kho+kho+in+karnataka&amp;npsic=0&amp;rflfq=1&amp;rlha=0&amp;rllag=14428494,76024315,230710&amp;tbm=lcl&amp;ved=2ahUKEwixwdvsjujpAhX7yjgGHXs7AkMQjGp6BAgKED0&amp;tbs=lrf:!1m4!1u3!2m2!3m1!1e1!1m4!1u2!2m2!2m1!1e1!1m4!1u16!2m2!16m1!1e1!1m4!1u16!2m2!16m1!1e2!2m1!1e2!2m1!1e16!2m1!1e3!3sIAE,lf:1,lf_ui:1&amp;rldoc=1" TargetMode="External"/><Relationship Id="rId91" Type="http://schemas.openxmlformats.org/officeDocument/2006/relationships/hyperlink" Target="https://youngpioneers.in/" TargetMode="External"/><Relationship Id="rId96" Type="http://schemas.openxmlformats.org/officeDocument/2006/relationships/hyperlink" Target="https://www.google.com/maps/place/Sree+Kanteerava+Stadium/@12.9696982,77.5912971,17z/data=!3m1!4b1!4m5!3m4!1s0x3bae16765e0e71b1:0xa15b836e3ff1f630!8m2!3d12.9696982!4d77.5934858" TargetMode="External"/><Relationship Id="rId111" Type="http://schemas.openxmlformats.org/officeDocument/2006/relationships/hyperlink" Target="https://www.google.com/search?sxsrf=ALeKk019NpJP_sWmZMYojz6zFY4vJSW0kw:1591273138447&amp;q=top+10+clubs+for+kho+kho+in+karnataka&amp;npsic=0&amp;rflfq=1&amp;rlha=0&amp;rllag=14428494,76024315,230710&amp;tbm=lcl&amp;ved=2ahUKEwjCgqGxkujpAhUIVH0KHZ4AD04QjGp6BAgKED0&amp;tbs=lrf:!1m4!1u3!2m2!3m1!1e1!1m4!1u2!2m2!2m1!1e1!1m4!1u16!2m2!16m1!1e1!1m4!1u16!2m2!16m1!1e2!2m1!1e2!2m1!1e16!2m1!1e3!3sIAE,lf:1,lf_ui:1&amp;rldoc=1" TargetMode="External"/><Relationship Id="rId132" Type="http://schemas.openxmlformats.org/officeDocument/2006/relationships/hyperlink" Target="https://www.google.com/maps/place/IISc+Gymkhana/@13.0153398,77.5602368,17z/data=!3m1!4b1!4m5!3m4!1s0x3bae17d5f316264b:0x44e15b1696575355!8m2!3d13.0153398!4d77.5624255" TargetMode="External"/><Relationship Id="rId140" Type="http://schemas.openxmlformats.org/officeDocument/2006/relationships/hyperlink" Target="https://www.google.com/search?biw=1517&amp;bih=694&amp;sxsrf=ALeKk00IWyO8jSE087sF6Tw2N61C6J3IqQ:1591278171320&amp;q=clubs+for+kho+kho+in+karnataka&amp;npsic=0&amp;rflfq=1&amp;rlha=0&amp;rllag=12997318,77536197,6194&amp;tbm=lcl&amp;ved=2ahUKEwivoY-RpejpAhXYdn0KHa8KBGAQjGp6BAgKED8&amp;tbs=lrf:!1m4!1u3!2m2!3m1!1e1!1m4!1u2!2m2!2m1!1e1!1m4!1u16!2m2!16m1!1e1!1m4!1u16!2m2!16m1!1e2!2m1!1e2!2m1!1e16!2m1!1e3!3sIAE,lf:1,lf_ui:2&amp;rldoc=1" TargetMode="External"/><Relationship Id="rId145" Type="http://schemas.openxmlformats.org/officeDocument/2006/relationships/hyperlink" Target="https://www.google.com/search?biw=1517&amp;bih=694&amp;sxsrf=ALeKk00IWyO8jSE087sF6Tw2N61C6J3IqQ:1591278171320&amp;q=clubs+for+kho+kho+in+karnataka&amp;npsic=0&amp;rflfq=1&amp;rlha=0&amp;rllag=12997318,77536197,6194&amp;tbm=lcl&amp;ved=2ahUKEwivoY-RpejpAhXYdn0KHa8KBGAQjGp6BAgKED8&amp;tbs=lrf:!1m4!1u3!2m2!3m1!1e1!1m4!1u2!2m2!2m1!1e1!1m4!1u16!2m2!16m1!1e1!1m4!1u16!2m2!16m1!1e2!2m1!1e2!2m1!1e16!2m1!1e3!3sIAE,lf:1,lf_ui:2&amp;rldoc=1" TargetMode="External"/><Relationship Id="rId153" Type="http://schemas.openxmlformats.org/officeDocument/2006/relationships/hyperlink" Target="https://www.google.com/search?biw=1517&amp;bih=694&amp;tbm=lcl&amp;sxsrf=ALeKk02qeNIB5fp65RoVXPHTzvniFU5WoQ%3A1591278703273&amp;ei=b_zYXqfEC4jgrQH36K7IBQ&amp;q=+kho+kho+in+karnataka&amp;oq=+kho+kho+in+karnataka&amp;gs_l=psy-ab.3..0i30k1.6218.7146.0.9538.15.6.0.0.0.0.219.513.0j2j1.3.0....0...1c.1.64.psy-ab..13.2.371...33i10k1.0.AhQZmnneZa4" TargetMode="External"/><Relationship Id="rId1" Type="http://schemas.openxmlformats.org/officeDocument/2006/relationships/hyperlink" Target="https://www.google.com/maps/place/Griffin+Gymkhana/@19.1008581,73.0089009,15z/data=!4m5!3m4!1s0x0:0xd0d91b5ec706cc21!8m2!3d19.1008581!4d73.0089009" TargetMode="External"/><Relationship Id="rId6" Type="http://schemas.openxmlformats.org/officeDocument/2006/relationships/hyperlink" Target="https://www.justdial.com/Mumbai/United-Sports-Club-Chendni-Koliwada-Thane-East/022PXX22-XX22-140507092044-S6A8_BZDET" TargetMode="External"/><Relationship Id="rId15" Type="http://schemas.openxmlformats.org/officeDocument/2006/relationships/hyperlink" Target="https://www.google.com/search?sxsrf=ALeKk01ibnFkCFgARMEEaVK8-7HOJd4M4g%3A1591245871915&amp;ei=L3zYXpS1N82e9QO6zq7ACg&amp;q=vijay+club+&amp;oq=vijay+club+&amp;gs_lcp=CgZwc3ktYWIQAzIECCMQJzIECCMQJzICCAAyBggAEBYQHjIGCAAQFhAeMgYIABAWEB4yBggAEBYQHjIGCAAQFhAeMgYIABAWEB4yBggAEBYQHjoECAAQR1CdBljkFWCzGGgAcAF4AIABuAGIAaoOkgEEMC4xM5gBAKABAaoBB2d3cy13aXo&amp;sclient=psy-ab&amp;ved=0ahUKEwjUiMjnrOfpAhVNT30KHTqnC6gQ4dUDCAw&amp;uact=5" TargetMode="External"/><Relationship Id="rId23" Type="http://schemas.openxmlformats.org/officeDocument/2006/relationships/hyperlink" Target="https://www.google.com/search?sxsrf=ALeKk00pRMKKQVcJngQkzUHtA8JHCdnKcw%3A1591246783053&amp;ei=v3_YXqnzAsG5rQHNxarQAg&amp;q=kalyan+sports+club+&amp;oq=kalyan+sports+club+&amp;gs_lcp=CgZwc3ktYWIQAzIECCMQJzICCAAyAggAMgIIADICCAAyAggAMgIIADIGCAAQFhAeMgYIABAWEB4yBggAEBYQHjoECAAQR1CjCVj0DWCvEGgAcAF4AIABuQGIAfQFkgEDMC41mAEAoAEBqgEHZ3dzLXdpeg&amp;sclient=psy-ab&amp;ved=0ahUKEwjpzoOasOfpAhXBXCsKHc2iCioQ4dUDCAw&amp;uact=5" TargetMode="External"/><Relationship Id="rId28" Type="http://schemas.openxmlformats.org/officeDocument/2006/relationships/hyperlink" Target="https://www.google.com/maps/place/Dadar+Club/@19.0176977,72.8430988,17z/data=!3m1!4b1!4m5!3m4!1s0x3be7cedc1b12ea71:0x2519a879e64f5383!8m2!3d19.0176977!4d72.8452875" TargetMode="External"/><Relationship Id="rId36" Type="http://schemas.openxmlformats.org/officeDocument/2006/relationships/hyperlink" Target="https://www.google.com/search?q=urban+sports+wadala&amp;oq=urban+sports+wa&amp;aqs=chrome.0.0j69i57j0l3j69i60l3.6269j0j7&amp;sourceid=chrome&amp;ie=UTF-8" TargetMode="External"/><Relationship Id="rId49" Type="http://schemas.openxmlformats.org/officeDocument/2006/relationships/hyperlink" Target="https://www.bombaygymkhana.com/" TargetMode="External"/><Relationship Id="rId57" Type="http://schemas.openxmlformats.org/officeDocument/2006/relationships/hyperlink" Target="https://www.justdial.com/Mumbai/Father-Agnel-Sports-Complex-Behind-Father-Agnel-Basket-Ball-Court-Vashi-Sector-9a/022PXX22-XX22-140520160201-Q5C1_BZDET" TargetMode="External"/><Relationship Id="rId106" Type="http://schemas.openxmlformats.org/officeDocument/2006/relationships/hyperlink" Target="https://www.google.com/search?sxsrf=ALeKk019NpJP_sWmZMYojz6zFY4vJSW0kw:1591273138447&amp;q=top+10+clubs+for+kho+kho+in+karnataka&amp;npsic=0&amp;rflfq=1&amp;rlha=0&amp;rllag=14428494,76024315,230710&amp;tbm=lcl&amp;ved=2ahUKEwjCgqGxkujpAhUIVH0KHZ4AD04QjGp6BAgKED0&amp;tbs=lrf:!1m4!1u3!2m2!3m1!1e1!1m4!1u2!2m2!2m1!1e1!1m4!1u16!2m2!16m1!1e1!1m4!1u16!2m2!16m1!1e2!2m1!1e2!2m1!1e16!2m1!1e3!3sIAE,lf:1,lf_ui:1&amp;rldoc=1" TargetMode="External"/><Relationship Id="rId114" Type="http://schemas.openxmlformats.org/officeDocument/2006/relationships/hyperlink" Target="https://www.google.com/maps/place/Chitrakoota+School+-+Best+CBSE+School+in+Nagarbhavi,+Kengeri/@12.9344609,77.4918759,17z/data=!3m1!4b1!4m5!3m4!1s0x3bae3ec1e33d9c41:0x5987cd54f80d153b!8m2!3d12.9344609!4d77.4940646" TargetMode="External"/><Relationship Id="rId119" Type="http://schemas.openxmlformats.org/officeDocument/2006/relationships/hyperlink" Target="https://www.google.com/maps/search/stadium+near+Huliyar,+Karnataka/@13.7418237,76.1231377,9z/data=!3m1!4b1" TargetMode="External"/><Relationship Id="rId127" Type="http://schemas.openxmlformats.org/officeDocument/2006/relationships/hyperlink" Target="https://www.google.com/search?sa=X&amp;biw=1517&amp;bih=694&amp;sxsrf=ALeKk00TmllhvHQiatTKztCDOr_yC1FGpQ:1591276071672&amp;q=top+10+clubs+for+kho+kho+in+karnataka&amp;npsic=0&amp;rflfq=1&amp;rlha=0&amp;rllag=14428494,76024315,230710&amp;tbm=lcl&amp;ved=2ahUKEwjLh_ennejpAhUfyDgGHWKBCeoQjGp6BAgKED0&amp;tbs=lrf:!1m4!1u3!2m2!3m1!1e1!1m4!1u2!2m2!2m1!1e1!1m4!1u16!2m2!16m1!1e1!1m4!1u16!2m2!16m1!1e2!2m1!1e2!2m1!1e16!2m1!1e3!3sIAE,lf:1,lf_ui:1&amp;rldoc=1" TargetMode="External"/><Relationship Id="rId10" Type="http://schemas.openxmlformats.org/officeDocument/2006/relationships/hyperlink" Target="http://www.indiankabaddi.org/about-us/members" TargetMode="External"/><Relationship Id="rId31" Type="http://schemas.openxmlformats.org/officeDocument/2006/relationships/hyperlink" Target="https://www.google.com/search?q=dadar%20sports%20club&amp;oq=da&amp;aqs=chrome.0.69i59l3j69i57j69i60l4.1037j0j7&amp;sourceid=chrome&amp;ie=UTF-8&amp;sxsrf=ALeKk02TRqJuolZggV07uyrGEbrdKYvFWQ:1591954562320&amp;npsic=0&amp;rflfq=1&amp;rlha=0&amp;rllag=19020678,72844131,545&amp;tbm=lcl&amp;rldimm=2673353095329567619&amp;lqi=ChFkYWRhciBzcG9ydHMgY2x1YhlMxZM47LGBIUiJj6qi7oCAgAhaKAoLc3BvcnRzIGNsdWIQARACGAAYAiIRZGFkYXIgc3BvcnRzIGNsdWI&amp;ved=2ahUKEwjC5L3x_PvpAhWOXisKHRo5BnsQvS4wAnoECAsQOw&amp;rldoc=1&amp;tbs=lrf:!1m4!1u3!2m2!3m1!1e1!1m4!1u2!2m2!2m1!1e1!1m4!1u16!2m2!16m1!1e1!1m4!1u16!2m2!16m1!1e2!2m1!1e2!2m1!1e16!2m1!1e3!3sIAE,lf:1,lf_ui:2&amp;rlst=f" TargetMode="External"/><Relationship Id="rId44" Type="http://schemas.openxmlformats.org/officeDocument/2006/relationships/hyperlink" Target="https://www.google.com/search?sxsrf=ALeKk00BPKOPHkdJiRSBF_U1lHbNmMD0Jg%3A1591954846235&amp;ei=nk3jXrD1DZa6rQGwwqHgAQ&amp;q=a.n+kho+kho+club+velapur&amp;oq=a.n+kho+kho+club+velapur&amp;gs_lcp=CgZwc3ktYWIQAzoECAAQRzoECCMQJzoHCCEQChCgAVC6I1iURWDgRmgBcAF4AIABzgKIAfsTkgEHMC45LjIuMpgBAKABAaoBB2d3cy13aXo&amp;sclient=psy-ab&amp;ved=0ahUKEwiwvO74_fvpAhUWXSsKHTBhCBwQ4dUDCAw&amp;uact=5" TargetMode="External"/><Relationship Id="rId52" Type="http://schemas.openxmlformats.org/officeDocument/2006/relationships/hyperlink" Target="https://www.google.com/maps/place/Rotary+Club+Nagpur+West/@21.1305752,79.0462459,17z/data=!3m1!4b1!4m5!3m4!1s0x3bd4c071e2f61201:0x2b9e06aa534776d1!8m2!3d21.1305752!4d79.0484346" TargetMode="External"/><Relationship Id="rId60" Type="http://schemas.openxmlformats.org/officeDocument/2006/relationships/hyperlink" Target="https://www.google.com/search?q=Snehal+Sphruti+kho+kho+club%2CVasantnagar%2CSngli&amp;oq=Snehal+Sphruti+kho+kho+club%2CVasantnagar%2CSngli&amp;aqs=chrome..69i57j69i60l2j69i61.302j0j7&amp;sourceid=chrome&amp;ie=UTF-8" TargetMode="External"/><Relationship Id="rId65" Type="http://schemas.openxmlformats.org/officeDocument/2006/relationships/hyperlink" Target="https://www.google.com/maps/place/SHIVPREMI+KHO+KHO+CLUB/@16.8703207,74.6154935,17z/data=!3m1!4b1!4m5!3m4!1s0x3bc123c92800c811:0x2bd173b98a1f1b35!8m2!3d16.8703207!4d74.6176822" TargetMode="External"/><Relationship Id="rId73" Type="http://schemas.openxmlformats.org/officeDocument/2006/relationships/hyperlink" Target="https://www.google.com/maps/place/Calcuttawala+Estate+Vayamshala/@18.9669855,72.8185213,17z/data=!3m1!4b1!4m5!3m4!1s0x3be7cfa4a730aaff:0xf06c16feed4974a2!8m2!3d18.9669855!4d72.82071" TargetMode="External"/><Relationship Id="rId78" Type="http://schemas.openxmlformats.org/officeDocument/2006/relationships/hyperlink" Target="https://www.google.com/maps/place/Bcya+kho+kho+club/@13.0492725,77.5547537,17z/data=!3m1!4b1!4m5!3m4!1s0x3bae3d56ba7e2315:0x7148afb2e5e75ffe!8m2!3d13.0492725!4d77.5569424" TargetMode="External"/><Relationship Id="rId81" Type="http://schemas.openxmlformats.org/officeDocument/2006/relationships/hyperlink" Target="https://www.google.com/maps/place/MG's+Sporting+Academy/@15.8803277,74.4894994,17z/data=!3m1!4b1!4m5!3m4!1s0x3bbf63f76aaaaaab:0x568f5c5c52b14c9b!8m2!3d15.8803277!4d74.4916881" TargetMode="External"/><Relationship Id="rId86" Type="http://schemas.openxmlformats.org/officeDocument/2006/relationships/hyperlink" Target="https://www.google.com/maps/place/Young+pioneers+sports+club/@12.9766617,77.5434454,18z/data=!3m1!4b1!4m5!3m4!1s0x3bae3de8ada5c5d5:0x9bd71ebfe773db7b!8m2!3d12.9766617!4d77.5445397" TargetMode="External"/><Relationship Id="rId94" Type="http://schemas.openxmlformats.org/officeDocument/2006/relationships/hyperlink" Target="https://www.google.com/search?q=Sports+Authority+Of+India&amp;oq=Sports+Authority+Of+India+&amp;aqs=chrome..69i57j69i59l3j0l3j69i60.1361j0j7&amp;sourceid=chrome&amp;ie=UTF-8" TargetMode="External"/><Relationship Id="rId99" Type="http://schemas.openxmlformats.org/officeDocument/2006/relationships/hyperlink" Target="https://www.google.com/maps/place/Mysore+Tennis+Club/@12.3044877,76.6361946,17z/data=!3m1!4b1!4m5!3m4!1s0x3baf7aa700000001:0x1c72145a13dce33f!8m2!3d12.3044877!4d76.6383833" TargetMode="External"/><Relationship Id="rId101" Type="http://schemas.openxmlformats.org/officeDocument/2006/relationships/hyperlink" Target="https://www.google.com/search?sxsrf=ALeKk019NpJP_sWmZMYojz6zFY4vJSW0kw:1591273138447&amp;q=top+10+clubs+for+kho+kho+in+karnataka&amp;npsic=0&amp;rflfq=1&amp;rlha=0&amp;rllag=14428494,76024315,230710&amp;tbm=lcl&amp;ved=2ahUKEwjCgqGxkujpAhUIVH0KHZ4AD04QjGp6BAgKED0&amp;tbs=lrf:!1m4!1u3!2m2!3m1!1e1!1m4!1u2!2m2!2m1!1e1!1m4!1u16!2m2!16m1!1e1!1m4!1u16!2m2!16m1!1e2!2m1!1e2!2m1!1e16!2m1!1e3!3sIAE,lf:1,lf_ui:1&amp;rldoc=1" TargetMode="External"/><Relationship Id="rId122" Type="http://schemas.openxmlformats.org/officeDocument/2006/relationships/hyperlink" Target="https://www.google.com/maps/place/Youth+Empowerment+and+Sports+Department/@12.9717114,77.5847018,17z/data=!3m1!4b1!4m5!3m4!1s0x3bae1674906fa9c7:0xfc3a1752e14f4943!8m2!3d12.9717114!4d77.5868905" TargetMode="External"/><Relationship Id="rId130" Type="http://schemas.openxmlformats.org/officeDocument/2006/relationships/hyperlink" Target="https://www.google.com/search?q=Mvjce+Sports+Ground&amp;oq=Mvjce+Sports+Ground&amp;aqs=chrome..69i57.895j0j7&amp;sourceid=chrome&amp;ie=UTF-8" TargetMode="External"/><Relationship Id="rId135" Type="http://schemas.openxmlformats.org/officeDocument/2006/relationships/hyperlink" Target="https://iiscgym.iisc.ac.in/" TargetMode="External"/><Relationship Id="rId143" Type="http://schemas.openxmlformats.org/officeDocument/2006/relationships/hyperlink" Target="https://www.google.com/search?biw=1517&amp;bih=694&amp;sxsrf=ALeKk00IWyO8jSE087sF6Tw2N61C6J3IqQ:1591278171320&amp;q=clubs+for+kho+kho+in+karnataka&amp;npsic=0&amp;rflfq=1&amp;rlha=0&amp;rllag=12997318,77536197,6194&amp;tbm=lcl&amp;ved=2ahUKEwivoY-RpejpAhXYdn0KHa8KBGAQjGp6BAgKED8&amp;tbs=lrf:!1m4!1u3!2m2!3m1!1e1!1m4!1u2!2m2!2m1!1e1!1m4!1u16!2m2!16m1!1e1!1m4!1u16!2m2!16m1!1e2!2m1!1e2!2m1!1e16!2m1!1e3!3sIAE,lf:1,lf_ui:2&amp;rldoc=1" TargetMode="External"/><Relationship Id="rId148" Type="http://schemas.openxmlformats.org/officeDocument/2006/relationships/hyperlink" Target="https://www.google.com/search?biw=1517&amp;bih=694&amp;tbm=lcl&amp;sxsrf=ALeKk02qeNIB5fp65RoVXPHTzvniFU5WoQ%3A1591278703273&amp;ei=b_zYXqfEC4jgrQH36K7IBQ&amp;q=+kho+kho+in+karnataka&amp;oq=+kho+kho+in+karnataka&amp;gs_l=psy-ab.3..0i30k1.6218.7146.0.9538.15.6.0.0.0.0.219.513.0j2j1.3.0....0...1c.1.64.psy-ab..13.2.371...33i10k1.0.AhQZmnneZa4" TargetMode="External"/><Relationship Id="rId151" Type="http://schemas.openxmlformats.org/officeDocument/2006/relationships/hyperlink" Target="https://www.google.com/maps/place/Kho+Kho+Ground,+JNV+Kuknoor/@15.5043185,76.0057059,17z/data=!3m1!4b1!4m5!3m4!1s0x3bb848bbafc33165:0x9b9d96667f5ee0d1!8m2!3d15.5043185!4d76.0078946" TargetMode="External"/><Relationship Id="rId4" Type="http://schemas.openxmlformats.org/officeDocument/2006/relationships/hyperlink" Target="https://www.google.com/maps/place/The+United+Sports+Club/@19.1860675,72.9760046,17z/data=!3m1!4b1!4m5!3m4!1s0x3be7b8d8866f53cf:0xbd9bc8e31ad6bc11!8m2!3d19.1860675!4d72.9781933" TargetMode="External"/><Relationship Id="rId9" Type="http://schemas.openxmlformats.org/officeDocument/2006/relationships/hyperlink" Target="https://www.google.com/maps/place/Maharashtra+State+Kabaddi+Association/@19.0266378,72.8345878,17z/data=!3m1!4b1!4m5!3m4!1s0x3be7cecf0055f1b9:0x560379a814803a83!8m2!3d19.0266378!4d72.8367765" TargetMode="External"/><Relationship Id="rId13" Type="http://schemas.openxmlformats.org/officeDocument/2006/relationships/hyperlink" Target="https://www.google.com/maps/place/Vijay+Club/@19.022674,72.8341636,17z/data=!3m1!4b1!4m5!3m4!1s0x3be7cec59b94f5bd:0x2b2726c1a11eb84d!8m2!3d19.022674!4d72.8363523" TargetMode="External"/><Relationship Id="rId18" Type="http://schemas.openxmlformats.org/officeDocument/2006/relationships/hyperlink" Target="https://www.google.com/search?q=nav+maharashtra+sangh+kho-kho+owner&amp;oq=nav+maharashtra+sangh+kho-kho+owner&amp;aqs=chrome..69i57j33.3826j0j7&amp;sourceid=chrome&amp;ie=UTF-8" TargetMode="External"/><Relationship Id="rId39" Type="http://schemas.openxmlformats.org/officeDocument/2006/relationships/hyperlink" Target="https://www.google.com/search?sxsrf=ALeKk01P2B9PKTTI3ywVQj5YF9YjOV5siQ:1591263379296&amp;q=top+10+clubs+for+kho+kho+in+maharashtra&amp;npsic=0&amp;rflfq=1&amp;rlha=0&amp;rllag=18805775,73346640,62863&amp;tbm=lcl&amp;ved=2ahUKEwj-5t2D7ufpAhUxmuYKHQ86AWYQjGp6BAgKEEs&amp;tbs=lrf:!1m4!1u3!2m2!3m1!1e1!1m4!1u2!2m2!2m1!1e1!1m4!1u16!2m2!16m1!1e1!1m4!1u16!2m2!16m1!1e2!2m1!1e2!2m1!1e16!2m1!1e3!3sIAE,lf:1,lf_ui:2&amp;rldoc=1" TargetMode="External"/><Relationship Id="rId109" Type="http://schemas.openxmlformats.org/officeDocument/2006/relationships/hyperlink" Target="https://www.google.com/maps/place/Karnataka+Olympic+Association/@12.9696733,77.5912548,17z/data=!3m1!4b1!4m5!3m4!1s0x3bae167654b3f1bf:0x442cee7e06a8f6a7!8m2!3d12.9696733!4d77.5934435" TargetMode="External"/><Relationship Id="rId34" Type="http://schemas.openxmlformats.org/officeDocument/2006/relationships/hyperlink" Target="https://www.google.com/search?sxsrf=ALeKk01CSOae3c2xjrhaoZE09AYkdLWRZA:1591256918950&amp;q=top+10+clubs+for+kho+kho+in+maharashtra&amp;npsic=0&amp;rflfq=1&amp;rlha=0&amp;rllag=19081235,72922838,10885&amp;tbm=lcl&amp;ved=2ahUKEwi8w5n71efpAhVYOSsKHbnmAO4QjGp6BAgKEEc&amp;tbs=lrf:!1m4!1u3!2m2!3m1!1e1!1m4!1u2!2m2!2m1!1e1!1m4!1u16!2m2!16m1!1e1!1m4!1u16!2m2!16m1!1e2!2m1!1e2!2m1!1e16!2m1!1e3!3sIAE,lf:1,lf_ui:2&amp;rldoc=1" TargetMode="External"/><Relationship Id="rId50" Type="http://schemas.openxmlformats.org/officeDocument/2006/relationships/hyperlink" Target="https://www.google.com/search?sxsrf=ALeKk03Levf5j6eIFp5jPZO8V2WyPBVA8A%3A1591954856504&amp;ei=qE3jXpWyHofc9QPVwYCAAg&amp;q=bombay+gymkhana&amp;oq=bombay+gymkhana&amp;gs_lcp=CgZwc3ktYWIQAzIECCMQJzICCAAyAggAMgIIADICCAAyAggAMgIIADICCAAyAggAMgIIADoECAAQRzoFCAAQkQI6BAgAEEM6BQgAELEDOggIABCxAxCRAjoKCAAQgwEQFBCHAjoICAAQgwEQkQJQ7K8DWJDMA2DqzgNoAHAEeACAAd8CiAH4D5IBBzAuOS4yLjGYAQCgAQGqAQdnd3Mtd2l6&amp;sclient=psy-ab&amp;ved=0ahUKEwiVpuH9_fvpAhUHbn0KHdUgACAQ4dUDCAw&amp;uact=5" TargetMode="External"/><Relationship Id="rId55" Type="http://schemas.openxmlformats.org/officeDocument/2006/relationships/hyperlink" Target="https://www.rcnagpurwest.org/" TargetMode="External"/><Relationship Id="rId76" Type="http://schemas.openxmlformats.org/officeDocument/2006/relationships/hyperlink" Target="https://www.google.com/search?q=Rajapeth+Sporting+Club&amp;oq=Rajapeth+Sporting+Club&amp;aqs=chrome..69i57j69i60l2j69i61.378j0j7&amp;sourceid=chrome&amp;ie=UTF-8" TargetMode="External"/><Relationship Id="rId97" Type="http://schemas.openxmlformats.org/officeDocument/2006/relationships/hyperlink" Target="https://www.google.com/search?q=sree+kanteerava+stadium+bengaluru+karnataka+contact+number&amp;oq=sree+kanteerava+stadium+bengaluru+karnataka+con&amp;aqs=chrome.1.69i57j33.6760j0j7&amp;sourceid=chrome&amp;ie=UTF-8" TargetMode="External"/><Relationship Id="rId104" Type="http://schemas.openxmlformats.org/officeDocument/2006/relationships/hyperlink" Target="https://www.google.com/maps/place/Karnataka+State+Lawn+Tennis+Association/@12.9753553,77.5923096,17z/data=!3m1!4b1!4m5!3m4!1s0x3bae1670f16ca35b:0xc91b74e54e0d400f!8m2!3d12.9753553!4d77.5944983" TargetMode="External"/><Relationship Id="rId120" Type="http://schemas.openxmlformats.org/officeDocument/2006/relationships/hyperlink" Target="https://www.google.com/search?sxsrf=ALeKk01Ld49rcfnUmW1WIp80f99xr019Og:1591274521522&amp;q=top+10+clubs+for+kho+kho+in+karnataka&amp;npsic=0&amp;rflfq=1&amp;rlha=0&amp;rllag=14428494,76024315,230710&amp;tbm=lcl&amp;ved=2ahUKEwjznuHEl-jpAhVOb30KHSzMD4AQjGp6BAgKED0&amp;tbs=lrf:!1m4!1u3!2m2!3m1!1e1!1m4!1u2!2m2!2m1!1e1!1m4!1u16!2m2!16m1!1e1!1m4!1u16!2m2!16m1!1e2!2m1!1e2!2m1!1e16!2m1!1e3!3sIAE,lf:1,lf_ui:1&amp;rldoc=1" TargetMode="External"/><Relationship Id="rId125" Type="http://schemas.openxmlformats.org/officeDocument/2006/relationships/hyperlink" Target="https://karnataka.gov.in/dyes/Pages/Sports-Policy.aspx" TargetMode="External"/><Relationship Id="rId141" Type="http://schemas.openxmlformats.org/officeDocument/2006/relationships/hyperlink" Target="https://www.google.com/search?biw=1517&amp;bih=694&amp;sxsrf=ALeKk00IWyO8jSE087sF6Tw2N61C6J3IqQ:1591278171320&amp;q=clubs+for+kho+kho+in+karnataka&amp;npsic=0&amp;rflfq=1&amp;rlha=0&amp;rllag=12997318,77536197,6194&amp;tbm=lcl&amp;ved=2ahUKEwivoY-RpejpAhXYdn0KHa8KBGAQjGp6BAgKED8&amp;tbs=lrf:!1m4!1u3!2m2!3m1!1e1!1m4!1u2!2m2!2m1!1e1!1m4!1u16!2m2!16m1!1e1!1m4!1u16!2m2!16m1!1e2!2m1!1e2!2m1!1e16!2m1!1e3!3sIAE,lf:1,lf_ui:2&amp;rldoc=1" TargetMode="External"/><Relationship Id="rId146" Type="http://schemas.openxmlformats.org/officeDocument/2006/relationships/hyperlink" Target="https://www.google.com/maps/place/Royal+Palace+College+Kho+Kho+Ground,+jamkhandi./@16.5013096,75.268603,17z/data=!3m1!4b1!4m5!3m4!1s0x3bc73c15541ae1b3:0x6e9640492fcfc985!8m2!3d16.5013096!4d75.2707917" TargetMode="External"/><Relationship Id="rId7" Type="http://schemas.openxmlformats.org/officeDocument/2006/relationships/hyperlink" Target="https://www.google.com/search?sxsrf=ALeKk03rA2RfDX97g_32ytinuZrGU5cdZg%3A1591852226207&amp;ei=wrzhXuSmDJCW4-EPocWW-A4&amp;q=The+United+Sports+Club&amp;oq=The+United+Sports+Club&amp;gs_lcp=CgZwc3ktYWIQAzIECCMQJzIECCMQJzIECCMQJzIGCAAQFhAeMgYIABAWEB4yAggmOgIIAFDOgApYzoAKYMKDCmgCcAB4AYAB3gGIAboEkgEFMC4xLjKYAQCgAQKgAQGqAQdnd3Mtd2l6&amp;sclient=psy-ab&amp;ved=0ahUKEwjkj-nT__jpAhUQyzgGHaGiBe8Q4dUDCAw&amp;uact=5" TargetMode="External"/><Relationship Id="rId71" Type="http://schemas.openxmlformats.org/officeDocument/2006/relationships/hyperlink" Target="https://www.google.com/search?tbm=lcl&amp;sxsrf=ALeKk03WA7m6wuEa3Z3VwmhQuW8geq1vTw%3A1591263714183&amp;ei=4sHYXurgCoeortoP6ZOigAE&amp;q=+clubs+for+kho+kho+in+maharashtra&amp;oq=+clubs+for+kho+kho+in+maharashtra&amp;gs_l=psy-ab.3...428258.429011.0.429510.6.6.0.0.0.0.142.407.0j3.3.0....0...1c.1.64.psy-ab..3.0.0....0.4DB_p9ZYqkg" TargetMode="External"/><Relationship Id="rId92" Type="http://schemas.openxmlformats.org/officeDocument/2006/relationships/hyperlink" Target="https://www.google.com/maps/search/Sports+Authority+Of+India/@12.9766594,77.50952,13z/data=!3m1!4b1" TargetMode="External"/><Relationship Id="rId2" Type="http://schemas.openxmlformats.org/officeDocument/2006/relationships/hyperlink" Target="https://www.google.com/search?q=Griffin+Gymkhana&amp;oq=Griffin+Gymkhana&amp;aqs=chrome.0.69i59l5j69i60l3.906j0j7&amp;sourceid=chrome&amp;ie=UTF-8" TargetMode="External"/><Relationship Id="rId29" Type="http://schemas.openxmlformats.org/officeDocument/2006/relationships/hyperlink" Target="mailto:frontdesk@dadarclub.com" TargetMode="External"/><Relationship Id="rId24" Type="http://schemas.openxmlformats.org/officeDocument/2006/relationships/hyperlink" Target="https://www.google.com/maps/place/Indoor+Kho-Kho+Court/@19.1358335,72.9091392,17z/data=!3m1!4b1!4m5!3m4!1s0x3be7b996756af44d:0x92ba3886f6c7bad!8m2!3d19.1358335!4d72.9113279" TargetMode="External"/><Relationship Id="rId40" Type="http://schemas.openxmlformats.org/officeDocument/2006/relationships/hyperlink" Target="https://www.dscbkc.com/" TargetMode="External"/><Relationship Id="rId45" Type="http://schemas.openxmlformats.org/officeDocument/2006/relationships/hyperlink" Target="https://www.google.com/search?sxsrf=ALeKk00BPKOPHkdJiRSBF_U1lHbNmMD0Jg%3A1591954846235&amp;ei=nk3jXrD1DZa6rQGwwqHgAQ&amp;q=a.n+kho+kho+club+velapur&amp;oq=a.n+kho+kho+club+velapur&amp;gs_lcp=CgZwc3ktYWIQAzoECAAQRzoECCMQJzoHCCEQChCgAVC6I1iURWDgRmgBcAF4AIABzgKIAfsTkgEHMC45LjIuMpgBAKABAaoBB2d3cy13aXo&amp;sclient=psy-ab&amp;ved=0ahUKEwiwvO74_fvpAhUWXSsKHTBhCBwQ4dUDCAw&amp;uact=5" TargetMode="External"/><Relationship Id="rId66" Type="http://schemas.openxmlformats.org/officeDocument/2006/relationships/hyperlink" Target="https://www.google.com/search?biw=1517&amp;bih=694&amp;sxsrf=ALeKk01ArNX7B6nOfvoNJqq8FkYDcNPVTA%3A1591955244040&amp;ei=LE_jXq-AAtWcmgfO4bDwCg&amp;q=SHIVPREMI+KHO+KHO+CLUB&amp;oq=SHIVPREMI+KHO+KHO+CLUB&amp;gs_lcp=CgZwc3ktYWIQAzoECAAQR1CbiAJYm4gCYOiKAmgAcAN4AIABoQGIAaEBkgEDMC4xmAEAoAECoAEBqgEHZ3dzLXdpeg&amp;sclient=psy-ab&amp;ved=0ahUKEwivxsa2__vpAhVVjuYKHc4wDK4Q4dUDCAw&amp;uact=5" TargetMode="External"/><Relationship Id="rId87" Type="http://schemas.openxmlformats.org/officeDocument/2006/relationships/hyperlink" Target="https://youngpioneers.in/contact.html" TargetMode="External"/><Relationship Id="rId110" Type="http://schemas.openxmlformats.org/officeDocument/2006/relationships/hyperlink" Target="https://www.google.com/search?sxsrf=ALeKk019NpJP_sWmZMYojz6zFY4vJSW0kw:1591273138447&amp;q=top+10+clubs+for+kho+kho+in+karnataka&amp;npsic=0&amp;rflfq=1&amp;rlha=0&amp;rllag=14428494,76024315,230710&amp;tbm=lcl&amp;ved=2ahUKEwjCgqGxkujpAhUIVH0KHZ4AD04QjGp6BAgKED0&amp;tbs=lrf:!1m4!1u3!2m2!3m1!1e1!1m4!1u2!2m2!2m1!1e1!1m4!1u16!2m2!16m1!1e1!1m4!1u16!2m2!16m1!1e2!2m1!1e2!2m1!1e16!2m1!1e3!3sIAE,lf:1,lf_ui:1&amp;rldoc=1" TargetMode="External"/><Relationship Id="rId115" Type="http://schemas.openxmlformats.org/officeDocument/2006/relationships/hyperlink" Target="https://www.google.com/search?sxsrf=ALeKk019NpJP_sWmZMYojz6zFY4vJSW0kw:1591273138447&amp;q=top+10+clubs+for+kho+kho+in+karnataka&amp;npsic=0&amp;rflfq=1&amp;rlha=0&amp;rllag=14428494,76024315,230710&amp;tbm=lcl&amp;ved=2ahUKEwjCgqGxkujpAhUIVH0KHZ4AD04QjGp6BAgKED0&amp;tbs=lrf:!1m4!1u3!2m2!3m1!1e1!1m4!1u2!2m2!2m1!1e1!1m4!1u16!2m2!16m1!1e1!1m4!1u16!2m2!16m1!1e2!2m1!1e2!2m1!1e16!2m1!1e3!3sIAE,lf:1,lf_ui:1&amp;rldoc=1" TargetMode="External"/><Relationship Id="rId131" Type="http://schemas.openxmlformats.org/officeDocument/2006/relationships/hyperlink" Target="https://www.mvjce.edu.in/" TargetMode="External"/><Relationship Id="rId136" Type="http://schemas.openxmlformats.org/officeDocument/2006/relationships/hyperlink" Target="https://www.google.com/maps/place/SAI,+Kabaddi+%26+Kho-Kho+Grounds/@12.9453643,77.5132639,17z/data=!3m1!4b1!4m5!3m4!1s0x3bae3e8a0dfd5239:0x2dfe02989050e1e3!8m2!3d12.9453643!4d77.5154526" TargetMode="External"/><Relationship Id="rId61" Type="http://schemas.openxmlformats.org/officeDocument/2006/relationships/hyperlink" Target="https://www.google.com/search?tbm=lcl&amp;sxsrf=ALeKk03WA7m6wuEa3Z3VwmhQuW8geq1vTw%3A1591263714183&amp;ei=4sHYXurgCoeortoP6ZOigAE&amp;q=+clubs+for+kho+kho+in+maharashtra&amp;oq=+clubs+for+kho+kho+in+maharashtra&amp;gs_l=psy-ab.3...428258.429011.0.429510.6.6.0.0.0.0.142.407.0j3.3.0....0...1c.1.64.psy-ab..3.0.0....0.4DB_p9ZYqkg" TargetMode="External"/><Relationship Id="rId82" Type="http://schemas.openxmlformats.org/officeDocument/2006/relationships/hyperlink" Target="https://www.google.com/search?sxsrf=ALeKk00w_YP2iEVmVvxZNe4UKPgD_sc4Ig:1591272189392&amp;q=top+10+clubs+for+kho+kho+in+karnataka&amp;npsic=0&amp;rflfq=1&amp;rlha=0&amp;rllag=14428494,76024315,230710&amp;tbm=lcl&amp;ved=2ahUKEwixwdvsjujpAhX7yjgGHXs7AkMQjGp6BAgKED0&amp;tbs=lrf:!1m4!1u3!2m2!3m1!1e1!1m4!1u2!2m2!2m1!1e1!1m4!1u16!2m2!16m1!1e1!1m4!1u16!2m2!16m1!1e2!2m1!1e2!2m1!1e16!2m1!1e3!3sIAE,lf:1,lf_ui:1&amp;rldoc=1" TargetMode="External"/><Relationship Id="rId152" Type="http://schemas.openxmlformats.org/officeDocument/2006/relationships/hyperlink" Target="https://www.google.com/search?biw=1517&amp;bih=694&amp;tbm=lcl&amp;sxsrf=ALeKk02qeNIB5fp65RoVXPHTzvniFU5WoQ%3A1591278703273&amp;ei=b_zYXqfEC4jgrQH36K7IBQ&amp;q=+kho+kho+in+karnataka&amp;oq=+kho+kho+in+karnataka&amp;gs_l=psy-ab.3..0i30k1.6218.7146.0.9538.15.6.0.0.0.0.219.513.0j2j1.3.0....0...1c.1.64.psy-ab..13.2.371...33i10k1.0.AhQZmnneZa4" TargetMode="External"/><Relationship Id="rId19" Type="http://schemas.openxmlformats.org/officeDocument/2006/relationships/hyperlink" Target="http://khokhonms.org/" TargetMode="External"/><Relationship Id="rId14" Type="http://schemas.openxmlformats.org/officeDocument/2006/relationships/hyperlink" Target="https://www.google.com/search?tbm=lcl&amp;sxsrf=ALeKk03LJqadKOpPmU-r-xHgmVJnrrf_9w%3A1591953488479&amp;ei=UEjjXpLwHJiGyAPE0aHICw&amp;q=clubs+for+kho+kho+in+maharashtra&amp;oq=clubs+for+kho+kho+in+maharashtra&amp;gs_l=psy-ab.3..35i39k1.7117.8695.0.9121.7.5.0.0.0.0.231.492.0j2j1.3.0....0...1c.1.64.psy-ab..4.2.357....0.HceAVFg3AYU" TargetMode="External"/><Relationship Id="rId30" Type="http://schemas.openxmlformats.org/officeDocument/2006/relationships/hyperlink" Target="https://www.google.com/search?biw=1517&amp;bih=694&amp;sxsrf=ALeKk00c6gH60KLfDEsFVWhp_JxJI1IJSA:1591954410776&amp;q=kho+kho+classes+in+maharashtra&amp;npsic=0&amp;rflfq=1&amp;rlha=0&amp;rllag=18823263,73380252,60957&amp;tbm=lcl&amp;ved=2ahUKEwjYn5yp_PvpAhUUVH0KHb0MCVkQjGp6BAgLEEQ&amp;rldoc=1" TargetMode="External"/><Relationship Id="rId35" Type="http://schemas.openxmlformats.org/officeDocument/2006/relationships/hyperlink" Target="https://www.google.com/search?sxsrf=ALeKk03qW0c_frcd6lKcVhJnW7deT3F1BA%3A1591954581372&amp;ei=lUzjXtegFsTQrQHunKmQCQ&amp;q=urban+sports&amp;oq=urban+sports&amp;gs_lcp=CgZwc3ktYWIQAzIECCMQJzIECCMQJzICCAAyAggAMgIIADICCAAyAggAMgIIADICCAAyAggAOgQIABBHOgYIABAWEB46AggmUMQdWJQkYK0maABwAXgAgAHIAYgB9QeSAQUwLjYuMZgBAKABAaoBB2d3cy13aXo&amp;sclient=psy-ab&amp;ved=0ahUKEwiXv8j6_PvpAhVEaCsKHW5OCpIQ4dUDCAw&amp;uact=5" TargetMode="External"/><Relationship Id="rId56" Type="http://schemas.openxmlformats.org/officeDocument/2006/relationships/hyperlink" Target="https://www.google.com/maps/place/Father+Agnel+Sports+Center/@19.0781298,72.9912611,17z/data=!3m1!4b1!4m5!3m4!1s0x3be7c6ccae1f2ae5:0x3b5876572debbdf5!8m2!3d19.0781298!4d72.9934498" TargetMode="External"/><Relationship Id="rId77" Type="http://schemas.openxmlformats.org/officeDocument/2006/relationships/hyperlink" Target="https://www.google.com/search?tbm=lcl&amp;sxsrf=ALeKk03WA7m6wuEa3Z3VwmhQuW8geq1vTw%3A1591263714183&amp;ei=4sHYXurgCoeortoP6ZOigAE&amp;q=+clubs+for+kho+kho+in+maharashtra&amp;oq=+clubs+for+kho+kho+in+maharashtra&amp;gs_l=psy-ab.3...428258.429011.0.429510.6.6.0.0.0.0.142.407.0j3.3.0....0...1c.1.64.psy-ab..3.0.0....0.4DB_p9ZYqkg" TargetMode="External"/><Relationship Id="rId100" Type="http://schemas.openxmlformats.org/officeDocument/2006/relationships/hyperlink" Target="https://www.google.com/search?sxsrf=ALeKk019NpJP_sWmZMYojz6zFY4vJSW0kw:1591273138447&amp;q=top+10+clubs+for+kho+kho+in+karnataka&amp;npsic=0&amp;rflfq=1&amp;rlha=0&amp;rllag=14428494,76024315,230710&amp;tbm=lcl&amp;ved=2ahUKEwjCgqGxkujpAhUIVH0KHZ4AD04QjGp6BAgKED0&amp;tbs=lrf:!1m4!1u3!2m2!3m1!1e1!1m4!1u2!2m2!2m1!1e1!1m4!1u16!2m2!16m1!1e1!1m4!1u16!2m2!16m1!1e2!2m1!1e2!2m1!1e16!2m1!1e3!3sIAE,lf:1,lf_ui:1&amp;rldoc=1" TargetMode="External"/><Relationship Id="rId105" Type="http://schemas.openxmlformats.org/officeDocument/2006/relationships/hyperlink" Target="https://www.google.com/search?sxsrf=ALeKk019NpJP_sWmZMYojz6zFY4vJSW0kw:1591273138447&amp;q=top+10+clubs+for+kho+kho+in+karnataka&amp;npsic=0&amp;rflfq=1&amp;rlha=0&amp;rllag=14428494,76024315,230710&amp;tbm=lcl&amp;ved=2ahUKEwjCgqGxkujpAhUIVH0KHZ4AD04QjGp6BAgKED0&amp;tbs=lrf:!1m4!1u3!2m2!3m1!1e1!1m4!1u2!2m2!2m1!1e1!1m4!1u16!2m2!16m1!1e1!1m4!1u16!2m2!16m1!1e2!2m1!1e2!2m1!1e16!2m1!1e3!3sIAE,lf:1,lf_ui:1&amp;rldoc=1" TargetMode="External"/><Relationship Id="rId126" Type="http://schemas.openxmlformats.org/officeDocument/2006/relationships/hyperlink" Target="https://www.google.com/maps/place/GKVK+University+Stadium/@13.075733,77.5795456,17z/data=!3m1!4b1!4m5!3m4!1s0x3bae1815bbebaff7:0x55b2c9df987bd453!8m2!3d13.075733!4d77.5817343" TargetMode="External"/><Relationship Id="rId147" Type="http://schemas.openxmlformats.org/officeDocument/2006/relationships/hyperlink" Target="https://www.google.com/search?biw=1517&amp;bih=694&amp;tbm=lcl&amp;sxsrf=ALeKk02qeNIB5fp65RoVXPHTzvniFU5WoQ%3A1591278703273&amp;ei=b_zYXqfEC4jgrQH36K7IBQ&amp;q=+kho+kho+in+karnataka&amp;oq=+kho+kho+in+karnataka&amp;gs_l=psy-ab.3..0i30k1.6218.7146.0.9538.15.6.0.0.0.0.219.513.0j2j1.3.0....0...1c.1.64.psy-ab..13.2.371...33i10k1.0.AhQZmnneZa4" TargetMode="External"/><Relationship Id="rId8" Type="http://schemas.openxmlformats.org/officeDocument/2006/relationships/hyperlink" Target="https://www.facebook.com/United-Sports-Club-596993767006252/" TargetMode="External"/><Relationship Id="rId51" Type="http://schemas.openxmlformats.org/officeDocument/2006/relationships/hyperlink" Target="https://www.bombaygymkhana.com/" TargetMode="External"/><Relationship Id="rId72" Type="http://schemas.openxmlformats.org/officeDocument/2006/relationships/hyperlink" Target="https://www.facebook.com/SportsCoachingDombivli/" TargetMode="External"/><Relationship Id="rId93" Type="http://schemas.openxmlformats.org/officeDocument/2006/relationships/hyperlink" Target="https://www.google.com/search?sxsrf=ALeKk019NpJP_sWmZMYojz6zFY4vJSW0kw:1591273138447&amp;q=top+10+clubs+for+kho+kho+in+karnataka&amp;npsic=0&amp;rflfq=1&amp;rlha=0&amp;rllag=14428494,76024315,230710&amp;tbm=lcl&amp;ved=2ahUKEwjCgqGxkujpAhUIVH0KHZ4AD04QjGp6BAgKED0&amp;tbs=lrf:!1m4!1u3!2m2!3m1!1e1!1m4!1u2!2m2!2m1!1e1!1m4!1u16!2m2!16m1!1e1!1m4!1u16!2m2!16m1!1e2!2m1!1e2!2m1!1e16!2m1!1e3!3sIAE,lf:1,lf_ui:1&amp;rldoc=1" TargetMode="External"/><Relationship Id="rId98" Type="http://schemas.openxmlformats.org/officeDocument/2006/relationships/hyperlink" Target="https://www.google.com/search?sxsrf=ALeKk019NpJP_sWmZMYojz6zFY4vJSW0kw:1591273138447&amp;q=top+10+clubs+for+kho+kho+in+karnataka&amp;npsic=0&amp;rflfq=1&amp;rlha=0&amp;rllag=14428494,76024315,230710&amp;tbm=lcl&amp;ved=2ahUKEwjCgqGxkujpAhUIVH0KHZ4AD04QjGp6BAgKED0&amp;tbs=lrf:!1m4!1u3!2m2!3m1!1e1!1m4!1u2!2m2!2m1!1e1!1m4!1u16!2m2!16m1!1e1!1m4!1u16!2m2!16m1!1e2!2m1!1e2!2m1!1e16!2m1!1e3!3sIAE,lf:1,lf_ui:1&amp;rldoc=1" TargetMode="External"/><Relationship Id="rId121" Type="http://schemas.openxmlformats.org/officeDocument/2006/relationships/hyperlink" Target="https://www.google.com/search?sxsrf=ALeKk01Ld49rcfnUmW1WIp80f99xr019Og:1591274521522&amp;q=top+10+clubs+for+kho+kho+in+karnataka&amp;npsic=0&amp;rflfq=1&amp;rlha=0&amp;rllag=14428494,76024315,230710&amp;tbm=lcl&amp;ved=2ahUKEwjznuHEl-jpAhVOb30KHSzMD4AQjGp6BAgKED0&amp;tbs=lrf:!1m4!1u3!2m2!3m1!1e1!1m4!1u2!2m2!2m1!1e1!1m4!1u16!2m2!16m1!1e1!1m4!1u16!2m2!16m1!1e2!2m1!1e2!2m1!1e16!2m1!1e3!3sIAE,lf:1,lf_ui:1&amp;rldoc=1" TargetMode="External"/><Relationship Id="rId142" Type="http://schemas.openxmlformats.org/officeDocument/2006/relationships/hyperlink" Target="https://www.google.com/maps/place/Karnataka+Handball+Association/@12.9149292,77.5459803,14z/data=!3m1!4b1!4m5!3m4!1s0x3bae157e756c6543:0xa3afc3f48366e2e6!8m2!3d12.9149298!4d77.5634899" TargetMode="External"/><Relationship Id="rId3" Type="http://schemas.openxmlformats.org/officeDocument/2006/relationships/hyperlink" Target="https://www.facebook.com/pages/category/Amateur-Sports-Team/Griffin-Gymkhana-Kho-Kho-Club-New-Mumbaikhoparkhairne-658295590897679/"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www.google.com/maps/place/Active+Arena/@12.9429604,77.6977775,17z/data=!3m1!4b1!4m5!3m4!1s0x3bae124cb205e5f7:0x9859a81b1de633d9!8m2!3d12.9429604!4d77.6999662" TargetMode="External"/><Relationship Id="rId117" Type="http://schemas.openxmlformats.org/officeDocument/2006/relationships/hyperlink" Target="https://www.google.com/maps/place/Karveer+Taluka+Archery+Academy+(Association)/@16.658522,74.1987153,17z/data=!3m1!4b1!4m5!3m4!1s0x3bc05544230cc245:0xec142dfb9f034cda!8m2!3d16.658522!4d74.200904" TargetMode="External"/><Relationship Id="rId21" Type="http://schemas.openxmlformats.org/officeDocument/2006/relationships/hyperlink" Target="https://www.google.com/search?client=ubuntu&amp;hs=95P&amp;channel=fs&amp;tbm=lcl&amp;ei=xl8LX92XPIeH4-EP-uKxsAY&amp;q=Archery+classes+in+andhra+pradesh&amp;oq=Archery+classes+in+andhra+pradesh&amp;gs_l=psy-ab.3..0i333k1l4.12743.12743.0.13653.1.1.0.0.0.0.292.292.2-1.1.0....0...1c.1.64.psy-ab..0.1.292....0.Umo0SwiMMVs" TargetMode="External"/><Relationship Id="rId42" Type="http://schemas.openxmlformats.org/officeDocument/2006/relationships/hyperlink" Target="https://www.gopalansportscenter.com/" TargetMode="External"/><Relationship Id="rId47" Type="http://schemas.openxmlformats.org/officeDocument/2006/relationships/hyperlink" Target="https://www.google.com/search?biw=1366&amp;bih=657&amp;sxsrf=ALeKk01IKiQjYPAWKBXXCHcdNpcO-FnpeA:1595420396782&amp;q=archery+academy+in+karnataka&amp;npsic=0&amp;rflfq=1&amp;rlha=0&amp;rllag=12900739,77607200,5070&amp;tbm=lcl&amp;ved=2ahUKEwjE2ZGQ7ODqAhXSYysKHRvnAEUQjGp6BAgLEEE&amp;rldoc=1" TargetMode="External"/><Relationship Id="rId63" Type="http://schemas.openxmlformats.org/officeDocument/2006/relationships/hyperlink" Target="https://m.facebook.com/archersacademypune/" TargetMode="External"/><Relationship Id="rId68" Type="http://schemas.openxmlformats.org/officeDocument/2006/relationships/hyperlink" Target="https://a-zee-archery-club.business.site/" TargetMode="External"/><Relationship Id="rId84" Type="http://schemas.openxmlformats.org/officeDocument/2006/relationships/hyperlink" Target="https://www.google.com/search?sa=X&amp;biw=1366&amp;bih=657&amp;sxsrf=ALeKk00EsuJJgW3tkptXILmT_YJIn01D1g:1595327252981&amp;q=Archery+club+or+academy+in+Maharashtra&amp;npsic=0&amp;rflfq=1&amp;rlha=0&amp;rllag=18759144,73393078,65810&amp;tbm=lcl&amp;ved=2ahUKEwjbkNuRkd7qAhVj7XMBHf5qB-cQjGp6BAgMED8&amp;rldoc=1" TargetMode="External"/><Relationship Id="rId89" Type="http://schemas.openxmlformats.org/officeDocument/2006/relationships/hyperlink" Target="https://website-3190539931367056458111-sportsclub.business.site/?utm_source=gmb&amp;utm_medium=referral" TargetMode="External"/><Relationship Id="rId112" Type="http://schemas.openxmlformats.org/officeDocument/2006/relationships/hyperlink" Target="https://www.google.com/search?sa=X&amp;biw=1366&amp;bih=657&amp;sxsrf=ALeKk01rJfXX3fXAU-VC3DC1OzTOryiCcg:1595364001041&amp;q=Archery+club+or+academy+in+Maharashtra&amp;npsic=0&amp;rflfq=1&amp;rlha=0&amp;rllag=18759144,73393078,65810&amp;tbm=lcl&amp;ved=2ahUKEwii58aEmt_qAhVQU30KHX4pAZoQjGp6BAgMED8&amp;rldoc=1" TargetMode="External"/><Relationship Id="rId133" Type="http://schemas.openxmlformats.org/officeDocument/2006/relationships/hyperlink" Target="https://wingsarchery.business.site/" TargetMode="External"/><Relationship Id="rId138" Type="http://schemas.openxmlformats.org/officeDocument/2006/relationships/hyperlink" Target="https://www.google.com/maps/place/Arun's+Archery+Academy/@17.4446147,78.4978581,17z/data=!3m1!4b1!4m5!3m4!1s0x3bcb9a3db9d65ca3:0xb1065787b440b3f!8m2!3d17.4446147!4d78.5000468" TargetMode="External"/><Relationship Id="rId16" Type="http://schemas.openxmlformats.org/officeDocument/2006/relationships/hyperlink" Target="https://www.google.com/search?client=ubuntu&amp;hs=95P&amp;channel=fs&amp;tbm=lcl&amp;ei=xl8LX92XPIeH4-EP-uKxsAY&amp;q=Archery+classes+in+andhra+pradesh&amp;oq=Archery+classes+in+andhra+pradesh&amp;gs_l=psy-ab.3..0i333k1l4.12743.12743.0.13653.1.1.0.0.0.0.292.292.2-1.1.0....0...1c.1.64.psy-ab..0.1.292....0.Umo0SwiMMVs" TargetMode="External"/><Relationship Id="rId107" Type="http://schemas.openxmlformats.org/officeDocument/2006/relationships/hyperlink" Target="https://www.google.com/search?sa=X&amp;biw=1366&amp;bih=657&amp;sxsrf=ALeKk01rJfXX3fXAU-VC3DC1OzTOryiCcg:1595364001041&amp;q=Archery+club+or+academy+in+Maharashtra&amp;npsic=0&amp;rflfq=1&amp;rlha=0&amp;rllag=18759144,73393078,65810&amp;tbm=lcl&amp;ved=2ahUKEwii58aEmt_qAhVQU30KHX4pAZoQjGp6BAgMED8&amp;rldoc=1" TargetMode="External"/><Relationship Id="rId11" Type="http://schemas.openxmlformats.org/officeDocument/2006/relationships/hyperlink" Target="https://www.google.com/maps/place/Godavari+Archery+Academy/@17.0000866,81.7957976,17z/data=!3m1!4b1!4m5!3m4!1s0x3a37a360b5492cc9:0x26c92ce48b4bb059!8m2!3d17.0000866!4d81.7979916" TargetMode="External"/><Relationship Id="rId32" Type="http://schemas.openxmlformats.org/officeDocument/2006/relationships/hyperlink" Target="https://www.google.com/search?biw=1366&amp;bih=657&amp;sxsrf=ALeKk00PA7TiofzIkUgDdxbi8WKo0yDq0g:1595409471787&amp;q=archery+club+or+academy+in+karnataka&amp;npsic=0&amp;rflfq=1&amp;rlha=0&amp;rllag=12922841,77574778,7621&amp;tbm=lcl&amp;ved=2ahUKEwiv_di2w-DqAhXJfn0KHUtbA1kQjGp6BAgNED0&amp;rldoc=1" TargetMode="External"/><Relationship Id="rId37" Type="http://schemas.openxmlformats.org/officeDocument/2006/relationships/hyperlink" Target="https://www.google.com/maps/place/Falcons+Archery+Club+-+Archers+Cast/@13.0161878,77.55883,17z/data=!3m1!4b1!4m5!3m4!1s0x3bae3d7e09193fbf:0x432cd6d7508b4a58!8m2!3d13.0161878!4d77.5610187" TargetMode="External"/><Relationship Id="rId53" Type="http://schemas.openxmlformats.org/officeDocument/2006/relationships/hyperlink" Target="https://www.justdial.com/Bangalore/Pace-Academy-Above-Canara-Bank-Ulsoor/080PXX80-XX80-110328144946-T7Z7_BZDET?xid=QmFuZ2Fsb3JlIEFyY2hlcnkgQ2xhc3Nlcw==" TargetMode="External"/><Relationship Id="rId58" Type="http://schemas.openxmlformats.org/officeDocument/2006/relationships/hyperlink" Target="https://www.google.com/search?sa=X&amp;biw=1366&amp;bih=657&amp;sxsrf=ALeKk00EsuJJgW3tkptXILmT_YJIn01D1g:1595327252981&amp;q=Archery+club+or+academy+in+Maharashtra&amp;npsic=0&amp;rflfq=1&amp;rlha=0&amp;rllag=18759144,73393078,65810&amp;tbm=lcl&amp;ved=2ahUKEwjbkNuRkd7qAhVj7XMBHf5qB-cQjGp6BAgMED8&amp;rldoc=1" TargetMode="External"/><Relationship Id="rId74" Type="http://schemas.openxmlformats.org/officeDocument/2006/relationships/hyperlink" Target="https://nagpur-archery-blessing-academy.business.site/" TargetMode="External"/><Relationship Id="rId79" Type="http://schemas.openxmlformats.org/officeDocument/2006/relationships/hyperlink" Target="https://www.google.com/maps/place/DX+Archery+Classes/@18.5099982,73.8321135,17z/data=!3m1!4b1!4m5!3m4!1s0x3bc2bf89723100a3:0x26554cf2890318fe!8m2!3d18.5099982!4d73.8343022" TargetMode="External"/><Relationship Id="rId102" Type="http://schemas.openxmlformats.org/officeDocument/2006/relationships/hyperlink" Target="https://www.justdial.com/Pune/Focus-Archery-Academy-Near-Kalidas-Hotel-Near-Dhanukar-Colony-Kothrud/020PXX20-XX20-150417143033-H4J4_BZDET" TargetMode="External"/><Relationship Id="rId123" Type="http://schemas.openxmlformats.org/officeDocument/2006/relationships/hyperlink" Target="https://www.google.com/search?sa=X&amp;biw=1366&amp;bih=657&amp;sxsrf=ALeKk01rJfXX3fXAU-VC3DC1OzTOryiCcg:1595364001041&amp;q=Archery+club+or+academy+in+Maharashtra&amp;npsic=0&amp;rflfq=1&amp;rlha=0&amp;rllag=18759144,73393078,65810&amp;tbm=lcl&amp;ved=2ahUKEwii58aEmt_qAhVQU30KHX4pAZoQjGp6BAgMED8&amp;rldoc=1" TargetMode="External"/><Relationship Id="rId128" Type="http://schemas.openxmlformats.org/officeDocument/2006/relationships/hyperlink" Target="https://www.google.com/search?biw=1366&amp;bih=657&amp;sxsrf=ALeKk01tFEWNJZuSwIBfh1Sgij57KnAfOA:1595404192053&amp;q=Archery+club+or+academy+in+Telangana&amp;npsic=0&amp;rflfq=1&amp;rlha=0&amp;rllag=17705272,79049646,67839&amp;tbm=lcl&amp;ved=2ahUKEwj6u4_hr-DqAhVEeysKHfJsBFQQjGp6BAgNEEM&amp;rldoc=1" TargetMode="External"/><Relationship Id="rId144" Type="http://schemas.openxmlformats.org/officeDocument/2006/relationships/hyperlink" Target="https://www.google.com/search?biw=1366&amp;bih=657&amp;sxsrf=ALeKk01tFEWNJZuSwIBfh1Sgij57KnAfOA:1595404192053&amp;q=Archery+club+or+academy+in+Telangana&amp;npsic=0&amp;rflfq=1&amp;rlha=0&amp;rllag=17705272,79049646,67839&amp;tbm=lcl&amp;ved=2ahUKEwj6u4_hr-DqAhVEeysKHfJsBFQQjGp6BAgNEEM&amp;rldoc=1" TargetMode="External"/><Relationship Id="rId149" Type="http://schemas.openxmlformats.org/officeDocument/2006/relationships/hyperlink" Target="https://www.justdial.com/Hyderabad/Bhanu-Archery-Academy-Near-Radhika-Mall-ECIL/040PXX40-XX40-170625184245-K1S1_BZDET?xid=SHlkZXJhYmFkIEFyY2hlcnkgQ2xhc3Nlcw==" TargetMode="External"/><Relationship Id="rId5" Type="http://schemas.openxmlformats.org/officeDocument/2006/relationships/hyperlink" Target="https://www.facebook.com/pg/ghandivaarchery/about/?ref=page_internal" TargetMode="External"/><Relationship Id="rId90" Type="http://schemas.openxmlformats.org/officeDocument/2006/relationships/hyperlink" Target="https://www.google.com/maps/place/Archer's+Academy+Latur/@18.3949149,76.5720945,17z/data=!3m1!4b1!4m5!3m4!1s0x3bcf837983b163c3:0x8c83102ae0ad5e2b!8m2!3d18.3949149!4d76.5742832" TargetMode="External"/><Relationship Id="rId95" Type="http://schemas.openxmlformats.org/officeDocument/2006/relationships/hyperlink" Target="https://www.justdial.com/Nanded/Umrekar-Archery-Academy-Vivek-Nagar/9999P2462-2462-191113211258-A8K6_BZDET" TargetMode="External"/><Relationship Id="rId22" Type="http://schemas.openxmlformats.org/officeDocument/2006/relationships/hyperlink" Target="https://www.google.com/maps/place/District+Sports+Authority/@15.8348189,77.7592335,10z/data=!4m8!1m2!2m1!1sDistrict+Sports+Authority!3m4!1s0x3bb5e75ce228f653:0x49f3c9890891b6b9!8m2!3d15.8348189!4d78.0393849" TargetMode="External"/><Relationship Id="rId27" Type="http://schemas.openxmlformats.org/officeDocument/2006/relationships/hyperlink" Target="https://www.activearena.in/" TargetMode="External"/><Relationship Id="rId43" Type="http://schemas.openxmlformats.org/officeDocument/2006/relationships/hyperlink" Target="https://www.google.com/search?biw=1366&amp;bih=657&amp;sxsrf=ALeKk01IKiQjYPAWKBXXCHcdNpcO-FnpeA:1595420396782&amp;q=archery+academy+in+karnataka&amp;npsic=0&amp;rflfq=1&amp;rlha=0&amp;rllag=12900739,77607200,5070&amp;tbm=lcl&amp;ved=2ahUKEwjE2ZGQ7ODqAhXSYysKHRvnAEUQjGp6BAgLEEE&amp;rldoc=1" TargetMode="External"/><Relationship Id="rId48" Type="http://schemas.openxmlformats.org/officeDocument/2006/relationships/hyperlink" Target="https://vision-sports-club.business.site/?utm_source=gmb&amp;utm_medium=referral" TargetMode="External"/><Relationship Id="rId64" Type="http://schemas.openxmlformats.org/officeDocument/2006/relationships/hyperlink" Target="https://www.google.com/maps/place/Dhanurved+Archery+Academy/@18.5915964,73.9478414,17z/data=!3m1!4b1!4m5!3m4!1s0x3bc2c40f1af9ba1b:0xfb807127d7d5290b!8m2!3d18.5915913!4d73.9500301" TargetMode="External"/><Relationship Id="rId69" Type="http://schemas.openxmlformats.org/officeDocument/2006/relationships/hyperlink" Target="https://www.google.com/search?sa=X&amp;biw=1366&amp;bih=657&amp;sxsrf=ALeKk00EsuJJgW3tkptXILmT_YJIn01D1g:1595327252981&amp;q=Archery+club+or+academy+in+Maharashtra&amp;npsic=0&amp;rflfq=1&amp;rlha=0&amp;rllag=18759144,73393078,65810&amp;tbm=lcl&amp;ved=2ahUKEwjbkNuRkd7qAhVj7XMBHf5qB-cQjGp6BAgMED8&amp;rldoc=1" TargetMode="External"/><Relationship Id="rId113" Type="http://schemas.openxmlformats.org/officeDocument/2006/relationships/hyperlink" Target="http://faaindia.org/?fbclid=IwAR0o2eV6-meCoVS1TtMRqo_da4u0s8CFFTO99bkFBLPsVhCMxwTCXC6EamM" TargetMode="External"/><Relationship Id="rId118" Type="http://schemas.openxmlformats.org/officeDocument/2006/relationships/hyperlink" Target="https://www.indiamart.com/company/5134609/" TargetMode="External"/><Relationship Id="rId134" Type="http://schemas.openxmlformats.org/officeDocument/2006/relationships/hyperlink" Target="https://www.google.com/maps/place/Indian+Eagle+Archery+%26+Sports+Academy/@17.2989967,78.5665936,17z/data=!3m1!4b1!4m5!3m4!1s0x3bcba124b57db9cd:0x5ddf1b642c7a31ef!8m2!3d17.2989967!4d78.5687823" TargetMode="External"/><Relationship Id="rId139" Type="http://schemas.openxmlformats.org/officeDocument/2006/relationships/hyperlink" Target="https://business.google.com/website/aruns-archery-academy" TargetMode="External"/><Relationship Id="rId80" Type="http://schemas.openxmlformats.org/officeDocument/2006/relationships/hyperlink" Target="https://www.justdial.com/Pune/Dx-Archery-Club-Karve-Road-Deccan/020PXX20-XX20-170313162002-R4G4_BZDET" TargetMode="External"/><Relationship Id="rId85" Type="http://schemas.openxmlformats.org/officeDocument/2006/relationships/hyperlink" Target="https://www.dronaarcheryacad.com/" TargetMode="External"/><Relationship Id="rId150" Type="http://schemas.openxmlformats.org/officeDocument/2006/relationships/hyperlink" Target="https://www.justdial.com/Hyderabad/Bhanu-Archery-Academy-Near-Radhika-Mall-ECIL/040PXX40-XX40-170625184245-K1S1_BZDET?xid=SHlkZXJhYmFkIEFyY2hlcnkgQ2xhc3Nlcw==" TargetMode="External"/><Relationship Id="rId12" Type="http://schemas.openxmlformats.org/officeDocument/2006/relationships/hyperlink" Target="mailto:sdasarchery@gmail.com" TargetMode="External"/><Relationship Id="rId17" Type="http://schemas.openxmlformats.org/officeDocument/2006/relationships/hyperlink" Target="https://www.google.com/search?client=ubuntu&amp;hs=95P&amp;channel=fs&amp;tbm=lcl&amp;ei=xl8LX92XPIeH4-EP-uKxsAY&amp;q=Archery+classes+in+andhra+pradesh&amp;oq=Archery+classes+in+andhra+pradesh&amp;gs_l=psy-ab.3..0i333k1l4.12743.12743.0.13653.1.1.0.0.0.0.292.292.2-1.1.0....0...1c.1.64.psy-ab..0.1.292....0.Umo0SwiMMVs" TargetMode="External"/><Relationship Id="rId25" Type="http://schemas.openxmlformats.org/officeDocument/2006/relationships/hyperlink" Target="https://www.facebook.com/pg/District-Sports-Authority-Kurnool-1965115470186350/about/?ref=page_internal" TargetMode="External"/><Relationship Id="rId33" Type="http://schemas.openxmlformats.org/officeDocument/2006/relationships/hyperlink" Target="http://www.vijayaarchery.com/" TargetMode="External"/><Relationship Id="rId38" Type="http://schemas.openxmlformats.org/officeDocument/2006/relationships/hyperlink" Target="https://www.google.com/search?biw=1366&amp;bih=657&amp;sxsrf=ALeKk00PA7TiofzIkUgDdxbi8WKo0yDq0g:1595409471787&amp;q=archery+club+or+academy+in+karnataka&amp;npsic=0&amp;rflfq=1&amp;rlha=0&amp;rllag=12922841,77574778,7621&amp;tbm=lcl&amp;ved=2ahUKEwiv_di2w-DqAhXJfn0KHUtbA1kQjGp6BAgNED0&amp;rldoc=1" TargetMode="External"/><Relationship Id="rId46" Type="http://schemas.openxmlformats.org/officeDocument/2006/relationships/hyperlink" Target="https://www.justdial.com/Bangalore/Vision-Sports-Club-Behind-Rahul-Dravid-Stadium-Near-KSIT-College-Konanakunte/080PXX80-XX80-180812223502-H7Q1_BZDET" TargetMode="External"/><Relationship Id="rId59" Type="http://schemas.openxmlformats.org/officeDocument/2006/relationships/hyperlink" Target="http://www.arjunasports.in/index.html" TargetMode="External"/><Relationship Id="rId67" Type="http://schemas.openxmlformats.org/officeDocument/2006/relationships/hyperlink" Target="https://www.google.com/maps/place/A-ZEE+ARCHERY+CLUB/@21.1187973,79.1214591,17z/data=!3m1!4b1!4m5!3m4!1s0x3bd4b8a662e34ee9:0x91083fd92e09c944!8m2!3d21.1187923!4d79.1236478" TargetMode="External"/><Relationship Id="rId103" Type="http://schemas.openxmlformats.org/officeDocument/2006/relationships/hyperlink" Target="https://www.google.com/search?sa=X&amp;biw=1366&amp;bih=657&amp;sxsrf=ALeKk01rJfXX3fXAU-VC3DC1OzTOryiCcg:1595364001041&amp;q=Archery+club+or+academy+in+Maharashtra&amp;npsic=0&amp;rflfq=1&amp;rlha=0&amp;rllag=18759144,73393078,65810&amp;tbm=lcl&amp;ved=2ahUKEwii58aEmt_qAhVQU30KHX4pAZoQjGp6BAgMED8&amp;rldoc=1" TargetMode="External"/><Relationship Id="rId108" Type="http://schemas.openxmlformats.org/officeDocument/2006/relationships/hyperlink" Target="https://www.google.com/maps/place/Star+Archers+Academy./@18.6315233,73.7844262,17z/data=!3m1!4b1!4m5!3m4!1s0x3bc2b9b119ad0135:0x5f1e2172e31d31a!8m2!3d18.6315233!4d73.7866149" TargetMode="External"/><Relationship Id="rId116" Type="http://schemas.openxmlformats.org/officeDocument/2006/relationships/hyperlink" Target="https://www.google.com/search?sa=X&amp;biw=1366&amp;bih=657&amp;sxsrf=ALeKk01rJfXX3fXAU-VC3DC1OzTOryiCcg:1595364001041&amp;q=Archery+club+or+academy+in+Maharashtra&amp;npsic=0&amp;rflfq=1&amp;rlha=0&amp;rllag=18759144,73393078,65810&amp;tbm=lcl&amp;ved=2ahUKEwii58aEmt_qAhVQU30KHX4pAZoQjGp6BAgMED8&amp;rldoc=1" TargetMode="External"/><Relationship Id="rId124" Type="http://schemas.openxmlformats.org/officeDocument/2006/relationships/hyperlink" Target="https://www.google.com/maps/place/AVR+Archery+Academy/@18.0008325,79.6081801,17z/data=!3m1!4b1!4m5!3m4!1s0x3a3344febbd8ee79:0x44d23ed161336d2c!8m2!3d18.0008325!4d79.6103688" TargetMode="External"/><Relationship Id="rId129" Type="http://schemas.openxmlformats.org/officeDocument/2006/relationships/hyperlink" Target="https://www.facebook.com/archersofhyderabad/about" TargetMode="External"/><Relationship Id="rId137" Type="http://schemas.openxmlformats.org/officeDocument/2006/relationships/hyperlink" Target="https://indian-eagle-sports-academy.business.site/?utm_source=gmb&amp;utm_medium=referral" TargetMode="External"/><Relationship Id="rId20" Type="http://schemas.openxmlformats.org/officeDocument/2006/relationships/hyperlink" Target="https://www.justdial.com/Guntur/The-Indian-Academy-Of-Shooting-Sport-Near-rama-buildingsala-hospitals-Amaravathi-Road/9999PX863-X863-160111211642-P6D8_BZDET" TargetMode="External"/><Relationship Id="rId41" Type="http://schemas.openxmlformats.org/officeDocument/2006/relationships/hyperlink" Target="https://www.google.com/maps/place/Gopalan+Sports+Center/@12.9846924,77.714402,17z/data=!3m1!4b1!4m5!3m4!1s0x3bae1192035c4467:0xe7216bb6431afec!8m2!3d12.9846924!4d77.7165907" TargetMode="External"/><Relationship Id="rId54" Type="http://schemas.openxmlformats.org/officeDocument/2006/relationships/hyperlink" Target="https://www.google.com/maps/place/X+Arena/@13.0417033,77.6143799,17z/data=!3m1!4b1!4m5!3m4!1s0x3bae17719977cc09:0x23b01b63d90c4af7!8m2!3d13.0417033!4d77.6165686" TargetMode="External"/><Relationship Id="rId62" Type="http://schemas.openxmlformats.org/officeDocument/2006/relationships/hyperlink" Target="https://www.google.com/search?sa=X&amp;biw=1366&amp;bih=657&amp;sxsrf=ALeKk00EsuJJgW3tkptXILmT_YJIn01D1g:1595327252981&amp;q=Archery+club+or+academy+in+Maharashtra&amp;npsic=0&amp;rflfq=1&amp;rlha=0&amp;rllag=18759144,73393078,65810&amp;tbm=lcl&amp;ved=2ahUKEwjbkNuRkd7qAhVj7XMBHf5qB-cQjGp6BAgMED8&amp;rldoc=1" TargetMode="External"/><Relationship Id="rId70" Type="http://schemas.openxmlformats.org/officeDocument/2006/relationships/hyperlink" Target="https://a-zee-archery-club.business.site/" TargetMode="External"/><Relationship Id="rId75" Type="http://schemas.openxmlformats.org/officeDocument/2006/relationships/hyperlink" Target="https://www.google.com/maps/place/phoenix+archery+academy/@19.2591956,72.851326,17z/data=!3m1!4b1!4m5!3m4!1s0x3be7b0fdb97d4401:0x5a6e34be45ab46e8!8m2!3d19.2591956!4d72.8535147" TargetMode="External"/><Relationship Id="rId83" Type="http://schemas.openxmlformats.org/officeDocument/2006/relationships/hyperlink" Target="https://www.justdial.com/Mumbai/Drona-Archery-Academy-Garden-Hotel-New-Panvel/022PXX22-XX22-161219111224-L8L8_BZDET" TargetMode="External"/><Relationship Id="rId88" Type="http://schemas.openxmlformats.org/officeDocument/2006/relationships/hyperlink" Target="https://www.google.com/search?sa=X&amp;biw=1366&amp;bih=657&amp;sxsrf=ALeKk00EsuJJgW3tkptXILmT_YJIn01D1g:1595327252981&amp;q=Archery+club+or+academy+in+Maharashtra&amp;npsic=0&amp;rflfq=1&amp;rlha=0&amp;rllag=18759144,73393078,65810&amp;tbm=lcl&amp;ved=2ahUKEwjbkNuRkd7qAhVj7XMBHf5qB-cQjGp6BAgMED8&amp;rldoc=1" TargetMode="External"/><Relationship Id="rId91" Type="http://schemas.openxmlformats.org/officeDocument/2006/relationships/hyperlink" Target="https://www.justdial.com/Latur/Archers-Academy/9999P2382-2382-181229204511-J2R4_BZDET" TargetMode="External"/><Relationship Id="rId96" Type="http://schemas.openxmlformats.org/officeDocument/2006/relationships/hyperlink" Target="https://www.google.com/search?sa=X&amp;biw=1366&amp;bih=657&amp;sxsrf=ALeKk00EsuJJgW3tkptXILmT_YJIn01D1g:1595327252981&amp;q=Archery+club+or+academy+in+Maharashtra&amp;npsic=0&amp;rflfq=1&amp;rlha=0&amp;rllag=18759144,73393078,65810&amp;tbm=lcl&amp;ved=2ahUKEwjbkNuRkd7qAhVj7XMBHf5qB-cQjGp6BAgMED8&amp;rldoc=1" TargetMode="External"/><Relationship Id="rId111" Type="http://schemas.openxmlformats.org/officeDocument/2006/relationships/hyperlink" Target="https://www.facebook.com/fieldarcheryassoindia/" TargetMode="External"/><Relationship Id="rId132" Type="http://schemas.openxmlformats.org/officeDocument/2006/relationships/hyperlink" Target="https://www.google.com/search?biw=1366&amp;bih=657&amp;sxsrf=ALeKk01tFEWNJZuSwIBfh1Sgij57KnAfOA:1595404192053&amp;q=Archery+club+or+academy+in+Telangana&amp;npsic=0&amp;rflfq=1&amp;rlha=0&amp;rllag=17705272,79049646,67839&amp;tbm=lcl&amp;ved=2ahUKEwj6u4_hr-DqAhVEeysKHfJsBFQQjGp6BAgNEEM&amp;rldoc=1" TargetMode="External"/><Relationship Id="rId140" Type="http://schemas.openxmlformats.org/officeDocument/2006/relationships/hyperlink" Target="https://www.google.com/search?biw=1366&amp;bih=657&amp;sxsrf=ALeKk01tFEWNJZuSwIBfh1Sgij57KnAfOA:1595404192053&amp;q=Archery+club+or+academy+in+Telangana&amp;npsic=0&amp;rflfq=1&amp;rlha=0&amp;rllag=17705272,79049646,67839&amp;tbm=lcl&amp;ved=2ahUKEwj6u4_hr-DqAhVEeysKHfJsBFQQjGp6BAgNEEM&amp;rldoc=1" TargetMode="External"/><Relationship Id="rId145" Type="http://schemas.openxmlformats.org/officeDocument/2006/relationships/hyperlink" Target="https://www.google.com/maps/place/Gladiator+Sports+Zone/@17.3617236,78.3977434,17z/data=!3m1!4b1!4m5!3m4!1s0x3bcb97c8027f6d69:0x9e0a395cb825738d!8m2!3d17.3617236!4d78.3999321" TargetMode="External"/><Relationship Id="rId1" Type="http://schemas.openxmlformats.org/officeDocument/2006/relationships/hyperlink" Target="https://www.google.com/maps/place/Archery/@17.7738829,83.3377887,17z/data=!3m1!4b1!4m5!3m4!1s0x3a395b61696dddbd:0x8bc686f899738cdb!8m2!3d17.7738829!4d83.3399827" TargetMode="External"/><Relationship Id="rId6" Type="http://schemas.openxmlformats.org/officeDocument/2006/relationships/hyperlink" Target="https://www.google.com/search?client=ubuntu&amp;hs=95P&amp;channel=fs&amp;tbm=lcl&amp;ei=xl8LX92XPIeH4-EP-uKxsAY&amp;q=Archery+classes+in+andhra+pradesh&amp;oq=Archery+classes+in+andhra+pradesh&amp;gs_l=psy-ab.3..0i333k1l4.12743.12743.0.13653.1.1.0.0.0.0.292.292.2-1.1.0....0...1c.1.64.psy-ab..0.1.292....0.Umo0SwiMMVs" TargetMode="External"/><Relationship Id="rId15" Type="http://schemas.openxmlformats.org/officeDocument/2006/relationships/hyperlink" Target="https://www.google.com/maps/place/Vijaya's+Archery+Academy+%E0%B0%B5%E0%B0%BF%E0%B0%9C%E0%B0%AF%E0%B0%BE%E0%B0%B8%E0%B1%8D+%E0%B0%B5%E0%B0%BF%E0%B0%B2%E0%B1%81%E0%B0%B5%E0%B0%BF%E0%B0%A6%E0%B1%8D%E0%B0%AF+%E0%B0%85%E0%B0%95%E0%B0%BE%E0%B0%A1%E0%B0%AE%E0%B1%80+%E0%A4%B5%E0%A4%BF%E0%A4%9C%E0%A4%AF%E0%A4%B8+%E0%A4%A4%E0%A5%80%E0%A4%B0%E0%A4%82%E0%A4%A6%E0%A4%BE%E0%A4%9C%E0%A5%80+%E0%A4%85%E0%A4%95%E0%A4%BE%E0%A4%A6%E0%A4%AE%E0%A5%80/@14.4739493,78.8333469,17z/data=!3m1!4b1!4m5!3m4!1s0x3bb36dc29fb0e4a7:0x338b09933816bb71!8m2!3d14.4739493!4d78.8355409" TargetMode="External"/><Relationship Id="rId23" Type="http://schemas.openxmlformats.org/officeDocument/2006/relationships/hyperlink" Target="https://www.justdial.com/Kurnool/Sports-Authority-Of-India/9999P8518-8518-101101131508-B9L5_BZDET" TargetMode="External"/><Relationship Id="rId28" Type="http://schemas.openxmlformats.org/officeDocument/2006/relationships/hyperlink" Target="https://www.google.com/search?biw=1366&amp;bih=657&amp;sxsrf=ALeKk01IKiQjYPAWKBXXCHcdNpcO-FnpeA:1595420396782&amp;q=archery+academy+in+karnataka&amp;npsic=0&amp;rflfq=1&amp;rlha=0&amp;rllag=12900739,77607200,5070&amp;tbm=lcl&amp;ved=2ahUKEwjE2ZGQ7ODqAhXSYysKHRvnAEUQjGp6BAgLEEE&amp;rldoc=1" TargetMode="External"/><Relationship Id="rId36" Type="http://schemas.openxmlformats.org/officeDocument/2006/relationships/hyperlink" Target="http://karnatakaolympicassociation.com/Association.php" TargetMode="External"/><Relationship Id="rId49" Type="http://schemas.openxmlformats.org/officeDocument/2006/relationships/hyperlink" Target="https://www.google.com/maps/place/Gokarting+In+Bangalore+%7C+Red+Riders+Gokarting/@12.8772378,77.7242703,17z/data=!3m1!4b1!4m5!3m4!1s0x3bae12ad90ff9ce1:0x933d33738d6f75bc!8m2!3d12.8772378!4d77.726459" TargetMode="External"/><Relationship Id="rId57" Type="http://schemas.openxmlformats.org/officeDocument/2006/relationships/hyperlink" Target="http://www.arjunasports.in/index.html" TargetMode="External"/><Relationship Id="rId106" Type="http://schemas.openxmlformats.org/officeDocument/2006/relationships/hyperlink" Target="https://www.facebook.com/eklavyaarchery/about/?ref=page_internal&amp;path=%2Feklavyaarchery%2Fabout%2F" TargetMode="External"/><Relationship Id="rId114" Type="http://schemas.openxmlformats.org/officeDocument/2006/relationships/hyperlink" Target="https://www.google.com/maps/place/Prabodhan+Archery+Center/@19.1586161,72.8404374,17z/data=!3m1!4b1!4m5!3m4!1s0x3be7b64e78086f31:0x46af1543d9796adc!8m2!3d19.1586161!4d72.8426261" TargetMode="External"/><Relationship Id="rId119" Type="http://schemas.openxmlformats.org/officeDocument/2006/relationships/hyperlink" Target="https://www.google.com/search?sa=X&amp;biw=1366&amp;bih=657&amp;sxsrf=ALeKk01rJfXX3fXAU-VC3DC1OzTOryiCcg:1595364001041&amp;q=Archery+club+or+academy+in+Maharashtra&amp;npsic=0&amp;rflfq=1&amp;rlha=0&amp;rllag=18759144,73393078,65810&amp;tbm=lcl&amp;ved=2ahUKEwii58aEmt_qAhVQU30KHX4pAZoQjGp6BAgMED8&amp;rldoc=1" TargetMode="External"/><Relationship Id="rId127" Type="http://schemas.openxmlformats.org/officeDocument/2006/relationships/hyperlink" Target="https://www.google.com/search?biw=1366&amp;bih=657&amp;sxsrf=ALeKk01tFEWNJZuSwIBfh1Sgij57KnAfOA:1595404192053&amp;q=Archery+club+or+academy+in+Telangana&amp;npsic=0&amp;rflfq=1&amp;rlha=0&amp;rllag=17705272,79049646,67839&amp;tbm=lcl&amp;ved=2ahUKEwj6u4_hr-DqAhVEeysKHfJsBFQQjGp6BAgNEEM&amp;rldoc=1" TargetMode="External"/><Relationship Id="rId10" Type="http://schemas.openxmlformats.org/officeDocument/2006/relationships/hyperlink" Target="https://www.google.com/search?client=ubuntu&amp;hs=95P&amp;channel=fs&amp;tbm=lcl&amp;ei=xl8LX92XPIeH4-EP-uKxsAY&amp;q=Archery+classes+in+andhra+pradesh&amp;oq=Archery+classes+in+andhra+pradesh&amp;gs_l=psy-ab.3..0i333k1l4.12743.12743.0.13653.1.1.0.0.0.0.292.292.2-1.1.0....0...1c.1.64.psy-ab..0.1.292....0.Umo0SwiMMVs" TargetMode="External"/><Relationship Id="rId31" Type="http://schemas.openxmlformats.org/officeDocument/2006/relationships/hyperlink" Target="https://vijayas-archery-academy-bangalore.business.site/" TargetMode="External"/><Relationship Id="rId44" Type="http://schemas.openxmlformats.org/officeDocument/2006/relationships/hyperlink" Target="https://www.gopalansportscenter.com/" TargetMode="External"/><Relationship Id="rId52" Type="http://schemas.openxmlformats.org/officeDocument/2006/relationships/hyperlink" Target="https://www.justdial.com/Bangalore/Pace-Academy-Above-Canara-Bank-Ulsoor/080PXX80-XX80-110328144946-T7Z7_BZDET?xid=QmFuZ2Fsb3JlIEFyY2hlcnkgQ2xhc3Nlcw==" TargetMode="External"/><Relationship Id="rId60" Type="http://schemas.openxmlformats.org/officeDocument/2006/relationships/hyperlink" Target="https://www.google.com/maps/place/Archers+Academy+Pune/@18.4896865,73.8403408,17z/data=!3m1!4b1!4m5!3m4!1s0x3bc2956405d87871:0x45098fd841222287!8m2!3d18.4896814!4d73.8425295" TargetMode="External"/><Relationship Id="rId65" Type="http://schemas.openxmlformats.org/officeDocument/2006/relationships/hyperlink" Target="https://www.justdial.com/Pune/Dhanurved-Archery-Academy-Closed-Down-Lohegaon/020PXX20-XX20-160812094508-B1X7_BZDET" TargetMode="External"/><Relationship Id="rId73" Type="http://schemas.openxmlformats.org/officeDocument/2006/relationships/hyperlink" Target="https://www.google.com/search?sa=X&amp;biw=1366&amp;bih=657&amp;sxsrf=ALeKk00EsuJJgW3tkptXILmT_YJIn01D1g:1595327252981&amp;q=Archery+club+or+academy+in+Maharashtra&amp;npsic=0&amp;rflfq=1&amp;rlha=0&amp;rllag=18759144,73393078,65810&amp;tbm=lcl&amp;ved=2ahUKEwjbkNuRkd7qAhVj7XMBHf5qB-cQjGp6BAgMED8&amp;rldoc=1" TargetMode="External"/><Relationship Id="rId78" Type="http://schemas.openxmlformats.org/officeDocument/2006/relationships/hyperlink" Target="https://business.google.com/website/phoenix-archery-academy" TargetMode="External"/><Relationship Id="rId81" Type="http://schemas.openxmlformats.org/officeDocument/2006/relationships/hyperlink" Target="https://www.google.com/search?sa=X&amp;biw=1366&amp;bih=657&amp;sxsrf=ALeKk00EsuJJgW3tkptXILmT_YJIn01D1g:1595327252981&amp;q=Archery+club+or+academy+in+Maharashtra&amp;npsic=0&amp;rflfq=1&amp;rlha=0&amp;rllag=18759144,73393078,65810&amp;tbm=lcl&amp;ved=2ahUKEwjbkNuRkd7qAhVj7XMBHf5qB-cQjGp6BAgMED8&amp;rldoc=1" TargetMode="External"/><Relationship Id="rId86" Type="http://schemas.openxmlformats.org/officeDocument/2006/relationships/hyperlink" Target="https://www.google.com/maps/place/Trinetra+Archery+Academy/@18.6775556,73.8213019,17z/data=!3m1!4b1!4m5!3m4!1s0x3bc2b75d405e148b:0x2024b83be6f398c1!8m2!3d18.6775556!4d73.8234906" TargetMode="External"/><Relationship Id="rId94" Type="http://schemas.openxmlformats.org/officeDocument/2006/relationships/hyperlink" Target="https://www.google.com/maps/place/Umrekar+archery+Academy/@19.1768586,77.2981313,17z/data=!3m1!4b1!4m5!3m4!1s0x3bd1d73f250ab779:0xb224d94de59a6423!8m2!3d19.1768586!4d77.30032" TargetMode="External"/><Relationship Id="rId99" Type="http://schemas.openxmlformats.org/officeDocument/2006/relationships/hyperlink" Target="https://www.google.com/search?sa=X&amp;biw=1366&amp;bih=657&amp;sxsrf=ALeKk01rJfXX3fXAU-VC3DC1OzTOryiCcg:1595364001041&amp;q=Archery+club+or+academy+in+Maharashtra&amp;npsic=0&amp;rflfq=1&amp;rlha=0&amp;rllag=18759144,73393078,65810&amp;tbm=lcl&amp;ved=2ahUKEwii58aEmt_qAhVQU30KHX4pAZoQjGp6BAgMED8&amp;rldoc=1" TargetMode="External"/><Relationship Id="rId101" Type="http://schemas.openxmlformats.org/officeDocument/2006/relationships/hyperlink" Target="https://www.google.com/maps/place/Focus+Archery+Academy/@18.4954404,73.8018034,17z/data=!4m8!1m2!2m1!1sfocus+archery+academy+pune+maharashtra!3m4!1s0x3bc2bfe57e8544bb:0xa69a0ab0ec058ba3!8m2!3d18.4958916!4d73.8039932" TargetMode="External"/><Relationship Id="rId122" Type="http://schemas.openxmlformats.org/officeDocument/2006/relationships/hyperlink" Target="https://www.justdial.com/Akola/Akola-Archery-Academy-Near-Vasnat-Desai-Stadium/9999PX724-X724-200108193035-M3Y8_BZDET?xid=QWtvbGEgQXJjaGVyeSBDbGFzc2VzIEFrb2xhIENpdHk=&amp;tab=gallery" TargetMode="External"/><Relationship Id="rId130" Type="http://schemas.openxmlformats.org/officeDocument/2006/relationships/hyperlink" Target="https://www.google.com/maps?sxsrf=ALeKk01oO3nI-FmyABhkIobIhOHodzJCHg:1595406287410&amp;q=wings+archery+hyderabad+telangana&amp;gs_lcp=CgZwc3ktYWIQAxgAMgsILhDHARCvARCTAjIGCAAQFhAeMgYIABAWEB4yCAgAEBYQChAeMgYIABAWEB4yBggAEBYQHjIGCAAQFhAeMgYIABAWEB4yBggAEBYQHjIGCAAQFhAeOgQIIxAnOgUIABCRAjoFCAAQsQM6AggAOggIABCxAxCDAToICC4QxwEQowI6CAgAELEDEJECOgsILhDHARCvARCRAjoECAAQQzoKCC4QxwEQowIQQzoFCC4QsQM6BAguEEM6CwguELEDEIMBEJECOgcILhCxAxBDOgoILhDHARCvARBDOg4ILhCxAxDHARCvARCDAToOCC4QsQMQgwEQkQIQkwI6EAguELEDEMcBEKMCEIMBEEM6CwguELEDEJECEJMCOg0ILhDHARCvARBDEJMCOgcIABAUEIcCOggILhCxAxCDAToICC4QxwEQrwE6AgguOg0ILhDHARCvARAUEIcCUMTOB1iI7gdg2fQHaAFwAHgAgAHJBYgBriWSAQsyLTcuMi4wLjMuMZgBAKABAaoBB2d3cy13aXo&amp;um=1&amp;ie=UTF-8&amp;sa=X&amp;ved=2ahUKEwj9mMSHuODqAhXPdn0KHRTYAMEQ_AUoAXoECBgQAw" TargetMode="External"/><Relationship Id="rId135" Type="http://schemas.openxmlformats.org/officeDocument/2006/relationships/hyperlink" Target="https://indian-eagle-sports-academy.business.site/?utm_source=gmb&amp;utm_medium=referral" TargetMode="External"/><Relationship Id="rId143" Type="http://schemas.openxmlformats.org/officeDocument/2006/relationships/hyperlink" Target="https://www.justdial.com/Vijayawada/Cherukuri-Volga-Archery-Academy-Vijayawada-Ho/0866PX866-X866-141007102100-Y5U9_BZDET" TargetMode="External"/><Relationship Id="rId148" Type="http://schemas.openxmlformats.org/officeDocument/2006/relationships/hyperlink" Target="https://gladiatorfootballclub.business.site/" TargetMode="External"/><Relationship Id="rId151" Type="http://schemas.openxmlformats.org/officeDocument/2006/relationships/hyperlink" Target="https://www.justdial.com/Hyderabad/Arjuna-Archery-Academy-Near-Uppal-Bus-Depot-Bandi-Sathaiah-Colony-Uppal/040PXX40-XX40-181214204535-Y7E8_BZDET?xid=SHlkZXJhYmFkIEFyY2hlcnkgQ2xhc3Nlcw==" TargetMode="External"/><Relationship Id="rId4" Type="http://schemas.openxmlformats.org/officeDocument/2006/relationships/hyperlink" Target="https://www.google.com/maps/place/Gandiva+Archery+Academy/@13.6494528,79.4221345,17z/data=!3m1!4b1!4m5!3m4!1s0x3a4d4af88ea7382b:0xd963c7e03eaf6d68!8m2!3d13.6494528!4d79.4243285" TargetMode="External"/><Relationship Id="rId9" Type="http://schemas.openxmlformats.org/officeDocument/2006/relationships/hyperlink" Target="https://www.justdial.com/Vijayawada/Cherukuri-Volga-Archery-Academy-Vijayawada-Ho/0866PX866-X866-141007102100-Y5U9_BZDET" TargetMode="External"/><Relationship Id="rId13" Type="http://schemas.openxmlformats.org/officeDocument/2006/relationships/hyperlink" Target="https://www.facebook.com/pg/GODAVARIARCHERY/about/?ref=page_internal" TargetMode="External"/><Relationship Id="rId18" Type="http://schemas.openxmlformats.org/officeDocument/2006/relationships/hyperlink" Target="http://www.vijayaarchery.com/" TargetMode="External"/><Relationship Id="rId39" Type="http://schemas.openxmlformats.org/officeDocument/2006/relationships/hyperlink" Target="https://www.google.com/search?biw=1366&amp;bih=657&amp;sxsrf=ALeKk00PA7TiofzIkUgDdxbi8WKo0yDq0g:1595409471787&amp;q=archery+club+or+academy+in+karnataka&amp;npsic=0&amp;rflfq=1&amp;rlha=0&amp;rllag=12922841,77574778,7621&amp;tbm=lcl&amp;ved=2ahUKEwiv_di2w-DqAhXJfn0KHUtbA1kQjGp6BAgNED0&amp;rldoc=1" TargetMode="External"/><Relationship Id="rId109" Type="http://schemas.openxmlformats.org/officeDocument/2006/relationships/hyperlink" Target="https://www.google.com/search?sa=X&amp;biw=1366&amp;bih=657&amp;sxsrf=ALeKk01rJfXX3fXAU-VC3DC1OzTOryiCcg:1595364001041&amp;q=Archery+club+or+academy+in+Maharashtra&amp;npsic=0&amp;rflfq=1&amp;rlha=0&amp;rllag=18759144,73393078,65810&amp;tbm=lcl&amp;ved=2ahUKEwii58aEmt_qAhVQU30KHX4pAZoQjGp6BAgMED8&amp;rldoc=1" TargetMode="External"/><Relationship Id="rId34" Type="http://schemas.openxmlformats.org/officeDocument/2006/relationships/hyperlink" Target="https://www.google.com/maps/place/Karnataka+Olympic+Association/@12.9316102,77.5085056,12z/data=!4m8!1m2!2m1!1sKarnataka+Amateur+Archery+Association!3m4!1s0x3bae167654b3f1bf:0x442cee7e06a8f6a7!8m2!3d12.9696733!4d77.5934435" TargetMode="External"/><Relationship Id="rId50" Type="http://schemas.openxmlformats.org/officeDocument/2006/relationships/hyperlink" Target="https://www.justdial.com/Bangalore/Red-Riders-Go-Karting-Near-Delhi-Public-School-East-Sarjapura/080PXX80-XX80-150627113707-A4J9_BZDET" TargetMode="External"/><Relationship Id="rId55" Type="http://schemas.openxmlformats.org/officeDocument/2006/relationships/hyperlink" Target="https://www.justdial.com/Bangalore/Sports-X-Next-to-Manyata-Tech-Park-and-Above-Ola-Office-Veerannapalya/080PXX80-XX80-171005113508-X4V9_BZDET?xid=QmFuZ2Fsb3JlIEFyY2hlcnkgQ2xhc3Nlcw==" TargetMode="External"/><Relationship Id="rId76" Type="http://schemas.openxmlformats.org/officeDocument/2006/relationships/hyperlink" Target="https://business.google.com/website/phoenix-archery-academy" TargetMode="External"/><Relationship Id="rId97" Type="http://schemas.openxmlformats.org/officeDocument/2006/relationships/hyperlink" Target="https://www.google.com/maps/place/D+SPORTS+STAR/@19.0281427,73.016867,17z/data=!3m1!4b1!4m5!3m4!1s0x3be7c3c1a5655555:0x2c708be84b696f64!8m2!3d19.0281427!4d73.0190557" TargetMode="External"/><Relationship Id="rId104" Type="http://schemas.openxmlformats.org/officeDocument/2006/relationships/hyperlink" Target="http://focusarcheryacademy.in/" TargetMode="External"/><Relationship Id="rId120" Type="http://schemas.openxmlformats.org/officeDocument/2006/relationships/hyperlink" Target="https://www.indiamart.com/company/5134609/" TargetMode="External"/><Relationship Id="rId125" Type="http://schemas.openxmlformats.org/officeDocument/2006/relationships/hyperlink" Target="https://www.google.com/search?biw=1366&amp;bih=657&amp;sxsrf=ALeKk01tFEWNJZuSwIBfh1Sgij57KnAfOA:1595404192053&amp;q=Archery+club+or+academy+in+Telangana&amp;npsic=0&amp;rflfq=1&amp;rlha=0&amp;rllag=17705272,79049646,67839&amp;tbm=lcl&amp;ved=2ahUKEwj6u4_hr-DqAhVEeysKHfJsBFQQjGp6BAgNEEM&amp;rldoc=1" TargetMode="External"/><Relationship Id="rId141" Type="http://schemas.openxmlformats.org/officeDocument/2006/relationships/hyperlink" Target="https://business.google.com/website/aruns-archery-academy" TargetMode="External"/><Relationship Id="rId146" Type="http://schemas.openxmlformats.org/officeDocument/2006/relationships/hyperlink" Target="https://gladiatorfootballclub.business.site/" TargetMode="External"/><Relationship Id="rId7" Type="http://schemas.openxmlformats.org/officeDocument/2006/relationships/hyperlink" Target="https://archery-training-center.business.site/" TargetMode="External"/><Relationship Id="rId71" Type="http://schemas.openxmlformats.org/officeDocument/2006/relationships/hyperlink" Target="https://www.google.com/maps/place/Nagpur+Archery+Blessing+Academy/@21.1041408,79.0750862,17z/data=!3m1!4b1!4m5!3m4!1s0x3bd4bf731b508c81:0x67fbcc49166723ed!8m2!3d21.1041408!4d79.0772749" TargetMode="External"/><Relationship Id="rId92" Type="http://schemas.openxmlformats.org/officeDocument/2006/relationships/hyperlink" Target="https://www.google.com/search?sa=X&amp;biw=1366&amp;bih=657&amp;sxsrf=ALeKk00EsuJJgW3tkptXILmT_YJIn01D1g:1595327252981&amp;q=Archery+club+or+academy+in+Maharashtra&amp;npsic=0&amp;rflfq=1&amp;rlha=0&amp;rllag=18759144,73393078,65810&amp;tbm=lcl&amp;ved=2ahUKEwjbkNuRkd7qAhVj7XMBHf5qB-cQjGp6BAgMED8&amp;rldoc=1" TargetMode="External"/><Relationship Id="rId2" Type="http://schemas.openxmlformats.org/officeDocument/2006/relationships/hyperlink" Target="https://www.google.com/search?client=ubuntu&amp;hs=95P&amp;channel=fs&amp;tbm=lcl&amp;ei=xl8LX92XPIeH4-EP-uKxsAY&amp;q=Archery+classes+in+andhra+pradesh&amp;oq=Archery+classes+in+andhra+pradesh&amp;gs_l=psy-ab.3..0i333k1l4.12743.12743.0.13653.1.1.0.0.0.0.292.292.2-1.1.0....0...1c.1.64.psy-ab..0.1.292....0.Umo0SwiMMVs" TargetMode="External"/><Relationship Id="rId29" Type="http://schemas.openxmlformats.org/officeDocument/2006/relationships/hyperlink" Target="https://www.activearena.in/" TargetMode="External"/><Relationship Id="rId24" Type="http://schemas.openxmlformats.org/officeDocument/2006/relationships/hyperlink" Target="https://www.google.com/search?client=ubuntu&amp;hs=95P&amp;channel=fs&amp;tbm=lcl&amp;ei=xl8LX92XPIeH4-EP-uKxsAY&amp;q=Archery+classes+in+andhra+pradesh&amp;oq=Archery+classes+in+andhra+pradesh&amp;gs_l=psy-ab.3..0i333k1l4.12743.12743.0.13653.1.1.0.0.0.0.292.292.2-1.1.0....0...1c.1.64.psy-ab..0.1.292....0.Umo0SwiMMVs" TargetMode="External"/><Relationship Id="rId40" Type="http://schemas.openxmlformats.org/officeDocument/2006/relationships/hyperlink" Target="https://www.facebook.com/groups/IIScFalcons/" TargetMode="External"/><Relationship Id="rId45" Type="http://schemas.openxmlformats.org/officeDocument/2006/relationships/hyperlink" Target="https://www.google.com/maps/place/Vision+Sports+Club/@12.87491,77.5492253,17z/data=!3m1!4b1!4m5!3m4!1s0x3bae41221909d453:0xd930d72e688b3668!8m2!3d12.87491!4d77.551414" TargetMode="External"/><Relationship Id="rId66" Type="http://schemas.openxmlformats.org/officeDocument/2006/relationships/hyperlink" Target="https://www.google.com/search?sa=X&amp;biw=1366&amp;bih=657&amp;sxsrf=ALeKk00EsuJJgW3tkptXILmT_YJIn01D1g:1595327252981&amp;q=Archery+club+or+academy+in+Maharashtra&amp;npsic=0&amp;rflfq=1&amp;rlha=0&amp;rllag=18759144,73393078,65810&amp;tbm=lcl&amp;ved=2ahUKEwjbkNuRkd7qAhVj7XMBHf5qB-cQjGp6BAgMED8&amp;rldoc=1" TargetMode="External"/><Relationship Id="rId87" Type="http://schemas.openxmlformats.org/officeDocument/2006/relationships/hyperlink" Target="https://website-3190539931367056458111-sportsclub.business.site/?utm_source=gmb&amp;utm_medium=referral" TargetMode="External"/><Relationship Id="rId110" Type="http://schemas.openxmlformats.org/officeDocument/2006/relationships/hyperlink" Target="https://www.google.com/maps/place/Field+Archery+Association+of+India/@19.1054766,72.8649826,17z/data=!3m1!4b1!4m5!3m4!1s0x3be7c84712f6aaad:0x2cb39fefc66fbf72!8m2!3d19.1054766!4d72.8671713" TargetMode="External"/><Relationship Id="rId115" Type="http://schemas.openxmlformats.org/officeDocument/2006/relationships/hyperlink" Target="https://www.justdial.com/Mumbai/Prabhodan-Archery-Centre-Bhd-Ozone-Swimming-Pool-Goregaon-West/022PXX22-XX22-090602201634-S8F5_BZDET" TargetMode="External"/><Relationship Id="rId131" Type="http://schemas.openxmlformats.org/officeDocument/2006/relationships/hyperlink" Target="https://wingsarchery.business.site/" TargetMode="External"/><Relationship Id="rId136" Type="http://schemas.openxmlformats.org/officeDocument/2006/relationships/hyperlink" Target="https://www.google.com/search?biw=1366&amp;bih=657&amp;sxsrf=ALeKk01tFEWNJZuSwIBfh1Sgij57KnAfOA:1595404192053&amp;q=Archery+club+or+academy+in+Telangana&amp;npsic=0&amp;rflfq=1&amp;rlha=0&amp;rllag=17705272,79049646,67839&amp;tbm=lcl&amp;ved=2ahUKEwj6u4_hr-DqAhVEeysKHfJsBFQQjGp6BAgNEEM&amp;rldoc=1" TargetMode="External"/><Relationship Id="rId61" Type="http://schemas.openxmlformats.org/officeDocument/2006/relationships/hyperlink" Target="https://m.facebook.com/archersacademypune/" TargetMode="External"/><Relationship Id="rId82" Type="http://schemas.openxmlformats.org/officeDocument/2006/relationships/hyperlink" Target="https://www.google.com/maps/place/Drona+Archery+Academy/@18.9976302,73.1018748,17z/data=!3m1!4b1!4m5!3m4!1s0x3be7e8669cbce041:0x45cd643add1c141b!8m2!3d18.9976302!4d73.1040635" TargetMode="External"/><Relationship Id="rId152" Type="http://schemas.openxmlformats.org/officeDocument/2006/relationships/hyperlink" Target="https://www.justdial.com/Hyderabad/Dr-Rawee-School-Of-Archery-OPP-ST-PIOUS-DEGREE-COLLAGE-Habsiguda/040PXX40-XX40-151022172320-G9L3_BZDET?xid=SHlkZXJhYmFkIEFyY2hlcnkgQ2xhc3Nlcw==" TargetMode="External"/><Relationship Id="rId19" Type="http://schemas.openxmlformats.org/officeDocument/2006/relationships/hyperlink" Target="https://www.google.com/maps/place/The+Indian+Academy+Of+Shooting+Sport/@16.313252,80.4347446,17z/data=!3m1!4b1!4m5!3m4!1s0x3a4a751532acdea1:0x8ea625c0210f9d94!8m2!3d16.313252!4d80.4369386" TargetMode="External"/><Relationship Id="rId14" Type="http://schemas.openxmlformats.org/officeDocument/2006/relationships/hyperlink" Target="https://www.google.com/search?client=ubuntu&amp;hs=95P&amp;channel=fs&amp;tbm=lcl&amp;ei=xl8LX92XPIeH4-EP-uKxsAY&amp;q=Archery+classes+in+andhra+pradesh&amp;oq=Archery+classes+in+andhra+pradesh&amp;gs_l=psy-ab.3..0i333k1l4.12743.12743.0.13653.1.1.0.0.0.0.292.292.2-1.1.0....0...1c.1.64.psy-ab..0.1.292....0.Umo0SwiMMVs" TargetMode="External"/><Relationship Id="rId30" Type="http://schemas.openxmlformats.org/officeDocument/2006/relationships/hyperlink" Target="https://www.google.com/maps/place/Vijayas+Archery+Academy+Bangalore%E0%B2%B5%E0%B2%BF%E0%B2%9C%E0%B2%AF%E0%B2%B8%E0%B3%8D+%E0%B2%AC%E0%B2%BF%E0%B2%B2%E0%B3%8D%E0%B2%B2%E0%B3%81%E0%B2%97%E0%B2%BE%E0%B2%B0%E0%B2%BF%E0%B2%95%E0%B3%86+%E0%B2%85%E0%B2%95%E0%B2%BE%E0%B2%A1%E0%B3%86%E0%B2%AE%E0%B2%BF+%E0%B2%AC%E0%B3%86%E0%B2%82%E0%B2%97%E0%B2%B3%E0%B3%82%E0%B2%B0%E0%B3%81%E0%A4%B5%E0%A4%BF%E0%A4%9C%E0%A4%AF%E0%A4%BE%E0%A4%B8+%E0%A4%A4%E0%A5%80%E0%A4%B0%E0%A4%82%E0%A4%A6%E0%A4%BE%E0%A4%9C%E0%A5%80+%E0%A4%85%E0%A4%95%E0%A4%BE%E0%A4%A6%E0%A4%AE%E0%A5%80+%E0%A4%AC%E0%A5%88%E0%A4%82%E0%A4%97%E0%A4%B2%E0%A5%8B%E0%A4%B0/@12.9251436,77.5180593,12z/data=!4m8!1m2!2m1!1svijayas+archery+academy+bangalore!3m4!1s0x3bae6be94568ef75:0x93b3369fb861ac17!8m2!3d12.885683!4d77.5970815" TargetMode="External"/><Relationship Id="rId35" Type="http://schemas.openxmlformats.org/officeDocument/2006/relationships/hyperlink" Target="http://karnatakaolympicassociation.com/Association.php" TargetMode="External"/><Relationship Id="rId56" Type="http://schemas.openxmlformats.org/officeDocument/2006/relationships/hyperlink" Target="https://www.google.com/maps/place/Arjuna+Sports+-+Archery+Pro+Shop/@19.0383983,72.8399622,15z/data=!4m8!1m2!2m1!1sArjun+archery+academy+mumbai!3m4!1s0x0:0x5c81b3509383fd9a!8m2!3d19.0280727!4d72.8371292" TargetMode="External"/><Relationship Id="rId77" Type="http://schemas.openxmlformats.org/officeDocument/2006/relationships/hyperlink" Target="https://www.google.com/search?sa=X&amp;biw=1366&amp;bih=657&amp;sxsrf=ALeKk00EsuJJgW3tkptXILmT_YJIn01D1g:1595327252981&amp;q=Archery+club+or+academy+in+Maharashtra&amp;npsic=0&amp;rflfq=1&amp;rlha=0&amp;rllag=18759144,73393078,65810&amp;tbm=lcl&amp;ved=2ahUKEwjbkNuRkd7qAhVj7XMBHf5qB-cQjGp6BAgMED8&amp;rldoc=1" TargetMode="External"/><Relationship Id="rId100" Type="http://schemas.openxmlformats.org/officeDocument/2006/relationships/hyperlink" Target="http://dsportstar.in/" TargetMode="External"/><Relationship Id="rId105" Type="http://schemas.openxmlformats.org/officeDocument/2006/relationships/hyperlink" Target="https://www.google.com/maps/place/Eklavya+Archery+Academy/@20.6793915,77.8326017,17z/data=!3m1!4b1!4m5!3m4!1s0x3bd6aca0dd0aa903:0x8ed18c8dc9886599!8m2!3d20.6793915!4d77.8347904" TargetMode="External"/><Relationship Id="rId126" Type="http://schemas.openxmlformats.org/officeDocument/2006/relationships/hyperlink" Target="https://www.google.com/maps/place/Hyderabad+Archery+Shooting+Stars/@17.5298213,78.4867359,17z/data=!3m1!4b1!4m5!3m4!1s0x3bcb854eee16dbc1:0xe037da1cd7fa2610!8m2!3d17.5298213!4d78.4889246" TargetMode="External"/><Relationship Id="rId147" Type="http://schemas.openxmlformats.org/officeDocument/2006/relationships/hyperlink" Target="https://www.google.com/search?biw=1366&amp;bih=657&amp;sxsrf=ALeKk01tFEWNJZuSwIBfh1Sgij57KnAfOA:1595404192053&amp;q=Archery+club+or+academy+in+Telangana&amp;npsic=0&amp;rflfq=1&amp;rlha=0&amp;rllag=17705272,79049646,67839&amp;tbm=lcl&amp;ved=2ahUKEwj6u4_hr-DqAhVEeysKHfJsBFQQjGp6BAgNEEM&amp;rldoc=1" TargetMode="External"/><Relationship Id="rId8" Type="http://schemas.openxmlformats.org/officeDocument/2006/relationships/hyperlink" Target="https://www.google.com/maps/place/Cherukuri+Volga+Archery+Academy/@20.1461112,64.4151314,4z/data=!3m1!4b1!4m5!3m4!1s0x3a35fad433b28079:0x328fb2c8aef6c16!8m2!3d21.1337907!4d82.778933" TargetMode="External"/><Relationship Id="rId51" Type="http://schemas.openxmlformats.org/officeDocument/2006/relationships/hyperlink" Target="http://ww7.redriderssports.com/" TargetMode="External"/><Relationship Id="rId72" Type="http://schemas.openxmlformats.org/officeDocument/2006/relationships/hyperlink" Target="https://www.facebook.com/pralishap/about/?ref=page_internal" TargetMode="External"/><Relationship Id="rId93" Type="http://schemas.openxmlformats.org/officeDocument/2006/relationships/hyperlink" Target="http://www.laturarchery.com/" TargetMode="External"/><Relationship Id="rId98" Type="http://schemas.openxmlformats.org/officeDocument/2006/relationships/hyperlink" Target="https://www.justdial.com/Mumbai/D-Sports-Star-Opposite-Seawoods-Railway-Station-Nerul/022PXX22-XX22-171110184528-Q3S3_BZDET" TargetMode="External"/><Relationship Id="rId121" Type="http://schemas.openxmlformats.org/officeDocument/2006/relationships/hyperlink" Target="https://www.google.com/maps/place/Akola+Archery+Academy/@20.7153106,77.0001056,17z/data=!3m1!4b1!4m5!3m4!1s0x3bd7315a44983655:0x2a5b49bb47f36995!8m2!3d20.7153106!4d77.0022943" TargetMode="External"/><Relationship Id="rId142" Type="http://schemas.openxmlformats.org/officeDocument/2006/relationships/hyperlink" Target="https://www.google.com/maps?biw=1366&amp;bih=657&amp;sxsrf=ALeKk01BEI0gmqmPw1cLmriLwT8EwRfhfA:1595407840844&amp;q=Cherukuri+Volga+archery+academy+telangana&amp;gs_lcp=CgZwc3ktYWIQAzoECAAQRzoHCCMQsAIQJ1DpKVjoQGCZQmgAcAF4AIAB9AKIAe8XkgEHMC41LjcuMZgBAKABAaoBB2d3cy13aXrAAQE&amp;uact=5&amp;um=1&amp;ie=UTF-8&amp;sa=X&amp;ved=2ahUKEwjQxeOxveDqAhXaTX0KHY8UBu0Q_AUoAXoECBYQAw" TargetMode="External"/><Relationship Id="rId3" Type="http://schemas.openxmlformats.org/officeDocument/2006/relationships/hyperlink" Target="https://www.google.com/search?client=ubuntu&amp;hs=95P&amp;channel=fs&amp;tbm=lcl&amp;ei=xl8LX92XPIeH4-EP-uKxsAY&amp;q=Archery+classes+in+andhra+pradesh&amp;oq=Archery+classes+in+andhra+pradesh&amp;gs_l=psy-ab.3..0i333k1l4.12743.12743.0.13653.1.1.0.0.0.0.292.292.2-1.1.0....0...1c.1.64.psy-ab..0.1.292....0.Umo0SwiMMV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google.com/search?client=ubuntu&amp;hs=KNz&amp;channel=fs&amp;q=Mallakhamb+classes+in+india&amp;npsic=0&amp;rflfq=1&amp;rlha=0&amp;rllag=18888674,73779890,105217&amp;tbm=lcl&amp;ved=2ahUKEwiFsISmjsPqAhUPOisKHVzIASMQjGp6BAgKEEI&amp;rldoc=1" TargetMode="External"/><Relationship Id="rId13" Type="http://schemas.openxmlformats.org/officeDocument/2006/relationships/hyperlink" Target="https://www.google.com/search?client=ubuntu&amp;hs=KNz&amp;channel=fs&amp;q=Mallakhamb+classes+in+india&amp;npsic=0&amp;rflfq=1&amp;rlha=0&amp;rllag=18888674,73779890,105217&amp;tbm=lcl&amp;ved=2ahUKEwiFsISmjsPqAhUPOisKHVzIASMQjGp6BAgKEEI&amp;rldoc=1" TargetMode="External"/><Relationship Id="rId18" Type="http://schemas.openxmlformats.org/officeDocument/2006/relationships/hyperlink" Target="https://www.google.com/search?client=ubuntu&amp;hs=KNz&amp;channel=fs&amp;q=Mallakhamb+classes+in+india&amp;npsic=0&amp;rflfq=1&amp;rlha=0&amp;rllag=18888674,73779890,105217&amp;tbm=lcl&amp;ved=2ahUKEwiFsISmjsPqAhUPOisKHVzIASMQjGp6BAgKEEI&amp;rldoc=1" TargetMode="External"/><Relationship Id="rId26" Type="http://schemas.openxmlformats.org/officeDocument/2006/relationships/hyperlink" Target="https://www.google.com/search?client=ubuntu&amp;hs=KNz&amp;channel=fs&amp;q=Mallakhamb+classes+in+india&amp;npsic=0&amp;rflfq=1&amp;rlha=0&amp;rllag=18888674,73779890,105217&amp;tbm=lcl&amp;ved=2ahUKEwiFsISmjsPqAhUPOisKHVzIASMQjGp6BAgKEEI&amp;rldoc=1" TargetMode="External"/><Relationship Id="rId39" Type="http://schemas.openxmlformats.org/officeDocument/2006/relationships/hyperlink" Target="https://www.google.com/search?client=ubuntu&amp;hs=KNz&amp;channel=fs&amp;q=Mallakhamb+classes+in+india&amp;npsic=0&amp;rflfq=1&amp;rlha=0&amp;rllag=18888674,73779890,105217&amp;tbm=lcl&amp;ved=2ahUKEwiFsISmjsPqAhUPOisKHVzIASMQjGp6BAgKEEI&amp;rldoc=1" TargetMode="External"/><Relationship Id="rId3" Type="http://schemas.openxmlformats.org/officeDocument/2006/relationships/hyperlink" Target="https://www.google.com/search?client=ubuntu&amp;hs=KNz&amp;channel=fs&amp;q=Mallakhamb+classes+in+india&amp;npsic=0&amp;rflfq=1&amp;rlha=0&amp;rllag=18888674,73779890,105217&amp;tbm=lcl&amp;ved=2ahUKEwiFsISmjsPqAhUPOisKHVzIASMQjGp6BAgKEEI&amp;rldoc=1" TargetMode="External"/><Relationship Id="rId21" Type="http://schemas.openxmlformats.org/officeDocument/2006/relationships/hyperlink" Target="http://mallakhambartistindia.com/" TargetMode="External"/><Relationship Id="rId34" Type="http://schemas.openxmlformats.org/officeDocument/2006/relationships/hyperlink" Target="https://www.justdial.com/Mumbai/Incredible-Mallakhamb-Kandivali-Centre-Thakur-International-School-Kandivali-West/022PXX22-XX22-170906225035-X7U4_BZDET" TargetMode="External"/><Relationship Id="rId42" Type="http://schemas.openxmlformats.org/officeDocument/2006/relationships/hyperlink" Target="https://www.google.com/search?client=ubuntu&amp;hs=KNz&amp;channel=fs&amp;q=Mallakhamb+classes+in+india&amp;npsic=0&amp;rflfq=1&amp;rlha=0&amp;rllag=18888674,73779890,105217&amp;tbm=lcl&amp;ved=2ahUKEwiFsISmjsPqAhUPOisKHVzIASMQjGp6BAgKEEI&amp;rldoc=1" TargetMode="External"/><Relationship Id="rId7" Type="http://schemas.openxmlformats.org/officeDocument/2006/relationships/hyperlink" Target="https://www.google.com/search?client=ubuntu&amp;hs=KNz&amp;channel=fs&amp;q=Mallakhamb+classes+in+india&amp;npsic=0&amp;rflfq=1&amp;rlha=0&amp;rllag=18888674,73779890,105217&amp;tbm=lcl&amp;ved=2ahUKEwiFsISmjsPqAhUPOisKHVzIASMQjGp6BAgKEEI&amp;rldoc=1" TargetMode="External"/><Relationship Id="rId12" Type="http://schemas.openxmlformats.org/officeDocument/2006/relationships/hyperlink" Target="https://www.justdial.com/Mumbai/Shree-Samartha-Vyayam-Mandir-Shivaji-Park-dadar-West/022P8015356_BZDET" TargetMode="External"/><Relationship Id="rId17" Type="http://schemas.openxmlformats.org/officeDocument/2006/relationships/hyperlink" Target="https://www.google.com/search?client=ubuntu&amp;hs=KNz&amp;channel=fs&amp;q=Mallakhamb+classes+in+india&amp;npsic=0&amp;rflfq=1&amp;rlha=0&amp;rllag=18888674,73779890,105217&amp;tbm=lcl&amp;ved=2ahUKEwiFsISmjsPqAhUPOisKHVzIASMQjGp6BAgKEEI&amp;rldoc=1" TargetMode="External"/><Relationship Id="rId25" Type="http://schemas.openxmlformats.org/officeDocument/2006/relationships/hyperlink" Target="https://www.google.com/maps/place/Incredible+Mallakhamb+-+Oshiwara,+Andheri/@19.1471055,72.8280845,17z/data=!3m1!4b1!4m5!3m4!1s0x3be7b7aa96cbe7c9:0xf455a7fc3cceba49!8m2!3d19.1471055!4d72.8302785" TargetMode="External"/><Relationship Id="rId33" Type="http://schemas.openxmlformats.org/officeDocument/2006/relationships/hyperlink" Target="https://www.google.com/maps/place/Incredible+Mallakhamb+-+Kandivali+centre/@19.204232,72.8341681,17z/data=!3m1!4b1!4m5!3m4!1s0x3be7b6c4513aa759:0x286cf1fd5a458a00!8m2!3d19.204232!4d72.8363621" TargetMode="External"/><Relationship Id="rId38" Type="http://schemas.openxmlformats.org/officeDocument/2006/relationships/hyperlink" Target="https://www.google.com/search?client=ubuntu&amp;hs=KNz&amp;channel=fs&amp;q=Mallakhamb+classes+in+india&amp;npsic=0&amp;rflfq=1&amp;rlha=0&amp;rllag=18888674,73779890,105217&amp;tbm=lcl&amp;ved=2ahUKEwiFsISmjsPqAhUPOisKHVzIASMQjGp6BAgKEEI&amp;rldoc=1" TargetMode="External"/><Relationship Id="rId2" Type="http://schemas.openxmlformats.org/officeDocument/2006/relationships/hyperlink" Target="mailto:chinmay.patil_tech@hotmail.com" TargetMode="External"/><Relationship Id="rId16" Type="http://schemas.openxmlformats.org/officeDocument/2006/relationships/hyperlink" Target="mailto:mallakhambindia@gmail.com" TargetMode="External"/><Relationship Id="rId20" Type="http://schemas.openxmlformats.org/officeDocument/2006/relationships/hyperlink" Target="https://www.google.com/maps/place/Mallakhamb+Artist+India/@19.04148,72.8688069,17z/data=!3m1!4b1!4m5!3m4!1s0x3be7c8cba0f4fdab:0xcfa990862106680c!8m2!3d19.04148!4d72.8710009" TargetMode="External"/><Relationship Id="rId29" Type="http://schemas.openxmlformats.org/officeDocument/2006/relationships/hyperlink" Target="https://www.google.com/maps/place/Incredible+Mallakhamb+artists+Office/@19.231542,72.8366707,17z/data=!3m1!4b1!4m5!3m4!1s0x3be7b13aa532fbf1:0x37440e3f80cde8da!8m2!3d19.231542!4d72.8388647" TargetMode="External"/><Relationship Id="rId41" Type="http://schemas.openxmlformats.org/officeDocument/2006/relationships/hyperlink" Target="https://www.justdial.com/Satara/Mallakhamb-Federation-Of-India-Shaniwar-Peth/9999P2162-2162-181010222703-W4I9_BZDET" TargetMode="External"/><Relationship Id="rId1" Type="http://schemas.openxmlformats.org/officeDocument/2006/relationships/hyperlink" Target="https://www.google.com/maps/place/Mallakhamb+Sports+Training+Academy/@18.5731164,73.8813831,17z/data=!3m1!4b1!4m5!3m4!1s0x3bc2c0d407e49617:0x769526e9f20f4137!8m2!3d18.5731164!4d73.8835771" TargetMode="External"/><Relationship Id="rId6" Type="http://schemas.openxmlformats.org/officeDocument/2006/relationships/hyperlink" Target="https://www.google.com/maps/place/Uday+Deshpande/@19.0262266,72.8344353,17z/data=!3m1!4b1!4m5!3m4!1s0x3be7ced364b24ef1:0xee36d816a457eeff!8m2!3d19.0262266!4d72.8366293" TargetMode="External"/><Relationship Id="rId11" Type="http://schemas.openxmlformats.org/officeDocument/2006/relationships/hyperlink" Target="mailto:udaydeshpandessvm@gmail.com" TargetMode="External"/><Relationship Id="rId24" Type="http://schemas.openxmlformats.org/officeDocument/2006/relationships/hyperlink" Target="http://mallakhambartistindia.com/aboutus.html" TargetMode="External"/><Relationship Id="rId32" Type="http://schemas.openxmlformats.org/officeDocument/2006/relationships/hyperlink" Target="http://incrediblemallakhamb.com/index.aspx" TargetMode="External"/><Relationship Id="rId37" Type="http://schemas.openxmlformats.org/officeDocument/2006/relationships/hyperlink" Target="https://www.google.com/maps/place/Mallakhamb+Training+Centre/@19.0805332,74.6533801,12z/data=!4m8!1m2!2m1!1sMallakhamb+Training+Centre!3m4!1s0x3bdcb0f0355a8e77:0x684325b668c1fb74!8m2!3d19.0805332!4d74.7234179" TargetMode="External"/><Relationship Id="rId40" Type="http://schemas.openxmlformats.org/officeDocument/2006/relationships/hyperlink" Target="https://www.google.com/maps/place/Mallakhamb+Federation+of+India/@17.6803958,73.9898247,17z/data=!3m1!4b1!4m5!3m4!1s0x3bc2399ae326221b:0xc1763d2745caa1ca!8m2!3d17.6803958!4d73.9920187" TargetMode="External"/><Relationship Id="rId5" Type="http://schemas.openxmlformats.org/officeDocument/2006/relationships/hyperlink" Target="https://www.facebook.com/pg/mallakhambsportstrainingacademy/about/?ref=page_internal" TargetMode="External"/><Relationship Id="rId15" Type="http://schemas.openxmlformats.org/officeDocument/2006/relationships/hyperlink" Target="https://www.google.com/maps/place/Mallakhambindia/@19.0903343,72.8380114,17z/data=!4m8!1m2!2m1!1sMallakhambindia!3m4!1s0x3be7c9fdd3aa378d:0xcfae223cbe767c6e!8m2!3d19.0902105!4d72.8378477" TargetMode="External"/><Relationship Id="rId23" Type="http://schemas.openxmlformats.org/officeDocument/2006/relationships/hyperlink" Target="https://www.google.com/search?client=ubuntu&amp;hs=KNz&amp;channel=fs&amp;q=Mallakhamb+classes+in+india&amp;npsic=0&amp;rflfq=1&amp;rlha=0&amp;rllag=18888674,73779890,105217&amp;tbm=lcl&amp;ved=2ahUKEwiFsISmjsPqAhUPOisKHVzIASMQjGp6BAgKEEI&amp;rldoc=1" TargetMode="External"/><Relationship Id="rId28" Type="http://schemas.openxmlformats.org/officeDocument/2006/relationships/hyperlink" Target="http://incrediblemallakhamb.com/index.aspx" TargetMode="External"/><Relationship Id="rId36" Type="http://schemas.openxmlformats.org/officeDocument/2006/relationships/hyperlink" Target="http://incrediblemallakhamb.com/index.aspx" TargetMode="External"/><Relationship Id="rId10" Type="http://schemas.openxmlformats.org/officeDocument/2006/relationships/hyperlink" Target="https://www.google.com/maps/place/Shree+Samarth+Vyayam+Mandir/@19.0257584,72.834601,17z/data=!3m1!4b1!4m5!3m4!1s0x3be7cecf03df179f:0x4d137562660ede8f!8m2!3d19.0257584!4d72.836795" TargetMode="External"/><Relationship Id="rId19" Type="http://schemas.openxmlformats.org/officeDocument/2006/relationships/hyperlink" Target="https://www.facebook.com/pg/mallakhambindiateam/about/?ref=page_internal" TargetMode="External"/><Relationship Id="rId31" Type="http://schemas.openxmlformats.org/officeDocument/2006/relationships/hyperlink" Target="https://www.google.com/search?client=ubuntu&amp;hs=KNz&amp;channel=fs&amp;q=Mallakhamb+classes+in+india&amp;npsic=0&amp;rflfq=1&amp;rlha=0&amp;rllag=18888674,73779890,105217&amp;tbm=lcl&amp;ved=2ahUKEwiFsISmjsPqAhUPOisKHVzIASMQjGp6BAgKEEI&amp;rldoc=1" TargetMode="External"/><Relationship Id="rId4" Type="http://schemas.openxmlformats.org/officeDocument/2006/relationships/hyperlink" Target="https://www.google.com/search?client=ubuntu&amp;hs=KNz&amp;channel=fs&amp;q=Mallakhamb+classes+in+india&amp;npsic=0&amp;rflfq=1&amp;rlha=0&amp;rllag=18888674,73779890,105217&amp;tbm=lcl&amp;ved=2ahUKEwiFsISmjsPqAhUPOisKHVzIASMQjGp6BAgKEEI&amp;rldoc=1" TargetMode="External"/><Relationship Id="rId9" Type="http://schemas.openxmlformats.org/officeDocument/2006/relationships/hyperlink" Target="http://deshpandeuday.com/contacts.html" TargetMode="External"/><Relationship Id="rId14" Type="http://schemas.openxmlformats.org/officeDocument/2006/relationships/hyperlink" Target="https://www.facebook.com/pg/ssvmofficial/about/?ref=page_internal" TargetMode="External"/><Relationship Id="rId22" Type="http://schemas.openxmlformats.org/officeDocument/2006/relationships/hyperlink" Target="https://www.facebook.com/pg/MallakhambArtistIndiaTeam/about/?ref=page_internal" TargetMode="External"/><Relationship Id="rId27" Type="http://schemas.openxmlformats.org/officeDocument/2006/relationships/hyperlink" Target="https://www.google.com/search?client=ubuntu&amp;hs=KNz&amp;channel=fs&amp;q=Mallakhamb+classes+in+india&amp;npsic=0&amp;rflfq=1&amp;rlha=0&amp;rllag=18888674,73779890,105217&amp;tbm=lcl&amp;ved=2ahUKEwiFsISmjsPqAhUPOisKHVzIASMQjGp6BAgKEEI&amp;rldoc=1" TargetMode="External"/><Relationship Id="rId30" Type="http://schemas.openxmlformats.org/officeDocument/2006/relationships/hyperlink" Target="https://www.google.com/search?client=ubuntu&amp;hs=KNz&amp;channel=fs&amp;q=Mallakhamb+classes+in+india&amp;npsic=0&amp;rflfq=1&amp;rlha=0&amp;rllag=18888674,73779890,105217&amp;tbm=lcl&amp;ved=2ahUKEwiFsISmjsPqAhUPOisKHVzIASMQjGp6BAgKEEI&amp;rldoc=1" TargetMode="External"/><Relationship Id="rId35" Type="http://schemas.openxmlformats.org/officeDocument/2006/relationships/hyperlink" Target="https://www.google.com/search?client=ubuntu&amp;hs=KNz&amp;channel=fs&amp;q=Mallakhamb+classes+in+india&amp;npsic=0&amp;rflfq=1&amp;rlha=0&amp;rllag=18888674,73779890,105217&amp;tbm=lcl&amp;ved=2ahUKEwiFsISmjsPqAhUPOisKHVzIASMQjGp6BAgKEEI&amp;rldoc=1" TargetMode="External"/><Relationship Id="rId43" Type="http://schemas.openxmlformats.org/officeDocument/2006/relationships/hyperlink" Target="http://www.mallakhambfederationofindiaregd.com/"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gymnastics-training-school.business.site/" TargetMode="External"/><Relationship Id="rId299" Type="http://schemas.openxmlformats.org/officeDocument/2006/relationships/hyperlink" Target="https://www.google.com/maps/place/Devendra%E2%80%99s+Gymnastics+Center/@19.1742208,72.9463689,17z/data=!3m1!4b1!4m5!3m4!1s0x3be7b8f84e944315:0xde3d5d3a8c097d3c!8m2!3d19.1742208!4d72.9485629" TargetMode="External"/><Relationship Id="rId21"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63" Type="http://schemas.openxmlformats.org/officeDocument/2006/relationships/hyperlink" Target="https://www.google.com/search?tbm=lcl&amp;sxsrf=ALeKk020s-preeVxeJhio4hD8E8ITd4_9g%3A1591563204816&amp;ei=xFPdXuC4MaDH4-EPoMKpyAU&amp;q=gymnastic+classes+in+vijayawada&amp;oq=gymnastic+classes+in+vijayawada&amp;gs_l=psy-ab.3..0i333k1l3.378020.378590.0.379275.2.2.0.0.0.0.179.325.0j2.2.0....0...1c.1.64.psy-ab..0.2.324....0.Wyf5q755qRU" TargetMode="External"/><Relationship Id="rId159"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324" Type="http://schemas.openxmlformats.org/officeDocument/2006/relationships/hyperlink" Target="https://www.google.com/search?client=ubuntu&amp;hs=uJ0&amp;channel=fs&amp;q=gymnastics+classes+in+maharashtra&amp;npsic=0&amp;rflfq=1&amp;rlha=0&amp;rllag=19168658,74096947,153740&amp;tbm=lcl&amp;ved=2ahUKEwjXvdTKvKfqAhWYf30KHWonCWcQjGp6BAgMED0&amp;rldoc=1" TargetMode="External"/><Relationship Id="rId366" Type="http://schemas.openxmlformats.org/officeDocument/2006/relationships/hyperlink" Target="https://www.google.com/search?client=ubuntu&amp;channel=fs&amp;tbm=lcl&amp;ei=_jP6XqeEI9Dd9QP56argDQ&amp;q=gymnastics+classes+in+telangana&amp;oq=gymnastics+classes+in+tela&amp;gs_l=psy-ab.3.0.33i22i29i30k1l3.5081720.5084046.0.5085661.4.4.0.0.0.0.166.629.0j4.4.0....0...1c.1.64.psy-ab..0.4.629...0j0i22i30k1j0i22i10i30k1.0.gEku7LJqyJM" TargetMode="External"/><Relationship Id="rId170" Type="http://schemas.openxmlformats.org/officeDocument/2006/relationships/hyperlink" Target="http://www.cykmysoreashtangayoga.in/" TargetMode="External"/><Relationship Id="rId226"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433" Type="http://schemas.openxmlformats.org/officeDocument/2006/relationships/hyperlink" Target="https://www.google.com/search?rlz=1C1CHBF_enIN880IN880&amp;tbm=lcl&amp;sxsrf=ALeKk00BHnPrknHKlH0cMCGbhEv9-tkYQg%3A1595242479370&amp;ei=73cVX_2jFv2c4-EPi4mawA8&amp;q=gymnastics%20in%20mysore&amp;oq=gymnastic+classes+in+mysore+karnataka&amp;gs_l=psy-ab.1.1.0i333k1l2.11739828.11744351.0.11749314.13.13.0.0.0.0.255.1607.2-7.7.0....0...1c.1.64.psy-ab..6.5.1161...0i7i30k1j33i10k1.0.1G5OeHibLZA&amp;tbs=lrf:!1m4!1u3!2m2!3m1!1e1!1m4!1u2!2m2!2m1!1e1!1m4!1u16!2m2!16m1!1e1!1m4!1u16!2m2!16m1!1e2!2m1!1e2!2m1!1e16!2m1!1e3!3sIAE,lf:1,lf_ui:2&amp;rlst=f" TargetMode="External"/><Relationship Id="rId268" Type="http://schemas.openxmlformats.org/officeDocument/2006/relationships/hyperlink" Target="https://www.google.com/maps/place/Impressive+Martial+Arts+and+Gymnastics+Association/@19.117238,72.837459,17z/data=!4m5!3m4!1s0x3be7c9daa066312d:0xb7599d67516fef6f!8m2!3d19.117238!4d72.839653" TargetMode="External"/><Relationship Id="rId32"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74" Type="http://schemas.openxmlformats.org/officeDocument/2006/relationships/hyperlink" Target="http://mastercvv.net/default.htm" TargetMode="External"/><Relationship Id="rId128"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335" Type="http://schemas.openxmlformats.org/officeDocument/2006/relationships/hyperlink" Target="https://www.google.com/maps/place/Aakar+Gymnastics/@19.287794,73.1485489,17z/data=!3m1!4b1!4m5!3m4!1s0x3be796e442138af5:0xfadd0b8ca46345cd!8m2!3d19.287794!4d73.1507429" TargetMode="External"/><Relationship Id="rId377" Type="http://schemas.openxmlformats.org/officeDocument/2006/relationships/hyperlink" Target="https://www.justdial.com/Gulbarga/Fit-Fine-Fitness-Zone-Above-Baqures-Function-Hall-Mb-Nagar/9999P8472-8472-160429115309-N6X3_BZDET?xid=R3VsYmFyZ2EgRml0bmVzcyBDZW50cmVz" TargetMode="External"/><Relationship Id="rId5" Type="http://schemas.openxmlformats.org/officeDocument/2006/relationships/hyperlink" Target="https://www.google.com/search?q=golds+gym+vijayawada&amp;oq=golds+gym+vi&amp;aqs=chrome.1.69i57j0l5j69i60l2.4872j0j7&amp;sourceid=chrome&amp;ie=UTF-8" TargetMode="External"/><Relationship Id="rId181" Type="http://schemas.openxmlformats.org/officeDocument/2006/relationships/hyperlink" Target="https://www.google.com/maps/dir/28.6425004,77.2979777/Gymnastics+classes+in+Karnataka/@20.2366069,69.0910584,5z/data=!3m1!4b1!4m9!4m8!1m1!4e1!1m5!1m1!1s0x3baf7aaa4cb1127f:0x1c81739e1cd7d795!2m2!1d76.6384625!2d12.2943375" TargetMode="External"/><Relationship Id="rId237"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402" Type="http://schemas.openxmlformats.org/officeDocument/2006/relationships/hyperlink" Target="https://www.justdial.com/Gulbarga/V-One-Fitness-Near-KBN-Hospital-Gulbarga-Court/9999P8472-8472-160926161755-B2S3_BZDET?xid=R3VsYmFyZ2EgRml0bmVzcyBDZW50cmVz" TargetMode="External"/><Relationship Id="rId279" Type="http://schemas.openxmlformats.org/officeDocument/2006/relationships/hyperlink" Target="https://www.google.com/search?q=gymnastics+classes+in+maharashtra&amp;npsic=0&amp;rflfq=1&amp;rlha=0&amp;rllag=18788053,73345435,65209&amp;tbm=lcl&amp;ved=2ahUKEwjf29mGkafqAhXDe30KHZVLB9oQjGp6BAgMEDs&amp;rldoc=1" TargetMode="External"/><Relationship Id="rId43"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139" Type="http://schemas.openxmlformats.org/officeDocument/2006/relationships/hyperlink" Target="https://nuclear-fitness.business.site/" TargetMode="External"/><Relationship Id="rId290" Type="http://schemas.openxmlformats.org/officeDocument/2006/relationships/hyperlink" Target="https://www.google.com/search?q=gymnastics+classes+in+maharashtra&amp;npsic=0&amp;rflfq=1&amp;rlha=0&amp;rllag=18788053,73345435,65209&amp;tbm=lcl&amp;ved=2ahUKEwjf29mGkafqAhXDe30KHZVLB9oQjGp6BAgMEDs&amp;rldoc=1" TargetMode="External"/><Relationship Id="rId304" Type="http://schemas.openxmlformats.org/officeDocument/2006/relationships/hyperlink" Target="https://www.justdial.com/Mumbai/Goregaon-Gymkhana-Jai-Prakash-Nagar-Goregaon-East/022PXX22-XX22-161117232456-V6N7_BZDET" TargetMode="External"/><Relationship Id="rId346" Type="http://schemas.openxmlformats.org/officeDocument/2006/relationships/hyperlink" Target="https://www.google.com/search?q=gymnastics+classes+in+maharashtra&amp;npsic=0&amp;rflfq=1&amp;rlha=0&amp;rllag=18788053,73345435,65209&amp;tbm=lcl&amp;ved=2ahUKEwjf29mGkafqAhXDe30KHZVLB9oQjGp6BAgMEDs&amp;rldoc=1" TargetMode="External"/><Relationship Id="rId388" Type="http://schemas.openxmlformats.org/officeDocument/2006/relationships/hyperlink" Target="https://www.justdial.com/Gulbarga/Your-Fitness-Club-Near-Rudrawadi-Hospital-Old-Jewargi-Road/9999P8472-8472-141024123049-M6Q3_BZDET?xid=R3VsYmFyZ2EgRml0bmVzcyBDZW50cmVz" TargetMode="External"/><Relationship Id="rId85" Type="http://schemas.openxmlformats.org/officeDocument/2006/relationships/hyperlink" Target="http://business.google.com/website/body-max-gym-centre" TargetMode="External"/><Relationship Id="rId150" Type="http://schemas.openxmlformats.org/officeDocument/2006/relationships/hyperlink" Target="https://www.google.com/maps/dir/28.6425004,77.2979777/Gymnastics+classes+in+Karnataka/@20.5581323,69.3793784,5z/data=!3m1!4b1!4m9!4m8!1m1!4e1!1m5!1m1!1s0x3bae15f4a8316a31:0xddfb936872f435a0!2m2!1d77.567637!2d12.9438224" TargetMode="External"/><Relationship Id="rId192" Type="http://schemas.openxmlformats.org/officeDocument/2006/relationships/hyperlink" Target="https://www.fusionstudio.com/" TargetMode="External"/><Relationship Id="rId206"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413" Type="http://schemas.openxmlformats.org/officeDocument/2006/relationships/hyperlink" Target="https://www.google.com/search?rlz=1C1CHBF_enIN880IN880&amp;sxsrf=ALeKk01Fo6gkfcCkeHboXupQe7K9jmgdKw:1595242461229&amp;q=gymnastic+classes+in+belgaum+karnataka&amp;npsic=0&amp;rflfq=1&amp;rlha=0&amp;rllag=15857687,74498359,1699&amp;tbm=lcl&amp;ved=2ahUKEwjYo-2h1dvqAhVcyTgGHaGgCFcQjGp6BAgMEEs&amp;rldoc=1" TargetMode="External"/><Relationship Id="rId248"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12"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33"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108"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29"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280" Type="http://schemas.openxmlformats.org/officeDocument/2006/relationships/hyperlink" Target="https://www.google.com/search?q=gymnastics+classes+in+maharashtra&amp;npsic=0&amp;rflfq=1&amp;rlha=0&amp;rllag=18788053,73345435,65209&amp;tbm=lcl&amp;ved=2ahUKEwjf29mGkafqAhXDe30KHZVLB9oQjGp6BAgMEDs&amp;rldoc=1" TargetMode="External"/><Relationship Id="rId315" Type="http://schemas.openxmlformats.org/officeDocument/2006/relationships/hyperlink" Target="https://www.google.com/maps/place/Mhatre's+Gymco/@19.310639,72.85187,17z/data=!3m1!4b1!4m5!3m4!1s0x3be7b02af0a754fb:0x1a37a7d88a97308d!8m2!3d19.310639!4d72.854064" TargetMode="External"/><Relationship Id="rId336" Type="http://schemas.openxmlformats.org/officeDocument/2006/relationships/hyperlink" Target="mailto:aakargymnasticsindia@gmail.com" TargetMode="External"/><Relationship Id="rId357" Type="http://schemas.openxmlformats.org/officeDocument/2006/relationships/hyperlink" Target="https://www.google.com/maps/place/KKF+Sports+%26+Fitness+Center/@19.2132216,73.0860219,17z/data=!3m1!4b1!4m5!3m4!1s0x3be79577be2f152d:0xa0cbcc293ee2141b!8m2!3d19.2132216!4d73.0882159" TargetMode="External"/><Relationship Id="rId54" Type="http://schemas.openxmlformats.org/officeDocument/2006/relationships/hyperlink" Target="https://www.google.com/search?tbm=lcl&amp;sxsrf=ALeKk020s-preeVxeJhio4hD8E8ITd4_9g%3A1591563204816&amp;ei=xFPdXuC4MaDH4-EPoMKpyAU&amp;q=gymnastic+classes+in+vijayawada&amp;oq=gymnastic+classes+in+vijayawada&amp;gs_l=psy-ab.3..0i333k1l3.378020.378590.0.379275.2.2.0.0.0.0.179.325.0j2.2.0....0...1c.1.64.psy-ab..0.2.324....0.Wyf5q755qRU" TargetMode="External"/><Relationship Id="rId75" Type="http://schemas.openxmlformats.org/officeDocument/2006/relationships/hyperlink" Target="https://www.google.com/search?tbm=lcl&amp;sxsrf=ALeKk020s-preeVxeJhio4hD8E8ITd4_9g%3A1591563204816&amp;ei=xFPdXuC4MaDH4-EPoMKpyAU&amp;q=gymnastic+classes+in+vijayawada&amp;oq=gymnastic+classes+in+vijayawada&amp;gs_l=psy-ab.3..0i333k1l3.378020.378590.0.379275.2.2.0.0.0.0.179.325.0j2.2.0....0...1c.1.64.psy-ab..0.2.324....0.Wyf5q755qRU" TargetMode="External"/><Relationship Id="rId96" Type="http://schemas.openxmlformats.org/officeDocument/2006/relationships/hyperlink" Target="http://www.spartansfitness.co.in/" TargetMode="External"/><Relationship Id="rId140" Type="http://schemas.openxmlformats.org/officeDocument/2006/relationships/hyperlink" Target="https://www.google.com/maps/dir/28.6425004,77.2979777/Gymnastics+classes+in+Karnataka/@20.5749455,67.1876805,5z/data=!3m1!4b1!4m9!4m8!1m1!4e1!1m5!1m1!1s0x3bba256bbf8eeaeb:0x28da95b5ead599c9!2m2!1d75.9085607!2d14.4551863" TargetMode="External"/><Relationship Id="rId161"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82" Type="http://schemas.openxmlformats.org/officeDocument/2006/relationships/hyperlink" Target="https://www.google.com/search?client=firefox-b-d&amp;tbm=lcl&amp;sxsrf=ALeKk00_pHAoWBX6mMbZQkMf2ur4UPRJ1w%3A1592154086602&amp;ei=5lfmXpKoJJrD3LUP4t-0qAk&amp;q=Gymnastics+classes+in+Karnataka&amp;oq=Gymnastics+classes+in+Karnataka&amp;gs_l=psy-ab.12...0.0.0.6556.0.0.0.0.0.0.0.0..0.0....0...1c..64.psy-ab..0.0.0....0.e4DKI1U2A10" TargetMode="External"/><Relationship Id="rId217"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378" Type="http://schemas.openxmlformats.org/officeDocument/2006/relationships/hyperlink" Target="https://www.justdial.com/Gulbarga/Evergreen-Wellness-Club-Noor-Bagh-Bada-Roza/9999P8472-8472-191119190929-V1R8_BZDET?xid=R3VsYmFyZ2EgRml0bmVzcyBDZW50cmVz" TargetMode="External"/><Relationship Id="rId399" Type="http://schemas.openxmlformats.org/officeDocument/2006/relationships/hyperlink" Target="https://www.justdial.com/Gulbarga/Sree-Veera-Fitness-Club-Opp-Afzalpur-Cross/9999P8472-8472-180724194952-Q6P9_BZDET?xid=R3VsYmFyZ2EgRml0bmVzcyBDZW50cmVz" TargetMode="External"/><Relationship Id="rId403" Type="http://schemas.openxmlformats.org/officeDocument/2006/relationships/hyperlink" Target="https://www.justdial.com/Gulbarga/Weight-Loss-N-Gain-Near-Maharaj-Hotel/9999P8472-8472-180928092830-L6T8_BZDET?xid=R3VsYmFyZ2EgRml0bmVzcyBDZW50cmVz" TargetMode="External"/><Relationship Id="rId6" Type="http://schemas.openxmlformats.org/officeDocument/2006/relationships/hyperlink" Target="https://www.google.com/search?q=golds+gym+vijayawada&amp;oq=golds+gym+vi&amp;aqs=chrome.1.69i57j0l5j69i60l2.4872j0j7&amp;sourceid=chrome&amp;ie=UTF-8" TargetMode="External"/><Relationship Id="rId238"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259" Type="http://schemas.openxmlformats.org/officeDocument/2006/relationships/hyperlink" Target="https://www.thelifesports.in/" TargetMode="External"/><Relationship Id="rId424" Type="http://schemas.openxmlformats.org/officeDocument/2006/relationships/hyperlink" Target="https://www.google.com/search?rlz=1C1CHBF_enIN880IN880&amp;sxsrf=ALeKk01Fo6gkfcCkeHboXupQe7K9jmgdKw:1595242461229&amp;q=gymnastic+classes+in+belgaum+karnataka&amp;npsic=0&amp;rflfq=1&amp;rlha=0&amp;rllag=15857687,74498359,1699&amp;tbm=lcl&amp;ved=2ahUKEwjYo-2h1dvqAhVcyTgGHaGgCFcQjGp6BAgMEEs&amp;rldoc=1" TargetMode="External"/><Relationship Id="rId23"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119"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270" Type="http://schemas.openxmlformats.org/officeDocument/2006/relationships/hyperlink" Target="https://www.google.com/search?q=gymnastics+classes+in+maharashtra&amp;npsic=0&amp;rflfq=1&amp;rlha=0&amp;rllag=18788053,73345435,65209&amp;tbm=lcl&amp;ved=2ahUKEwjf29mGkafqAhXDe30KHZVLB9oQjGp6BAgMEDs&amp;rldoc=1" TargetMode="External"/><Relationship Id="rId291" Type="http://schemas.openxmlformats.org/officeDocument/2006/relationships/hyperlink" Target="http://incrediblemallakhamb.com/index.aspx" TargetMode="External"/><Relationship Id="rId305" Type="http://schemas.openxmlformats.org/officeDocument/2006/relationships/hyperlink" Target="https://www.google.com/search?q=gymnastics+classes+in+maharashtra&amp;npsic=0&amp;rflfq=1&amp;rlha=0&amp;rllag=18788053,73345435,65209&amp;tbm=lcl&amp;ved=2ahUKEwjf29mGkafqAhXDe30KHZVLB9oQjGp6BAgMEDs&amp;rldoc=1" TargetMode="External"/><Relationship Id="rId326" Type="http://schemas.openxmlformats.org/officeDocument/2006/relationships/hyperlink" Target="https://www.facebook.com/shivajigymnasticsclub/" TargetMode="External"/><Relationship Id="rId347" Type="http://schemas.openxmlformats.org/officeDocument/2006/relationships/hyperlink" Target="https://www.google.com/search?q=gymnastics+classes+in+maharashtra&amp;npsic=0&amp;rflfq=1&amp;rlha=0&amp;rllag=18788053,73345435,65209&amp;tbm=lcl&amp;ved=2ahUKEwjf29mGkafqAhXDe30KHZVLB9oQjGp6BAgMEDs&amp;rldoc=1" TargetMode="External"/><Relationship Id="rId44"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65" Type="http://schemas.openxmlformats.org/officeDocument/2006/relationships/hyperlink" Target="https://www.google.com/search?tbm=lcl&amp;sxsrf=ALeKk020s-preeVxeJhio4hD8E8ITd4_9g%3A1591563204816&amp;ei=xFPdXuC4MaDH4-EPoMKpyAU&amp;q=gymnastic+classes+in+vijayawada&amp;oq=gymnastic+classes+in+vijayawada&amp;gs_l=psy-ab.3..0i333k1l3.378020.378590.0.379275.2.2.0.0.0.0.179.325.0j2.2.0....0...1c.1.64.psy-ab..0.2.324....0.Wyf5q755qRU" TargetMode="External"/><Relationship Id="rId86"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130" Type="http://schemas.openxmlformats.org/officeDocument/2006/relationships/hyperlink" Target="https://www.google.com/maps/dir/28.6425004,77.2979777/Gymnastics+classes+in+Karnataka/@20.5742909,69.3794043,5z/data=!3m1!4b1!4m9!4m8!1m1!4e1!1m5!1m1!1s0x3bae16f3b1363649:0x7ef2de1e1accb20e!2m2!1d77.621726!2d12.998042" TargetMode="External"/><Relationship Id="rId151"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368" Type="http://schemas.openxmlformats.org/officeDocument/2006/relationships/hyperlink" Target="https://www.justdial.com/Mysore/Real-Look-Gym-Behind-Empire-Restaurant-Vv-Mohalla/0821PX821-X821-170924224010-H2R8_BZDET?xid=TXlzb3JlIEd5bW5hc3RpYyBDbGFzc2Vz" TargetMode="External"/><Relationship Id="rId389" Type="http://schemas.openxmlformats.org/officeDocument/2006/relationships/hyperlink" Target="https://www.justdial.com/Gulbarga/Sagar-Gym-Near-Anakal-Petrol-Pump-Nehrugunj-Gulbarga/9999P8472-8472-180330091658-E2S7_BZDET?xid=R3VsYmFyZ2EgRml0bmVzcyBDZW50cmVz" TargetMode="External"/><Relationship Id="rId172" Type="http://schemas.openxmlformats.org/officeDocument/2006/relationships/hyperlink" Target="https://www.google.com/search?client=firefox-b-d&amp;tbm=lcl&amp;sxsrf=ALeKk00_pHAoWBX6mMbZQkMf2ur4UPRJ1w%3A1592154086602&amp;ei=5lfmXpKoJJrD3LUP4t-0qAk&amp;q=Gymnastics+classes+in+Karnataka&amp;oq=Gymnastics+classes+in+Karnataka&amp;gs_l=psy-ab.12...0.0.0.6556.0.0.0.0.0.0.0.0..0.0....0...1c..64.psy-ab..0.0.0....0.e4DKI1U2A10" TargetMode="External"/><Relationship Id="rId193" Type="http://schemas.openxmlformats.org/officeDocument/2006/relationships/hyperlink" Target="https://www.google.com/maps/dir/28.6425004,77.2979777/Gymnastics+classes+in+Karnataka/@20.5753446,69.379406,5z/data=!3m1!4b1!4m9!4m8!1m1!4e1!1m5!1m1!1s0x3bae3cd7cc7cc205:0x14f1e9ad09d585b0!2m2!1d77.5141772!2d13.0465916" TargetMode="External"/><Relationship Id="rId207" Type="http://schemas.openxmlformats.org/officeDocument/2006/relationships/hyperlink" Target="https://iconicfitnessindia.com/" TargetMode="External"/><Relationship Id="rId228" Type="http://schemas.openxmlformats.org/officeDocument/2006/relationships/hyperlink" Target="https://www.google.com/maps/dir/28.6425004,77.2979777/Gymnastics+classes+in+Karnataka/@20.5688225,69.3793955,5z/data=!3m1!4b1!4m9!4m8!1m1!4e1!1m5!1m1!1s0x3bae16a43716030d:0xf2b0500878cdf46e!2m2!1d77.638692!2d12.9761107" TargetMode="External"/><Relationship Id="rId249"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414" Type="http://schemas.openxmlformats.org/officeDocument/2006/relationships/hyperlink" Target="https://www.google.com/search?rlz=1C1CHBF_enIN880IN880&amp;sxsrf=ALeKk01Fo6gkfcCkeHboXupQe7K9jmgdKw:1595242461229&amp;q=gymnastic+classes+in+belgaum+karnataka&amp;npsic=0&amp;rflfq=1&amp;rlha=0&amp;rllag=15857687,74498359,1699&amp;tbm=lcl&amp;ved=2ahUKEwjYo-2h1dvqAhVcyTgGHaGgCFcQjGp6BAgMEEs&amp;rldoc=1" TargetMode="External"/><Relationship Id="rId435" Type="http://schemas.openxmlformats.org/officeDocument/2006/relationships/hyperlink" Target="https://www.google.com/search?rlz=1C1CHBF_enIN880IN880&amp;tbm=lcl&amp;sxsrf=ALeKk00BHnPrknHKlH0cMCGbhEv9-tkYQg%3A1595242479370&amp;ei=73cVX_2jFv2c4-EPi4mawA8&amp;q=gymnastics%20in%20mysore&amp;oq=gymnastic+classes+in+mysore+karnataka&amp;gs_l=psy-ab.1.1.0i333k1l2.11739828.11744351.0.11749314.13.13.0.0.0.0.255.1607.2-7.7.0....0...1c.1.64.psy-ab..6.5.1161...0i7i30k1j33i10k1.0.1G5OeHibLZA&amp;tbs=lrf:!1m4!1u3!2m2!3m1!1e1!1m4!1u2!2m2!2m1!1e1!1m4!1u16!2m2!16m1!1e1!1m4!1u16!2m2!16m1!1e2!2m1!1e2!2m1!1e16!2m1!1e3!3sIAE,lf:1,lf_ui:2&amp;rlst=f" TargetMode="External"/><Relationship Id="rId13"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109" Type="http://schemas.openxmlformats.org/officeDocument/2006/relationships/hyperlink" Target="http://www.shapingkids.com/" TargetMode="External"/><Relationship Id="rId260" Type="http://schemas.openxmlformats.org/officeDocument/2006/relationships/hyperlink" Target="https://www.google.com/maps/place/O2+Gymnasium/@18.4588699,73.8563728,17z/data=!3m1!4b1!4m5!3m4!1s0x3bc2eac73b0e8b29:0x317845598b2e8031!8m2!3d18.4588699!4d73.8585668" TargetMode="External"/><Relationship Id="rId281" Type="http://schemas.openxmlformats.org/officeDocument/2006/relationships/hyperlink" Target="https://www.facebook.com/AKADG2/" TargetMode="External"/><Relationship Id="rId316" Type="http://schemas.openxmlformats.org/officeDocument/2006/relationships/hyperlink" Target="https://www.justdial.com/Mumbai/Mhatres-Gymco-Opposite-Ram-Nager-Bhayandar-East/022PXX22-XX22-170913153210-I7X9_BZDET" TargetMode="External"/><Relationship Id="rId337" Type="http://schemas.openxmlformats.org/officeDocument/2006/relationships/hyperlink" Target="https://www.google.com/search?q=gymnastics+classes+in+maharashtra&amp;npsic=0&amp;rflfq=1&amp;rlha=0&amp;rllag=18788053,73345435,65209&amp;tbm=lcl&amp;ved=2ahUKEwjf29mGkafqAhXDe30KHZVLB9oQjGp6BAgMEDs&amp;rldoc=1" TargetMode="External"/><Relationship Id="rId34" Type="http://schemas.openxmlformats.org/officeDocument/2006/relationships/hyperlink" Target="http://www.samagrafit.com/" TargetMode="External"/><Relationship Id="rId55" Type="http://schemas.openxmlformats.org/officeDocument/2006/relationships/hyperlink" Target="http://business.google.com/website/body-max-gym-centre" TargetMode="External"/><Relationship Id="rId76" Type="http://schemas.openxmlformats.org/officeDocument/2006/relationships/hyperlink" Target="https://www.google.com/search?tbm=lcl&amp;sxsrf=ALeKk020s-preeVxeJhio4hD8E8ITd4_9g%3A1591563204816&amp;ei=xFPdXuC4MaDH4-EPoMKpyAU&amp;q=gymnastic+classes+in+vijayawada&amp;oq=gymnastic+classes+in+vijayawada&amp;gs_l=psy-ab.3..0i333k1l3.378020.378590.0.379275.2.2.0.0.0.0.179.325.0j2.2.0....0...1c.1.64.psy-ab..0.2.324....0.Wyf5q755qRU" TargetMode="External"/><Relationship Id="rId97" Type="http://schemas.openxmlformats.org/officeDocument/2006/relationships/hyperlink" Target="https://www.google.com/search?tbm=lcl&amp;sxsrf=ALeKk02oBi35wZfGf3JxcPOQwnV-ocFdKw%3A1591561767030&amp;ei=J07dXte9Afif4-EPgYKx4A0&amp;q=gymnastic+clubs+in+andhra+pradesh&amp;oq=gymnastic+clubs+in+andhra+pradesh&amp;gs_l=psy-ab.3..0i333k1.33408.36288.0.37104.8.8.0.0.0.0.269.1016.0j5j1.6.0....0...1c.1.64.psy-ab..2.3.578...35i304i39k1.0.kDYi3Y8V4ss" TargetMode="External"/><Relationship Id="rId120"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41" Type="http://schemas.openxmlformats.org/officeDocument/2006/relationships/hyperlink" Target="https://www.google.com/search?client=firefox-b-d&amp;tbm=lcl&amp;sxsrf=ALeKk03LadfL1-7VSpJuCA1hqP-9wKJp7A%3A1592151279555&amp;ei=70zmXsK_If6O4-EP3am9uAU&amp;q=Gymnastics+classes+in+Karnataka&amp;oq=Gymnastics+classes+in+Karnataka&amp;gs_l=psy-ab.12...0.0.0.4116.0.0.0.0.0.0.0.0..0.0....0...1c..64.psy-ab..0.0.0....0.Fele7ZTqGKc" TargetMode="External"/><Relationship Id="rId358" Type="http://schemas.openxmlformats.org/officeDocument/2006/relationships/hyperlink" Target="https://www.justdial.com/Mumbai/Kkf-Sports-Fitness-Center-Dattanagar-Dombivli-East/022PXX22-XX22-181221185630-V2N6_BZDET" TargetMode="External"/><Relationship Id="rId379" Type="http://schemas.openxmlformats.org/officeDocument/2006/relationships/hyperlink" Target="https://www.justdial.com/Gulbarga/Goodlife-Wellness-Centre-Old-Jewargi-Road-Old-Jewargi-Road/9999P8472-8472-191007174428-V6P6_BZDET?xid=R3VsYmFyZ2EgRml0bmVzcyBDZW50cmVz" TargetMode="External"/><Relationship Id="rId7" Type="http://schemas.openxmlformats.org/officeDocument/2006/relationships/hyperlink" Target="https://goldsgym.in/" TargetMode="External"/><Relationship Id="rId162"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83" Type="http://schemas.openxmlformats.org/officeDocument/2006/relationships/hyperlink" Target="https://www.google.com/search?client=firefox-b-d&amp;tbm=lcl&amp;sxsrf=ALeKk00_pHAoWBX6mMbZQkMf2ur4UPRJ1w%3A1592154086602&amp;ei=5lfmXpKoJJrD3LUP4t-0qAk&amp;q=Gymnastics+classes+in+Karnataka&amp;oq=Gymnastics+classes+in+Karnataka&amp;gs_l=psy-ab.12...0.0.0.6556.0.0.0.0.0.0.0.0..0.0....0...1c..64.psy-ab..0.0.0....0.e4DKI1U2A10" TargetMode="External"/><Relationship Id="rId218"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239" Type="http://schemas.openxmlformats.org/officeDocument/2006/relationships/hyperlink" Target="http://www.tranzpire.in/" TargetMode="External"/><Relationship Id="rId390" Type="http://schemas.openxmlformats.org/officeDocument/2006/relationships/hyperlink" Target="https://www.justdial.com/Gulbarga/Fitness-Club-Gym-Near-Didi-Masjid-Aland/9999P8472-8472-161117184444-D9X9_BZDET?xid=R3VsYmFyZ2EgRml0bmVzcyBDZW50cmVz" TargetMode="External"/><Relationship Id="rId404" Type="http://schemas.openxmlformats.org/officeDocument/2006/relationships/hyperlink" Target="https://www.justdial.com/Gulbarga/Rise-And-Shine-Athletic-Club-Near-Chandrashekar-Stadium-Rajapur-Gulbarga/9999P8472-8472-180118113006-H9Q2_BZDET?xid=R3VsYmFyZ2EgRml0bmVzcyBDZW50cmVz" TargetMode="External"/><Relationship Id="rId425" Type="http://schemas.openxmlformats.org/officeDocument/2006/relationships/hyperlink" Target="https://www.google.com/search?rlz=1C1CHBF_enIN880IN880&amp;sxsrf=ALeKk01Fo6gkfcCkeHboXupQe7K9jmgdKw:1595242461229&amp;q=gymnastic+classes+in+belgaum+karnataka&amp;npsic=0&amp;rflfq=1&amp;rlha=0&amp;rllag=15857687,74498359,1699&amp;tbm=lcl&amp;ved=2ahUKEwjYo-2h1dvqAhVcyTgGHaGgCFcQjGp6BAgMEEs&amp;rldoc=1" TargetMode="External"/><Relationship Id="rId250" Type="http://schemas.openxmlformats.org/officeDocument/2006/relationships/hyperlink" Target="https://www.redcage.in/" TargetMode="External"/><Relationship Id="rId271" Type="http://schemas.openxmlformats.org/officeDocument/2006/relationships/hyperlink" Target="https://www.facebook.com/pg/impressivemartialarts/about/?ref=page_internal" TargetMode="External"/><Relationship Id="rId292" Type="http://schemas.openxmlformats.org/officeDocument/2006/relationships/hyperlink" Target="https://www.google.com/maps/place/Tumbling+Academy+of+Gymnastics/@19.0522893,72.8890762,17z/data=!3m1!4b1!4m5!3m4!1s0x3be7c8a58c8f62c5:0x7f5b6666dde8eb2c!8m2!3d19.0522893!4d72.8912702" TargetMode="External"/><Relationship Id="rId306" Type="http://schemas.openxmlformats.org/officeDocument/2006/relationships/hyperlink" Target="https://www.facebook.com/GoregaonGymkhana/" TargetMode="External"/><Relationship Id="rId24"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45"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66" Type="http://schemas.openxmlformats.org/officeDocument/2006/relationships/hyperlink" Target="https://www.google.com/search?tbm=lcl&amp;sxsrf=ALeKk020s-preeVxeJhio4hD8E8ITd4_9g%3A1591563204816&amp;ei=xFPdXuC4MaDH4-EPoMKpyAU&amp;q=gymnastic+classes+in+vijayawada&amp;oq=gymnastic+classes+in+vijayawada&amp;gs_l=psy-ab.3..0i333k1l3.378020.378590.0.379275.2.2.0.0.0.0.179.325.0j2.2.0....0...1c.1.64.psy-ab..0.2.324....0.Wyf5q755qRU" TargetMode="External"/><Relationship Id="rId87"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110" Type="http://schemas.openxmlformats.org/officeDocument/2006/relationships/hyperlink" Target="https://www.google.com/maps/dir/28.6425004,77.2979777/Gymnastics+classes+in+Karnataka/@20.5753446,69.379406,5z/data=!3m1!4b1!4m9!4m8!1m1!4e1!1m5!1m1!1s0x3bae3d62e38bac6f:0x67dae2092cd0dd60!2m2!1d77.5124097!2d13.0417772" TargetMode="External"/><Relationship Id="rId131"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327" Type="http://schemas.openxmlformats.org/officeDocument/2006/relationships/hyperlink" Target="https://www.google.com/maps/place/Winners+Gym/@21.0912731,79.0731804,17z/data=!3m1!4b1!4m5!3m4!1s0x3bd4bf0dfdf3b831:0x9508591f52196dea!8m2!3d21.0912731!4d79.0753744" TargetMode="External"/><Relationship Id="rId348" Type="http://schemas.openxmlformats.org/officeDocument/2006/relationships/hyperlink" Target="http://www.thanecity.gov.in/" TargetMode="External"/><Relationship Id="rId369" Type="http://schemas.openxmlformats.org/officeDocument/2006/relationships/hyperlink" Target="https://www.justdial.com/Mysore/Real-Look-Gym-Behind-Empire-Restaurant-Vv-Mohalla/0821PX821-X821-170924224010-H2R8_BZDET?xid=TXlzb3JlIEd5bW5hc3RpYyBDbGFzc2Vz" TargetMode="External"/><Relationship Id="rId152"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73" Type="http://schemas.openxmlformats.org/officeDocument/2006/relationships/hyperlink" Target="https://www.google.com/search?client=firefox-b-d&amp;tbm=lcl&amp;sxsrf=ALeKk00_pHAoWBX6mMbZQkMf2ur4UPRJ1w%3A1592154086602&amp;ei=5lfmXpKoJJrD3LUP4t-0qAk&amp;q=Gymnastics+classes+in+Karnataka&amp;oq=Gymnastics+classes+in+Karnataka&amp;gs_l=psy-ab.12...0.0.0.6556.0.0.0.0.0.0.0.0..0.0....0...1c..64.psy-ab..0.0.0....0.e4DKI1U2A10" TargetMode="External"/><Relationship Id="rId194"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208" Type="http://schemas.openxmlformats.org/officeDocument/2006/relationships/hyperlink" Target="https://www.google.com/maps/dir/28.6425004,77.2979777/Gymnastics+classes+in+Karnataka/@20.5688225,69.3793955,5z/data=!3m1!4b1!4m9!4m8!1m1!4e1!1m5!1m1!1s0x3bae0f78f0c095e3:0xcb44ba6327d36f62!2m2!1d77.7613273!2d13.0246919" TargetMode="External"/><Relationship Id="rId229"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380" Type="http://schemas.openxmlformats.org/officeDocument/2006/relationships/hyperlink" Target="https://www.justdial.com/Gulbarga/Needs-Nutrition-Centre-Station-Bazar/9999P8472-8472-200211181755-K4S5_BZDET?xid=R3VsYmFyZ2EgRml0bmVzcyBDZW50cmVz" TargetMode="External"/><Relationship Id="rId415" Type="http://schemas.openxmlformats.org/officeDocument/2006/relationships/hyperlink" Target="https://www.google.com/search?rlz=1C1CHBF_enIN880IN880&amp;sxsrf=ALeKk01Fo6gkfcCkeHboXupQe7K9jmgdKw:1595242461229&amp;q=gymnastic+classes+in+belgaum+karnataka&amp;npsic=0&amp;rflfq=1&amp;rlha=0&amp;rllag=15857687,74498359,1699&amp;tbm=lcl&amp;ved=2ahUKEwjYo-2h1dvqAhVcyTgGHaGgCFcQjGp6BAgMEEs&amp;rldoc=1" TargetMode="External"/><Relationship Id="rId436" Type="http://schemas.openxmlformats.org/officeDocument/2006/relationships/hyperlink" Target="https://www.google.com/search?rlz=1C1CHBF_enIN880IN880&amp;tbm=lcl&amp;sxsrf=ALeKk00BHnPrknHKlH0cMCGbhEv9-tkYQg%3A1595242479370&amp;ei=73cVX_2jFv2c4-EPi4mawA8&amp;q=gymnastics%20in%20mysore&amp;oq=gymnastic+classes+in+mysore+karnataka&amp;gs_l=psy-ab.1.1.0i333k1l2.11739828.11744351.0.11749314.13.13.0.0.0.0.255.1607.2-7.7.0....0...1c.1.64.psy-ab..6.5.1161...0i7i30k1j33i10k1.0.1G5OeHibLZA&amp;tbs=lrf:!1m4!1u3!2m2!3m1!1e1!1m4!1u2!2m2!2m1!1e1!1m4!1u16!2m2!16m1!1e1!1m4!1u16!2m2!16m1!1e2!2m1!1e2!2m1!1e16!2m1!1e3!3sIAE,lf:1,lf_ui:2&amp;rlst=f" TargetMode="External"/><Relationship Id="rId240" Type="http://schemas.openxmlformats.org/officeDocument/2006/relationships/hyperlink" Target="https://www.google.com/maps/dir/Gymnastics+classes+in+Karnataka/data=!4m6!4m5!1m1!4e2!1m2!1m1!1s0x3bbca4ac56c3ffff:0x410b1c6a1dc6895a?sa=X&amp;ved=2ahUKEwiugo_f-4HqAhX_4zgGHYUQBd4Q9RcwAXoECAQQEg" TargetMode="External"/><Relationship Id="rId261" Type="http://schemas.openxmlformats.org/officeDocument/2006/relationships/hyperlink" Target="https://www.justdial.com/Pune/O2-Gymnasium-Next-Bank-Of-Maharashtra-Opposite-Bharathi-Vidhyapeeth-Katraj/020PXX20-XX20-170906215912-Q9F4_BZDET" TargetMode="External"/><Relationship Id="rId14" Type="http://schemas.openxmlformats.org/officeDocument/2006/relationships/hyperlink" Target="https://www.vspnsportsschool.com/" TargetMode="External"/><Relationship Id="rId35"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56" Type="http://schemas.openxmlformats.org/officeDocument/2006/relationships/hyperlink" Target="https://www.google.com/search?tbm=lcl&amp;sxsrf=ALeKk022H3rRpnSvxhTIiRcPD7beiXinHg%3A1591563163144&amp;ei=m1PdXuKzCJ-f4-EPlJif8A0&amp;q=gymnastic+classes+in+andhra+pradesh+vijayawada+&amp;oq=gymnastic+classes+in+andhra+pradesh+vijayawada+&amp;gs_l=psy-ab.3..35i39k1.40333.40333.0.40650.1.1.0.0.0.0.167.167.0j1.1.0....0...1c.1.64.psy-ab..0.1.167....0.8iStARC2pK8" TargetMode="External"/><Relationship Id="rId77" Type="http://schemas.openxmlformats.org/officeDocument/2006/relationships/hyperlink" Target="https://www.google.com/search?tbm=lcl&amp;sxsrf=ALeKk020s-preeVxeJhio4hD8E8ITd4_9g%3A1591563204816&amp;ei=xFPdXuC4MaDH4-EPoMKpyAU&amp;q=gymnastic+classes+in+vijayawada&amp;oq=gymnastic+classes+in+vijayawada&amp;gs_l=psy-ab.3..0i333k1l3.378020.378590.0.379275.2.2.0.0.0.0.179.325.0j2.2.0....0...1c.1.64.psy-ab..0.2.324....0.Wyf5q755qRU" TargetMode="External"/><Relationship Id="rId100" Type="http://schemas.openxmlformats.org/officeDocument/2006/relationships/hyperlink" Target="https://www.google.com/search?tbm=lcl&amp;sxsrf=ALeKk02oBi35wZfGf3JxcPOQwnV-ocFdKw%3A1591561767030&amp;ei=J07dXte9Afif4-EPgYKx4A0&amp;q=gymnastic+clubs+in+andhra+pradesh&amp;oq=gymnastic+clubs+in+andhra+pradesh&amp;gs_l=psy-ab.3..0i333k1.33408.36288.0.37104.8.8.0.0.0.0.269.1016.0j5j1.6.0....0...1c.1.64.psy-ab..2.3.578...35i304i39k1.0.kDYi3Y8V4ss" TargetMode="External"/><Relationship Id="rId282" Type="http://schemas.openxmlformats.org/officeDocument/2006/relationships/hyperlink" Target="https://www.google.com/maps/place/Durva+Sports+Academy/@19.2386524,72.9677096,17z/data=!3m1!4b1!4m5!3m4!1s0x3be7c88d0446cd6d:0xb90dbe35c3e8df2b!8m2!3d19.2386524!4d72.9699036" TargetMode="External"/><Relationship Id="rId317" Type="http://schemas.openxmlformats.org/officeDocument/2006/relationships/hyperlink" Target="https://www.google.com/search?client=ubuntu&amp;hs=uJ0&amp;channel=fs&amp;q=gymnastics+classes+in+maharashtra&amp;npsic=0&amp;rflfq=1&amp;rlha=0&amp;rllag=19168658,74096947,153740&amp;tbm=lcl&amp;ved=2ahUKEwjXvdTKvKfqAhWYf30KHWonCWcQjGp6BAgMED0&amp;rldoc=1" TargetMode="External"/><Relationship Id="rId338" Type="http://schemas.openxmlformats.org/officeDocument/2006/relationships/hyperlink" Target="https://www.google.com/search?q=gymnastics+classes+in+maharashtra&amp;npsic=0&amp;rflfq=1&amp;rlha=0&amp;rllag=18788053,73345435,65209&amp;tbm=lcl&amp;ved=2ahUKEwjf29mGkafqAhXDe30KHZVLB9oQjGp6BAgMEDs&amp;rldoc=1" TargetMode="External"/><Relationship Id="rId359" Type="http://schemas.openxmlformats.org/officeDocument/2006/relationships/hyperlink" Target="https://www.google.com/search?client=ubuntu&amp;hs=uJ0&amp;channel=fs&amp;q=gymnastics+classes+in+maharashtra&amp;npsic=0&amp;rflfq=1&amp;rlha=0&amp;rllag=19168658,74096947,153740&amp;tbm=lcl&amp;ved=2ahUKEwjXvdTKvKfqAhWYf30KHWonCWcQjGp6BAgMED0&amp;rldoc=1" TargetMode="External"/><Relationship Id="rId8" Type="http://schemas.openxmlformats.org/officeDocument/2006/relationships/hyperlink" Target="https://www.justdial.com/Vijayawada/CBR-Sports-School-Defence-Academy-CBR-Academy-Of-Sports-Education-Ketanakonda/0866PX866-X866-181218120242-S8X2_BZDET" TargetMode="External"/><Relationship Id="rId98" Type="http://schemas.openxmlformats.org/officeDocument/2006/relationships/hyperlink" Target="https://www.google.com/search?tbm=lcl&amp;sxsrf=ALeKk02oBi35wZfGf3JxcPOQwnV-ocFdKw%3A1591561767030&amp;ei=J07dXte9Afif4-EPgYKx4A0&amp;q=gymnastic+clubs+in+andhra+pradesh&amp;oq=gymnastic+clubs+in+andhra+pradesh&amp;gs_l=psy-ab.3..0i333k1.33408.36288.0.37104.8.8.0.0.0.0.269.1016.0j5j1.6.0....0...1c.1.64.psy-ab..2.3.578...35i304i39k1.0.kDYi3Y8V4ss" TargetMode="External"/><Relationship Id="rId121" Type="http://schemas.openxmlformats.org/officeDocument/2006/relationships/hyperlink" Target="https://www.google.com/maps/dir/28.6425004,77.2979777/Gymnastics+classes+in+Karnataka/@20.5426296,69.3793535,5z/data=!3m1!4b1!4m9!4m8!1m1!4e1!1m5!1m1!1s0x3bae3fc93dff0fb1:0xb254306a335028fd!2m2!1d77.5433255!2d12.9121661" TargetMode="External"/><Relationship Id="rId142" Type="http://schemas.openxmlformats.org/officeDocument/2006/relationships/hyperlink" Target="https://www.google.com/search?client=firefox-b-d&amp;tbm=lcl&amp;sxsrf=ALeKk03LadfL1-7VSpJuCA1hqP-9wKJp7A%3A1592151279555&amp;ei=70zmXsK_If6O4-EP3am9uAU&amp;q=Gymnastics+classes+in+Karnataka&amp;oq=Gymnastics+classes+in+Karnataka&amp;gs_l=psy-ab.12...0.0.0.4116.0.0.0.0.0.0.0.0..0.0....0...1c..64.psy-ab..0.0.0....0.Fele7ZTqGKc" TargetMode="External"/><Relationship Id="rId163" Type="http://schemas.openxmlformats.org/officeDocument/2006/relationships/hyperlink" Target="https://www.indiancombatsportsacademy.com/" TargetMode="External"/><Relationship Id="rId184" Type="http://schemas.openxmlformats.org/officeDocument/2006/relationships/hyperlink" Target="http://academyofmartialscience.com/" TargetMode="External"/><Relationship Id="rId219" Type="http://schemas.openxmlformats.org/officeDocument/2006/relationships/hyperlink" Target="https://www.xtremefitness.co.in/" TargetMode="External"/><Relationship Id="rId370" Type="http://schemas.openxmlformats.org/officeDocument/2006/relationships/hyperlink" Target="https://www.justdial.com/Mysore/Real-Look-Gym-Behind-Empire-Restaurant-Vv-Mohalla/0821PX821-X821-170924224010-H2R8_BZDET?xid=TXlzb3JlIEd5bW5hc3RpYyBDbGFzc2Vz" TargetMode="External"/><Relationship Id="rId391" Type="http://schemas.openxmlformats.org/officeDocument/2006/relationships/hyperlink" Target="https://www.justdial.com/Gulbarga/Atlas-Gym-Opposite-to-City-Bus-Stand-Market-Road-Gulbarga/9999P8472-8472-160105104647-E8R3_BZDET?xid=R3VsYmFyZ2EgRml0bmVzcyBDZW50cmVz" TargetMode="External"/><Relationship Id="rId405" Type="http://schemas.openxmlformats.org/officeDocument/2006/relationships/hyperlink" Target="https://www.justdial.com/Gulbarga/Curlz-N-Curuz-Opposite-To-Rooman-Technologies-Gulbarga-Ho/9999P8472-8472-131205104235-N8I5_BZDET?xid=R3VsYmFyZ2EgRml0bmVzcyBDZW50cmVz" TargetMode="External"/><Relationship Id="rId426" Type="http://schemas.openxmlformats.org/officeDocument/2006/relationships/hyperlink" Targe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 TargetMode="External"/><Relationship Id="rId230"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251" Type="http://schemas.openxmlformats.org/officeDocument/2006/relationships/hyperlink" Target="https://www.google.com/maps/place/Alacrity+Sports+Research+and+Art+Academy/@18.5023882,73.821218,17z/data=!3m1!4b1!4m5!3m4!1s0x3bc2bfd1ce06a0d5:0x2c796884cd18034a!8m2!3d18.5023882!4d73.823412" TargetMode="External"/><Relationship Id="rId25" Type="http://schemas.openxmlformats.org/officeDocument/2006/relationships/hyperlink" Target="http://www.stjosephsnaturecurecentre.com/" TargetMode="External"/><Relationship Id="rId46"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67" Type="http://schemas.openxmlformats.org/officeDocument/2006/relationships/hyperlink" Target="https://www.google.com/search?tbm=lcl&amp;sxsrf=ALeKk020s-preeVxeJhio4hD8E8ITd4_9g%3A1591563204816&amp;ei=xFPdXuC4MaDH4-EPoMKpyAU&amp;q=gymnastic+classes+in+vijayawada&amp;oq=gymnastic+classes+in+vijayawada&amp;gs_l=psy-ab.3..0i333k1l3.378020.378590.0.379275.2.2.0.0.0.0.179.325.0j2.2.0....0...1c.1.64.psy-ab..0.2.324....0.Wyf5q755qRU" TargetMode="External"/><Relationship Id="rId272" Type="http://schemas.openxmlformats.org/officeDocument/2006/relationships/hyperlink" Target="https://www.google.com/maps/place/D+SPORTS+STAR/@19.0281427,73.0168617,17z/data=!3m1!4b1!4m5!3m4!1s0x3be7c3c1a5655555:0x2c708be84b696f64!8m2!3d19.0281427!4d73.0190557" TargetMode="External"/><Relationship Id="rId293" Type="http://schemas.openxmlformats.org/officeDocument/2006/relationships/hyperlink" Target="https://www.justdial.com/Mumbai/Tumbling-Academy-Of-Gymnastics-Chembur-Police-Stetion-Chembur-East/022PXX22-XX22-181011224757-E2I3_BZDET" TargetMode="External"/><Relationship Id="rId307" Type="http://schemas.openxmlformats.org/officeDocument/2006/relationships/hyperlink" Target="https://www.google.com/maps/place/Beyond+Sports+Academy/@19.2361472,72.9655102,17z/data=!3m1!4b1!4m5!3m4!1s0x3be7b9429b84d77f:0x689c7f5e18a6a4e4!8m2!3d19.2361472!4d72.9677042" TargetMode="External"/><Relationship Id="rId328" Type="http://schemas.openxmlformats.org/officeDocument/2006/relationships/hyperlink" Target="https://www.justdial.com/Nagpur/Winners-Gym-Somalwada/0712PX712-X712-161118030858-A7S5_BZDET" TargetMode="External"/><Relationship Id="rId349" Type="http://schemas.openxmlformats.org/officeDocument/2006/relationships/hyperlink" Target="https://www.google.com/maps/place/Shri+Sidaji+Maharaj+Vyayam+Shala+Patur/@20.461818,76.937504,17z/data=!3m1!4b1!4m5!3m4!1s0x3bd0ceddbdd972d3:0xd5dd0da8c81a786f!8m2!3d20.461818!4d76.939698" TargetMode="External"/><Relationship Id="rId88" Type="http://schemas.openxmlformats.org/officeDocument/2006/relationships/hyperlink" Target="http://www.spartansfitness.co.in/" TargetMode="External"/><Relationship Id="rId111"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32"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53" Type="http://schemas.openxmlformats.org/officeDocument/2006/relationships/hyperlink" Target="https://www.google.com/maps/dir/28.6425004,77.2979777/Gymnastics+classes+in+Karnataka/@20.5753446,69.379406,5z/data=!3m1!4b1!4m9!4m8!1m1!4e1!1m5!1m1!1s0x3bae182404e59881:0x21711b2ed82a5259!2m2!1d77.5913028!2d13.0636616" TargetMode="External"/><Relationship Id="rId174" Type="http://schemas.openxmlformats.org/officeDocument/2006/relationships/hyperlink" Target="https://www.google.com/maps/dir/28.6425004,77.2979777/Gymnastics+classes+in+Karnataka/@20.5310737,69.3793349,5z/data=!3m1!4b1!4m9!4m8!1m1!4e1!1m5!1m1!1s0x3bae13cfe32226cb:0x4a0cd3f4d32ae70b!2m2!1d77.6557221!2d12.8940546" TargetMode="External"/><Relationship Id="rId195"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209"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360" Type="http://schemas.openxmlformats.org/officeDocument/2006/relationships/hyperlink" Target="https://www.facebook.com/pg/kkfsports/about/?ref=page_internal" TargetMode="External"/><Relationship Id="rId381" Type="http://schemas.openxmlformats.org/officeDocument/2006/relationships/hyperlink" Target="https://www.justdial.com/Gulbarga/Snap-Fitness/9999P8472-8472-180225085601-S2H8_BZDET?xid=R3VsYmFyZ2EgRml0bmVzcyBDZW50cmVz" TargetMode="External"/><Relationship Id="rId416" Type="http://schemas.openxmlformats.org/officeDocument/2006/relationships/hyperlink" Target="https://www.google.com/search?rlz=1C1CHBF_enIN880IN880&amp;sxsrf=ALeKk01Fo6gkfcCkeHboXupQe7K9jmgdKw:1595242461229&amp;q=gymnastic+classes+in+belgaum+karnataka&amp;npsic=0&amp;rflfq=1&amp;rlha=0&amp;rllag=15857687,74498359,1699&amp;tbm=lcl&amp;ved=2ahUKEwjYo-2h1dvqAhVcyTgGHaGgCFcQjGp6BAgMEEs&amp;rldoc=1" TargetMode="External"/><Relationship Id="rId220" Type="http://schemas.openxmlformats.org/officeDocument/2006/relationships/hyperlink" Target="https://www.google.com/maps/dir/28.6425004,77.2979777/Gymnastics+classes+in+Karnataka/@20.235593,69.0921845,5z/data=!3m1!4b1!4m9!4m8!1m1!4e1!1m5!1m1!1s0x3baf7aaa9761f7c1:0xce81ba79a7d8401b!2m2!1d76.640546!2d12.292235" TargetMode="External"/><Relationship Id="rId241"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437" Type="http://schemas.openxmlformats.org/officeDocument/2006/relationships/hyperlink" Target="https://www.google.com/search?rlz=1C1CHBF_enIN880IN880&amp;tbm=lcl&amp;sxsrf=ALeKk00BHnPrknHKlH0cMCGbhEv9-tkYQg%3A1595242479370&amp;ei=73cVX_2jFv2c4-EPi4mawA8&amp;q=gymnastics%20in%20mysore&amp;oq=gymnastic+classes+in+mysore+karnataka&amp;gs_l=psy-ab.1.1.0i333k1l2.11739828.11744351.0.11749314.13.13.0.0.0.0.255.1607.2-7.7.0....0...1c.1.64.psy-ab..6.5.1161...0i7i30k1j33i10k1.0.1G5OeHibLZA&amp;tbs=lrf:!1m4!1u3!2m2!3m1!1e1!1m4!1u2!2m2!2m1!1e1!1m4!1u16!2m2!16m1!1e1!1m4!1u16!2m2!16m1!1e2!2m1!1e2!2m1!1e16!2m1!1e3!3sIAE,lf:1,lf_ui:2&amp;rlst=f" TargetMode="External"/><Relationship Id="rId15"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36"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57" Type="http://schemas.openxmlformats.org/officeDocument/2006/relationships/hyperlink" Target="https://www.google.com/search?tbm=lcl&amp;sxsrf=ALeKk022H3rRpnSvxhTIiRcPD7beiXinHg%3A1591563163144&amp;ei=m1PdXuKzCJ-f4-EPlJif8A0&amp;q=gymnastic+classes+in+andhra+pradesh+vijayawada+&amp;oq=gymnastic+classes+in+andhra+pradesh+vijayawada+&amp;gs_l=psy-ab.3..35i39k1.40333.40333.0.40650.1.1.0.0.0.0.167.167.0j1.1.0....0...1c.1.64.psy-ab..0.1.167....0.8iStARC2pK8" TargetMode="External"/><Relationship Id="rId262" Type="http://schemas.openxmlformats.org/officeDocument/2006/relationships/hyperlink" Target="https://www.google.com/search?q=gymnastics+classes+in+maharashtra&amp;npsic=0&amp;rflfq=1&amp;rlha=0&amp;rllag=18788053,73345435,65209&amp;tbm=lcl&amp;ved=2ahUKEwjf29mGkafqAhXDe30KHZVLB9oQjGp6BAgMEDs&amp;rldoc=1" TargetMode="External"/><Relationship Id="rId283" Type="http://schemas.openxmlformats.org/officeDocument/2006/relationships/hyperlink" Target="https://durvasports.com/contact.html" TargetMode="External"/><Relationship Id="rId318" Type="http://schemas.openxmlformats.org/officeDocument/2006/relationships/hyperlink" Target="https://www.google.com/maps/place/Achievers+Gymnastics+Academy/@21.1252739,79.1091792,17z/data=!3m1!4b1!4m5!3m4!1s0x3bd4c75519e84b43:0xb18c925ea4fed4b!8m2!3d21.1252739!4d79.1113732" TargetMode="External"/><Relationship Id="rId339" Type="http://schemas.openxmlformats.org/officeDocument/2006/relationships/hyperlink" Target="http://aakargymnastics.com/" TargetMode="External"/><Relationship Id="rId78" Type="http://schemas.openxmlformats.org/officeDocument/2006/relationships/hyperlink" Target="https://www.google.com/search?tbm=lcl&amp;sxsrf=ALeKk020s-preeVxeJhio4hD8E8ITd4_9g%3A1591563204816&amp;ei=xFPdXuC4MaDH4-EPoMKpyAU&amp;q=gymnastic+classes+in+vijayawada&amp;oq=gymnastic+classes+in+vijayawada&amp;gs_l=psy-ab.3..0i333k1l3.378020.378590.0.379275.2.2.0.0.0.0.179.325.0j2.2.0....0...1c.1.64.psy-ab..0.2.324....0.Wyf5q755qRU" TargetMode="External"/><Relationship Id="rId99" Type="http://schemas.openxmlformats.org/officeDocument/2006/relationships/hyperlink" Target="https://shankarsgym.business.site/" TargetMode="External"/><Relationship Id="rId101" Type="http://schemas.openxmlformats.org/officeDocument/2006/relationships/hyperlink" Target="https://www.google.com/search?tbm=lcl&amp;sxsrf=ALeKk02oBi35wZfGf3JxcPOQwnV-ocFdKw%3A1591561767030&amp;ei=J07dXte9Afif4-EPgYKx4A0&amp;q=gymnastic+clubs+in+andhra+pradesh&amp;oq=gymnastic+clubs+in+andhra+pradesh&amp;gs_l=psy-ab.3..0i333k1.33408.36288.0.37104.8.8.0.0.0.0.269.1016.0j5j1.6.0....0...1c.1.64.psy-ab..2.3.578...35i304i39k1.0.kDYi3Y8V4ss" TargetMode="External"/><Relationship Id="rId122"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43" Type="http://schemas.openxmlformats.org/officeDocument/2006/relationships/hyperlink" Target="https://www.google.com/maps/dir/28.6425004,77.2979777/Gymnastics+classes+in+Karnataka/@20.532744,69.3793376,5z/data=!3m1!4b1!4m9!4m8!1m1!4e1!1m5!1m1!1s0x3bae1546c501247d:0xb2f79bf26ef2ec66!2m2!1d77.581119!2d12.8922476" TargetMode="External"/><Relationship Id="rId164" Type="http://schemas.openxmlformats.org/officeDocument/2006/relationships/hyperlink" Target="https://www.google.com/maps/dir/28.6425004,77.2979777/Gymnastics+classes+in+Karnataka/@20.5451168,69.3793575,5z/data=!3m1!4b1!4m9!4m8!1m1!4e1!1m5!1m1!1s0x3bae15a02b73981b:0x3292299db14c640!2m2!1d77.5844772!2d12.9171917" TargetMode="External"/><Relationship Id="rId185" Type="http://schemas.openxmlformats.org/officeDocument/2006/relationships/hyperlink" Target="https://www.google.com/maps/dir/Gymnastics+classes+in+Karnataka/data=!4m6!4m5!1m1!4e2!1m2!1m1!1s0x3bae144545fac74b:0x11876d95df575c1a?sa=X&amp;ved=2ahUKEwitxZD164HqAhX48XMBHX1mB_MQ9RcwAXoECAQQEg" TargetMode="External"/><Relationship Id="rId350" Type="http://schemas.openxmlformats.org/officeDocument/2006/relationships/hyperlink" Target="https://www.justdial.com/Akola/Shri-Sidaji-Maharaj-Vyayam-Shala-Patur-Patur-Akola/9999PX724-X724-170606190933-G8G5_BZDET" TargetMode="External"/><Relationship Id="rId371" Type="http://schemas.openxmlformats.org/officeDocument/2006/relationships/hyperlink" Target="https://www.justdial.com/Mysore/Real-Look-Gym-Behind-Empire-Restaurant-Vv-Mohalla/0821PX821-X821-170924224010-H2R8_BZDET?xid=TXlzb3JlIEd5bW5hc3RpYyBDbGFzc2Vz" TargetMode="External"/><Relationship Id="rId406" Type="http://schemas.openxmlformats.org/officeDocument/2006/relationships/hyperlink" Target="https://www.justdial.com/Gulbarga/V-K-Club-Old-Jewargi-Road/9999P8472-8472-191010140632-X9M5_BZDET?xid=R3VsYmFyZ2EgRml0bmVzcyBDZW50cmVz" TargetMode="External"/><Relationship Id="rId9"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210"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392" Type="http://schemas.openxmlformats.org/officeDocument/2006/relationships/hyperlink" Target="https://www.justdial.com/Gulbarga/Super-Fitness-Club-Near-K-Mart-Sb-Temple-Road/9999P8472-8472-180331075111-S7H1_BZDET?xid=R3VsYmFyZ2EgRml0bmVzcyBDZW50cmVz" TargetMode="External"/><Relationship Id="rId427" Type="http://schemas.openxmlformats.org/officeDocument/2006/relationships/hyperlink" Targe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 TargetMode="External"/><Relationship Id="rId26"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231" Type="http://schemas.openxmlformats.org/officeDocument/2006/relationships/hyperlink" Target="http://www.vipsyoga.com/" TargetMode="External"/><Relationship Id="rId252" Type="http://schemas.openxmlformats.org/officeDocument/2006/relationships/hyperlink" Target="https://www.justdial.com/Pune/Alacrity-Sports-School-Karishma-Society-Karve-Road-Kothrud/020PXX20-XX20-161202060851-Q4W5_BZDET" TargetMode="External"/><Relationship Id="rId273" Type="http://schemas.openxmlformats.org/officeDocument/2006/relationships/hyperlink" Target="mailto:dstargalaxy21@gmail.com" TargetMode="External"/><Relationship Id="rId294" Type="http://schemas.openxmlformats.org/officeDocument/2006/relationships/hyperlink" Target="https://www.google.com/search?client=ubuntu&amp;channel=fs&amp;tbm=lcl&amp;ei=ux36XtirIqCe4-EP74Sh-AM&amp;q=gymnastics+classes+in+maharashtra&amp;oq=gymnastics+classes+in+maharashtra&amp;gs_l=psy-ab.12...0.0.0.6311.0.0.0.0.0.0.0.0..0.0....0...1c..64.psy-ab..0.0.0....0.Je5R2JC3D48" TargetMode="External"/><Relationship Id="rId308" Type="http://schemas.openxmlformats.org/officeDocument/2006/relationships/hyperlink" Target="https://www.justdial.com/Mumbai/Beyond-Sports-Academy-Near-Cosmos-Heritage-Circle-Thane-West/022PXX22-XX22-171002144543-U2T4_BZDET" TargetMode="External"/><Relationship Id="rId329" Type="http://schemas.openxmlformats.org/officeDocument/2006/relationships/hyperlink" Target="https://www.google.com/search?q=gymnastics+classes+in+maharashtra&amp;npsic=0&amp;rflfq=1&amp;rlha=0&amp;rllag=18788053,73345435,65209&amp;tbm=lcl&amp;ved=2ahUKEwjf29mGkafqAhXDe30KHZVLB9oQjGp6BAgMEDs&amp;rldoc=1" TargetMode="External"/><Relationship Id="rId47"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68" Type="http://schemas.openxmlformats.org/officeDocument/2006/relationships/hyperlink" Target="https://www.google.com/search?tbm=lcl&amp;sxsrf=ALeKk020s-preeVxeJhio4hD8E8ITd4_9g%3A1591563204816&amp;ei=xFPdXuC4MaDH4-EPoMKpyAU&amp;q=gymnastic+classes+in+vijayawada&amp;oq=gymnastic+classes+in+vijayawada&amp;gs_l=psy-ab.3..0i333k1l3.378020.378590.0.379275.2.2.0.0.0.0.179.325.0j2.2.0....0...1c.1.64.psy-ab..0.2.324....0.Wyf5q755qRU" TargetMode="External"/><Relationship Id="rId89"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112"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33" Type="http://schemas.openxmlformats.org/officeDocument/2006/relationships/hyperlink" Target="https://www.google.com/maps/dir/28.6425004,77.2979777/Gymnastics+classes+in+Karnataka/@20.5753446,69.379406,5z/data=!3m1!4b1!4m9!4m8!1m1!4e1!1m5!1m1!1s0x3bae1f5ecbe34863:0x71704172c47946b9!2m2!1d77.5642537!2d13.1699972" TargetMode="External"/><Relationship Id="rId154"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75" Type="http://schemas.openxmlformats.org/officeDocument/2006/relationships/hyperlink" Target="https://www.google.com/search?client=firefox-b-d&amp;tbm=lcl&amp;sxsrf=ALeKk00_pHAoWBX6mMbZQkMf2ur4UPRJ1w%3A1592154086602&amp;ei=5lfmXpKoJJrD3LUP4t-0qAk&amp;q=Gymnastics+classes+in+Karnataka&amp;oq=Gymnastics+classes+in+Karnataka&amp;gs_l=psy-ab.12...0.0.0.6556.0.0.0.0.0.0.0.0..0.0....0...1c..64.psy-ab..0.0.0....0.e4DKI1U2A10" TargetMode="External"/><Relationship Id="rId340" Type="http://schemas.openxmlformats.org/officeDocument/2006/relationships/hyperlink" Target="https://www.google.com/maps/place/Perfect+Gymnastics+Club+Kids+Gym/@20.040908,73.7690691,13z/data=!4m8!1m2!2m1!1sPerfect+Gymnastics+Club+Kids+Gym!3m4!1s0x3bddeb6e72d7d4ff:0x5314100d865e7914!8m2!3d20.040908!4d73.804088" TargetMode="External"/><Relationship Id="rId361" Type="http://schemas.openxmlformats.org/officeDocument/2006/relationships/hyperlink" Target="https://www.google.com/maps/place/Myden+Gymnastics/@19.0540114,73.0040639,17z/data=!4m8!1m2!2m1!1sMyden+Gymnastics!3m4!1s0x3be7c10b7449e763:0xb81ead461fc7bb61!8m2!3d19.054042!4d73.006294" TargetMode="External"/><Relationship Id="rId196" Type="http://schemas.openxmlformats.org/officeDocument/2006/relationships/hyperlink" Target="https://www.google.com/maps/dir/28.6425004,77.2979777/Gymnastics+classes+in+Karnataka/@20.5591024,69.3793799,5z/data=!3m1!4b1!4m9!4m8!1m1!4e1!1m5!1m1!1s0x3bae130ac9fc99f1:0x9e4763316319446c!2m2!1d77.6812117!2d12.9453174" TargetMode="External"/><Relationship Id="rId200" Type="http://schemas.openxmlformats.org/officeDocument/2006/relationships/hyperlink" Target="https://www.google.com/maps/dir/28.6425004,77.2979777/Gymnastics+classes+in+Karnataka/@20.2460449,69.0821235,5z/data=!3m1!4b1!4m9!4m8!1m1!4e1!1m5!1m1!1s0x3baf7a925563ac3f:0xff246cb5f8d3efaf!2m2!1d76.6210498!2d12.3205432" TargetMode="External"/><Relationship Id="rId382" Type="http://schemas.openxmlformats.org/officeDocument/2006/relationships/hyperlink" Target="https://www.justdial.com/Gulbarga/Standard-Gym-Opp-Kannada-Bhawan-Station-Bazar/9999P8472-8472-181030194444-B3A1_BZDET?xid=R3VsYmFyZ2EgRml0bmVzcyBDZW50cmVz" TargetMode="External"/><Relationship Id="rId417" Type="http://schemas.openxmlformats.org/officeDocument/2006/relationships/hyperlink" Target="https://www.google.com/search?rlz=1C1CHBF_enIN880IN880&amp;sxsrf=ALeKk01Fo6gkfcCkeHboXupQe7K9jmgdKw:1595242461229&amp;q=gymnastic+classes+in+belgaum+karnataka&amp;npsic=0&amp;rflfq=1&amp;rlha=0&amp;rllag=15857687,74498359,1699&amp;tbm=lcl&amp;ved=2ahUKEwjYo-2h1dvqAhVcyTgGHaGgCFcQjGp6BAgMEEs&amp;rldoc=1" TargetMode="External"/><Relationship Id="rId438" Type="http://schemas.openxmlformats.org/officeDocument/2006/relationships/hyperlink" Target="https://www.google.com/search?rlz=1C1CHBF_enIN880IN880&amp;tbm=lcl&amp;sxsrf=ALeKk00BHnPrknHKlH0cMCGbhEv9-tkYQg%3A1595242479370&amp;ei=73cVX_2jFv2c4-EPi4mawA8&amp;q=gymnastics%20in%20mysore&amp;oq=gymnastic+classes+in+mysore+karnataka&amp;gs_l=psy-ab.1.1.0i333k1l2.11739828.11744351.0.11749314.13.13.0.0.0.0.255.1607.2-7.7.0....0...1c.1.64.psy-ab..6.5.1161...0i7i30k1j33i10k1.0.1G5OeHibLZA&amp;tbs=lrf:!1m4!1u3!2m2!3m1!1e1!1m4!1u2!2m2!2m1!1e1!1m4!1u16!2m2!16m1!1e1!1m4!1u16!2m2!16m1!1e2!2m1!1e2!2m1!1e16!2m1!1e3!3sIAE,lf:1,lf_ui:2&amp;rlst=f" TargetMode="External"/><Relationship Id="rId16"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221"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242"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263" Type="http://schemas.openxmlformats.org/officeDocument/2006/relationships/hyperlink" Target="https://www.google.com/maps/place/Mallakhamb+Sports+Training+Academy/@18.5731164,73.8813831,17z/data=!3m1!4b1!4m5!3m4!1s0x3bc2c0d407e49617:0x769526e9f20f4137!8m2!3d18.5731164!4d73.8835771" TargetMode="External"/><Relationship Id="rId284" Type="http://schemas.openxmlformats.org/officeDocument/2006/relationships/hyperlink" Target="https://www.justdial.com/Mumbai/Durva-Sports-Academy-Behind-Happy-Valley-Manpada-Thane-West/022PXX22-XX22-170919132557-G7V8_BZDET" TargetMode="External"/><Relationship Id="rId319" Type="http://schemas.openxmlformats.org/officeDocument/2006/relationships/hyperlink" Target="https://www.justdial.com/Nagpur/Achievers-Gymnastics-Academy-Raghuji-Nagar/0712PX712-X712-170922100914-K3T4_BZDET" TargetMode="External"/><Relationship Id="rId37" Type="http://schemas.openxmlformats.org/officeDocument/2006/relationships/hyperlink" Target="https://www.vspnsportsschool.com/" TargetMode="External"/><Relationship Id="rId58" Type="http://schemas.openxmlformats.org/officeDocument/2006/relationships/hyperlink" Target="https://www.google.com/search?tbm=lcl&amp;sxsrf=ALeKk022H3rRpnSvxhTIiRcPD7beiXinHg%3A1591563163144&amp;ei=m1PdXuKzCJ-f4-EPlJif8A0&amp;q=gymnastic+classes+in+andhra+pradesh+vijayawada+&amp;oq=gymnastic+classes+in+andhra+pradesh+vijayawada+&amp;gs_l=psy-ab.3..35i39k1.40333.40333.0.40650.1.1.0.0.0.0.167.167.0j1.1.0....0...1c.1.64.psy-ab..0.1.167....0.8iStARC2pK8" TargetMode="External"/><Relationship Id="rId79" Type="http://schemas.openxmlformats.org/officeDocument/2006/relationships/hyperlink" Target="https://www.google.com/search?tbm=lcl&amp;sxsrf=ALeKk020s-preeVxeJhio4hD8E8ITd4_9g%3A1591563204816&amp;ei=xFPdXuC4MaDH4-EPoMKpyAU&amp;q=gymnastic+classes+in+vijayawada&amp;oq=gymnastic+classes+in+vijayawada&amp;gs_l=psy-ab.3..0i333k1l3.378020.378590.0.379275.2.2.0.0.0.0.179.325.0j2.2.0....0...1c.1.64.psy-ab..0.2.324....0.Wyf5q755qRU" TargetMode="External"/><Relationship Id="rId102" Type="http://schemas.openxmlformats.org/officeDocument/2006/relationships/hyperlink" Target="https://keerthis-ladies-gym-ladies-gym-vizianagaram.business.site/?utm_source=gmb&amp;utm_medium=referral" TargetMode="External"/><Relationship Id="rId123"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44"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330" Type="http://schemas.openxmlformats.org/officeDocument/2006/relationships/hyperlink" Target="https://www.justdial.com/Nagpur/Gyms-in-Somalwada/nct-11575244" TargetMode="External"/><Relationship Id="rId90"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165"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86" Type="http://schemas.openxmlformats.org/officeDocument/2006/relationships/hyperlink" Target="https://www.google.com/search?client=firefox-b-d&amp;tbm=lcl&amp;sxsrf=ALeKk00_pHAoWBX6mMbZQkMf2ur4UPRJ1w%3A1592154086602&amp;ei=5lfmXpKoJJrD3LUP4t-0qAk&amp;q=Gymnastics+classes+in+Karnataka&amp;oq=Gymnastics+classes+in+Karnataka&amp;gs_l=psy-ab.12...0.0.0.6556.0.0.0.0.0.0.0.0..0.0....0...1c..64.psy-ab..0.0.0....0.e4DKI1U2A10" TargetMode="External"/><Relationship Id="rId351" Type="http://schemas.openxmlformats.org/officeDocument/2006/relationships/hyperlink" Target="https://www.google.com/search?client=ubuntu&amp;hs=uJ0&amp;channel=fs&amp;q=gymnastics+classes+in+maharashtra&amp;npsic=0&amp;rflfq=1&amp;rlha=0&amp;rllag=19168658,74096947,153740&amp;tbm=lcl&amp;ved=2ahUKEwjXvdTKvKfqAhWYf30KHWonCWcQjGp6BAgMED0&amp;rldoc=1" TargetMode="External"/><Relationship Id="rId372" Type="http://schemas.openxmlformats.org/officeDocument/2006/relationships/hyperlink" Target="https://www.justdial.com/Mysore/Real-Look-Gym-Behind-Empire-Restaurant-Vv-Mohalla/0821PX821-X821-170924224010-H2R8_BZDET?xid=TXlzb3JlIEd5bW5hc3RpYyBDbGFzc2Vz" TargetMode="External"/><Relationship Id="rId393" Type="http://schemas.openxmlformats.org/officeDocument/2006/relationships/hyperlink" Target="https://www.justdial.com/Gulbarga/Gym-Fit-King-Near-Shetty-Complex-Aland-Road-Gulbarga/9999P8472-8472-101122112339-D8D9_BZDET?xid=R3VsYmFyZ2EgRml0bmVzcyBDZW50cmVz" TargetMode="External"/><Relationship Id="rId407" Type="http://schemas.openxmlformats.org/officeDocument/2006/relationships/hyperlink" Target="https://www.justdial.com/Gulbarga/R-1-Gym-Near-S-B-I-Colony-Old-Jewargi-Road/9999P8472-8472-181005064234-G5W3_BZDET?xid=R3VsYmFyZ2EgRml0bmVzcyBDZW50cmVz" TargetMode="External"/><Relationship Id="rId428" Type="http://schemas.openxmlformats.org/officeDocument/2006/relationships/hyperlink" Targe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 TargetMode="External"/><Relationship Id="rId211" Type="http://schemas.openxmlformats.org/officeDocument/2006/relationships/hyperlink" Target="https://www.cure.fit/cult/home?gmb=65" TargetMode="External"/><Relationship Id="rId232" Type="http://schemas.openxmlformats.org/officeDocument/2006/relationships/hyperlink" Target="https://www.google.com/maps/dir/28.6425004,77.2979777/Gymnastics+classes+in+Karnataka/@20.5742909,69.3794043,5z/data=!3m1!4b1!4m9!4m8!1m1!4e1!1m5!1m1!1s0x3bae173aeb700b15:0x26b2afb305c05eda!2m2!1d77.6404375!2d13.0276805" TargetMode="External"/><Relationship Id="rId253" Type="http://schemas.openxmlformats.org/officeDocument/2006/relationships/hyperlink" Target="https://www.google.com/search?client=ubuntu&amp;hs=uJ0&amp;channel=fs&amp;q=gymnastics+classes+in+maharashtra&amp;npsic=0&amp;rflfq=1&amp;rlha=0&amp;rllag=19168658,74096947,153740&amp;tbm=lcl&amp;ved=2ahUKEwjXvdTKvKfqAhWYf30KHWonCWcQjGp6BAgMED0&amp;rldoc=1" TargetMode="External"/><Relationship Id="rId274" Type="http://schemas.openxmlformats.org/officeDocument/2006/relationships/hyperlink" Target="https://www.justdial.com/Mumbai/D-Sports-Star-Opposite-Seawoods-Railway-Station-Nerul/022PXX22-XX22-171110184528-Q3S3_BZDET" TargetMode="External"/><Relationship Id="rId295" Type="http://schemas.openxmlformats.org/officeDocument/2006/relationships/hyperlink" Target="http://aerialgymnasticsindia.com/" TargetMode="External"/><Relationship Id="rId309" Type="http://schemas.openxmlformats.org/officeDocument/2006/relationships/hyperlink" Target="https://www.google.com/search?client=ubuntu&amp;hs=uJ0&amp;channel=fs&amp;q=gymnastics+classes+in+maharashtra&amp;npsic=0&amp;rflfq=1&amp;rlha=0&amp;rllag=19168658,74096947,153740&amp;tbm=lcl&amp;ved=2ahUKEwjXvdTKvKfqAhWYf30KHWonCWcQjGp6BAgMED0&amp;rldoc=1" TargetMode="External"/><Relationship Id="rId27"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48"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69" Type="http://schemas.openxmlformats.org/officeDocument/2006/relationships/hyperlink" Target="https://www.google.com/search?tbm=lcl&amp;sxsrf=ALeKk022H3rRpnSvxhTIiRcPD7beiXinHg%3A1591563163144&amp;ei=m1PdXuKzCJ-f4-EPlJif8A0&amp;q=gymnastic%20classes%20in%20andhra%20pradesh%20vijayawada&amp;oq=gymnastic+classes+in+andhra+pradesh+vijayawada+&amp;gs_l=psy-ab.3..35i39k1.40333.40333.0.40650.1.1.0.0.0.0.167.167.0j1.1.0....0...1c.1.64.psy-ab..0.1.167....0.8iStARC2pK8&amp;tbs=lrf:!1m4!1u3!2m2!3m1!1e1!1m4!1u2!2m2!2m1!1e1!1m4!1u16!2m2!16m1!1e1!1m4!1u16!2m2!16m1!1e2!2m1!1e2!2m1!1e16!2m1!1e3!3sIAE,lf:1,lf_ui:2&amp;rlst=f" TargetMode="External"/><Relationship Id="rId113" Type="http://schemas.openxmlformats.org/officeDocument/2006/relationships/hyperlink" Target="https://harishs-dance-and-gymnastics-classes.business.site/" TargetMode="External"/><Relationship Id="rId134" Type="http://schemas.openxmlformats.org/officeDocument/2006/relationships/hyperlink" Target="https://www.google.com/search?client=firefox-b-d&amp;tbm=lcl&amp;sxsrf=ALeKk00YnNHeJHj9Fy0s56XqIhP0nnvSKw%3A1592150596904&amp;ei=RErmXvfqNuWdmgfl8oSQAw&amp;q=Gymnastics+classes+in+Karnataka&amp;oq=Gymnastics+classes+in+Karnataka&amp;gs_l=psy-ab.12...0.0.0.68991.0.0.0.0.0.0.0.0..0.0....0...1c..64.psy-ab..0.0.0....0.-5TIfgplxwA" TargetMode="External"/><Relationship Id="rId320" Type="http://schemas.openxmlformats.org/officeDocument/2006/relationships/hyperlink" Target="https://www.google.com/search?client=ubuntu&amp;channel=fs&amp;tbm=lcl&amp;ei=ux36XtirIqCe4-EP74Sh-AM&amp;q=gymnastics+classes+in+maharashtra&amp;oq=gymnastics+classes+in+maharashtra&amp;gs_l=psy-ab.12...0.0.0.6311.0.0.0.0.0.0.0.0..0.0....0...1c..64.psy-ab..0.0.0....0.Je5R2JC3D48" TargetMode="External"/><Relationship Id="rId80" Type="http://schemas.openxmlformats.org/officeDocument/2006/relationships/hyperlink" Target="https://www.google.com/search?tbm=lcl&amp;sxsrf=ALeKk020s-preeVxeJhio4hD8E8ITd4_9g%3A1591563204816&amp;ei=xFPdXuC4MaDH4-EPoMKpyAU&amp;q=gymnastic+classes+in+vijayawada&amp;oq=gymnastic+classes+in+vijayawada&amp;gs_l=psy-ab.3..0i333k1l3.378020.378590.0.379275.2.2.0.0.0.0.179.325.0j2.2.0....0...1c.1.64.psy-ab..0.2.324....0.Wyf5q755qRU" TargetMode="External"/><Relationship Id="rId155"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76" Type="http://schemas.openxmlformats.org/officeDocument/2006/relationships/hyperlink" Target="https://www.google.com/search?client=firefox-b-d&amp;tbm=lcl&amp;sxsrf=ALeKk00_pHAoWBX6mMbZQkMf2ur4UPRJ1w%3A1592154086602&amp;ei=5lfmXpKoJJrD3LUP4t-0qAk&amp;q=Gymnastics+classes+in+Karnataka&amp;oq=Gymnastics+classes+in+Karnataka&amp;gs_l=psy-ab.12...0.0.0.6556.0.0.0.0.0.0.0.0..0.0....0...1c..64.psy-ab..0.0.0....0.e4DKI1U2A10" TargetMode="External"/><Relationship Id="rId197"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341" Type="http://schemas.openxmlformats.org/officeDocument/2006/relationships/hyperlink" Target="mailto:perfectgymnastics@gmail.com" TargetMode="External"/><Relationship Id="rId362" Type="http://schemas.openxmlformats.org/officeDocument/2006/relationships/hyperlink" Target="https://www.justdial.com/Mumbai/Myden-Gymnastics-Club-Sanpada-Sector-19/022PXX22-XX22-171203002022-Z1S4_BZDET" TargetMode="External"/><Relationship Id="rId383" Type="http://schemas.openxmlformats.org/officeDocument/2006/relationships/hyperlink" Target="https://www.justdial.com/Gulbarga/Fitness-Studio-Near-Station-Road/9999P8472-8472-190127015453-B8B6_BZDET?xid=R3VsYmFyZ2EgRml0bmVzcyBDZW50cmVz" TargetMode="External"/><Relationship Id="rId418" Type="http://schemas.openxmlformats.org/officeDocument/2006/relationships/hyperlink" Target="https://www.google.com/search?rlz=1C1CHBF_enIN880IN880&amp;sxsrf=ALeKk01Fo6gkfcCkeHboXupQe7K9jmgdKw:1595242461229&amp;q=gymnastic+classes+in+belgaum+karnataka&amp;npsic=0&amp;rflfq=1&amp;rlha=0&amp;rllag=15857687,74498359,1699&amp;tbm=lcl&amp;ved=2ahUKEwjYo-2h1dvqAhVcyTgGHaGgCFcQjGp6BAgMEEs&amp;rldoc=1" TargetMode="External"/><Relationship Id="rId439" Type="http://schemas.openxmlformats.org/officeDocument/2006/relationships/hyperlink" Target="https://www.google.com/search?rlz=1C1CHBF_enIN880IN880&amp;tbm=lcl&amp;sxsrf=ALeKk00BHnPrknHKlH0cMCGbhEv9-tkYQg%3A1595242479370&amp;ei=73cVX_2jFv2c4-EPi4mawA8&amp;q=gymnastics%20in%20mysore&amp;oq=gymnastic+classes+in+mysore+karnataka&amp;gs_l=psy-ab.1.1.0i333k1l2.11739828.11744351.0.11749314.13.13.0.0.0.0.255.1607.2-7.7.0....0...1c.1.64.psy-ab..6.5.1161...0i7i30k1j33i10k1.0.1G5OeHibLZA&amp;tbs=lrf:!1m4!1u3!2m2!3m1!1e1!1m4!1u2!2m2!2m1!1e1!1m4!1u16!2m2!16m1!1e1!1m4!1u16!2m2!16m1!1e2!2m1!1e2!2m1!1e16!2m1!1e3!3sIAE,lf:1,lf_ui:2&amp;rlst=f" TargetMode="External"/><Relationship Id="rId201"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222"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243" Type="http://schemas.openxmlformats.org/officeDocument/2006/relationships/hyperlink" Target="https://www.google.com/maps/dir/28.6425004,77.2979777/Gymnastics+classes+in+Karnataka/@20.5669133,69.3793925,5z/data=!3m1!4b1!4m9!4m8!1m1!4e1!1m5!1m1!1s0x3bae141e0466c96b:0x94894c02a4bbb5a!2m2!1d77.635907!2d12.9687741" TargetMode="External"/><Relationship Id="rId264" Type="http://schemas.openxmlformats.org/officeDocument/2006/relationships/hyperlink" Target="mailto:chinmay.patil_tech@hotmail.com" TargetMode="External"/><Relationship Id="rId285" Type="http://schemas.openxmlformats.org/officeDocument/2006/relationships/hyperlink" Target="https://www.google.com/search?client=ubuntu&amp;hs=uJ0&amp;channel=fs&amp;q=gymnastics+classes+in+maharashtra&amp;npsic=0&amp;rflfq=1&amp;rlha=0&amp;rllag=19168658,74096947,153740&amp;tbm=lcl&amp;ved=2ahUKEwjXvdTKvKfqAhWYf30KHWonCWcQjGp6BAgMED0&amp;rldoc=1" TargetMode="External"/><Relationship Id="rId17"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38"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59" Type="http://schemas.openxmlformats.org/officeDocument/2006/relationships/hyperlink" Target="https://www.contours.in/" TargetMode="External"/><Relationship Id="rId103" Type="http://schemas.openxmlformats.org/officeDocument/2006/relationships/hyperlink" Target="https://www.google.com/maps/dir/28.6425004,77.2979777/Gymnastics+classes+in+Karnataka/@20.5636362,69.3793872,5z/data=!3m1!4b1!4m9!4m8!1m1!4e1!1m5!1m1!1s0x3bae1215dd39b5a9:0x74c674e72fa22e9!2m2!1d77.7238645!2d12.9554168" TargetMode="External"/><Relationship Id="rId124" Type="http://schemas.openxmlformats.org/officeDocument/2006/relationships/hyperlink" Target="https://www.google.com/maps/dir/28.6425004,77.2979777/Gymnastics+classes+in+Karnataka/@20.5498033,69.379365,5z/data=!3m1!4b1!4m9!4m8!1m1!4e1!1m5!1m1!1s0x3bae14675e3a93bf:0x60cc15608eeb4643!2m2!1d77.6310791!2d12.9309801" TargetMode="External"/><Relationship Id="rId310" Type="http://schemas.openxmlformats.org/officeDocument/2006/relationships/hyperlink" Target="https://www.justdial.com/Mumbai/Fitness-Centres-in-Thane-West/nct-10208976" TargetMode="External"/><Relationship Id="rId70" Type="http://schemas.openxmlformats.org/officeDocument/2006/relationships/hyperlink" Target="https://www.google.com/search?tbm=lcl&amp;sxsrf=ALeKk022H3rRpnSvxhTIiRcPD7beiXinHg%3A1591563163144&amp;ei=m1PdXuKzCJ-f4-EPlJif8A0&amp;q=gymnastic%20classes%20in%20andhra%20pradesh%20vijayawada&amp;oq=gymnastic+classes+in+andhra+pradesh+vijayawada+&amp;gs_l=psy-ab.3..35i39k1.40333.40333.0.40650.1.1.0.0.0.0.167.167.0j1.1.0....0...1c.1.64.psy-ab..0.1.167....0.8iStARC2pK8&amp;tbs=lrf:!1m4!1u3!2m2!3m1!1e1!1m4!1u2!2m2!2m1!1e1!1m4!1u16!2m2!16m1!1e1!1m4!1u16!2m2!16m1!1e2!2m1!1e2!2m1!1e16!2m1!1e3!3sIAE,lf:1,lf_ui:2&amp;rlst=f" TargetMode="External"/><Relationship Id="rId91" Type="http://schemas.openxmlformats.org/officeDocument/2006/relationships/hyperlink" Target="https://www.google.com/search?tbm=lcl&amp;sxsrf=ALeKk02oBi35wZfGf3JxcPOQwnV-ocFdKw%3A1591561767030&amp;ei=J07dXte9Afif4-EPgYKx4A0&amp;q=gymnastic+clubs+in+andhra+pradesh&amp;oq=gymnastic+clubs+in+andhra+pradesh&amp;gs_l=psy-ab.3..0i333k1.33408.36288.0.37104.8.8.0.0.0.0.269.1016.0j5j1.6.0....0...1c.1.64.psy-ab..2.3.578...35i304i39k1.0.kDYi3Y8V4ss" TargetMode="External"/><Relationship Id="rId145"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66"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87" Type="http://schemas.openxmlformats.org/officeDocument/2006/relationships/hyperlink" Target="https://www.google.com/search?client=firefox-b-d&amp;tbm=lcl&amp;sxsrf=ALeKk00_pHAoWBX6mMbZQkMf2ur4UPRJ1w%3A1592154086602&amp;ei=5lfmXpKoJJrD3LUP4t-0qAk&amp;q=Gymnastics+classes+in+Karnataka&amp;oq=Gymnastics+classes+in+Karnataka&amp;gs_l=psy-ab.12...0.0.0.6556.0.0.0.0.0.0.0.0..0.0....0...1c..64.psy-ab..0.0.0....0.e4DKI1U2A10" TargetMode="External"/><Relationship Id="rId331" Type="http://schemas.openxmlformats.org/officeDocument/2006/relationships/hyperlink" Target="https://www.google.com/maps/place/Health+Mantr+Fitness/@18.6055111,73.7990054,17z/data=!3m1!4b1!4m5!3m4!1s0x3bc2b8e4ac9e90e3:0xc4e307a944566985!8m2!3d18.6055111!4d73.8011994" TargetMode="External"/><Relationship Id="rId352" Type="http://schemas.openxmlformats.org/officeDocument/2006/relationships/hyperlink" Target="https://www.google.com/maps/place/Kohm+Gymnastics+Academy/@19.8784476,75.3520481,17z/data=!3m1!4b1!4m5!3m4!1s0x3bdba290b672b653:0x631c3ce5be457798!8m2!3d19.8784476!4d75.3542421" TargetMode="External"/><Relationship Id="rId373" Type="http://schemas.openxmlformats.org/officeDocument/2006/relationships/hyperlink" Target="https://www.justdial.com/Gulbarga/Fab-Fitness-Near-Gunj-Bus-Stand-Gb-N-Gunj/9999P8472-8472-191211122121-K6G6_BZDET?xid=R3VsYmFyZ2EgRml0bmVzcyBDZW50cmVz" TargetMode="External"/><Relationship Id="rId394" Type="http://schemas.openxmlformats.org/officeDocument/2006/relationships/hyperlink" Target="https://www.justdial.com/Gulbarga/Max-Health-Fitness-Only-For-Ladies-Opposite-Abbas-Complex-Beside-Lm-Care-Hopsital-Adarsh-Nagar-Gulbarga/9999P8472-8472-180329000550-D6A5_BZDET?xid=R3VsYmFyZ2EgRml0bmVzcyBDZW50cmVz" TargetMode="External"/><Relationship Id="rId408" Type="http://schemas.openxmlformats.org/officeDocument/2006/relationships/hyperlink" Target="https://www.google.com/search?rlz=1C1CHBF_enIN880IN880&amp;tbm=lcl&amp;sxsrf=ALeKk02pwLbeH430AMPzpmtcRc4FHTMvhQ%3A1595174417383&amp;ei=EW4UX6CAF42HyAOJlZ-YAg&amp;hotel_occupancy=&amp;q=gymnastic+classes+in+belgaum+karnataka&amp;oq=gymnastics+classes+in+belgaum&amp;gs_l=psy-ab.1.1.0i22i30k1l2.329136.343777.0.347398.17.17.0.0.0.0.510.2805.0j1j7j1j0j1.10.0....0...1c.1.64.psy-ab..8.9.2572...0j35i39k1j0i22i10i30k1j33i10i160k1.0.L_tfQZbZuTQ" TargetMode="External"/><Relationship Id="rId429" Type="http://schemas.openxmlformats.org/officeDocument/2006/relationships/hyperlink" Targe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 TargetMode="External"/><Relationship Id="rId1" Type="http://schemas.openxmlformats.org/officeDocument/2006/relationships/hyperlink" Target="https://l.facebook.com/l.php?u=http%3A%2F%2Fwww.justdial.com%2FVijayawada%2Fschool-of-dynamic-karate%3Ffbclid%3DIwAR29WM6iweTmv1_Um6TDAfVKD3ZsbqBsMkdWOPU9z0HGT53t_U2pi3N2meQ&amp;h=AT385EjcUSaHTfhmXV2mW4tFyjjUEHjUsvcwWC0SpB6JO0bNqQXXqxNJ-F_ICQLnoq3zCGcS7ZYsbnQAOQPWY2OQMq89X8PtrRF8yUIsPNIPr1C3WE0YGY7IH6QqxLtSSHY" TargetMode="External"/><Relationship Id="rId212" Type="http://schemas.openxmlformats.org/officeDocument/2006/relationships/hyperlink" Target="https://www.google.com/maps/dir/28.6425004,77.2979777/Gymnastics+classes+in+Karnataka/@20.5216229,66.1699676,5z/data=!3m1!4b1!4m9!4m8!1m1!4e1!1m5!1m1!1s0x3ba35a34a7438a45:0x619628efb9691cd9!2m2!1d74.842142!2d12.869671" TargetMode="External"/><Relationship Id="rId233"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254" Type="http://schemas.openxmlformats.org/officeDocument/2006/relationships/hyperlink" Target="http://alacrity.org.in/" TargetMode="External"/><Relationship Id="rId440" Type="http://schemas.openxmlformats.org/officeDocument/2006/relationships/hyperlink" Target="https://www.google.com/search?rlz=1C1CHBF_enIN880IN880&amp;tbm=lcl&amp;sxsrf=ALeKk00BHnPrknHKlH0cMCGbhEv9-tkYQg%3A1595242479370&amp;ei=73cVX_2jFv2c4-EPi4mawA8&amp;q=gymnastics%20in%20mysore&amp;oq=gymnastic+classes+in+mysore+karnataka&amp;gs_l=psy-ab.1.1.0i333k1l2.11739828.11744351.0.11749314.13.13.0.0.0.0.255.1607.2-7.7.0....0...1c.1.64.psy-ab..6.5.1161...0i7i30k1j33i10k1.0.1G5OeHibLZA&amp;tbs=lrf:!1m4!1u3!2m2!3m1!1e1!1m4!1u2!2m2!2m1!1e1!1m4!1u16!2m2!16m1!1e1!1m4!1u16!2m2!16m1!1e2!2m1!1e2!2m1!1e16!2m1!1e3!3sIAE,lf:1,lf_ui:2&amp;rlst=f" TargetMode="External"/><Relationship Id="rId28" Type="http://schemas.openxmlformats.org/officeDocument/2006/relationships/hyperlink" Target="https://bodylinefitnesscentre.business.site/" TargetMode="External"/><Relationship Id="rId49" Type="http://schemas.openxmlformats.org/officeDocument/2006/relationships/hyperlink" Target="https://www.google.com/search?tbm=lcl&amp;sxsrf=ALeKk02oBi35wZfGf3JxcPOQwnV-ocFdKw%3A1591561767030&amp;ei=J07dXte9Afif4-EPgYKx4A0&amp;q=gymnastic+clubs+in+andhra+pradesh&amp;oq=gymnastic+clubs+in+andhra+pradesh&amp;gs_l=psy-ab.3..0i333k1.33408.36288.0.37104.8.8.0.0.0.0.269.1016.0j5j1.6.0....0...1c.1.64.psy-ab..2.3.578...35i304i39k1.0.kDYi3Y8V4ss" TargetMode="External"/><Relationship Id="rId114" Type="http://schemas.openxmlformats.org/officeDocument/2006/relationships/hyperlink" Target="https://www.google.com/maps/dir/28.6425004,77.2979777/Gymnastics+classes+in+Karnataka/@20.5546185,69.3793727,5z/data=!3m1!4b1!4m9!4m8!1m1!4e1!1m5!1m1!1s0x3bae3e26d4b14b89:0xe2ced2713f8ce4b!2m2!1d77.558784!2d12.937195" TargetMode="External"/><Relationship Id="rId275" Type="http://schemas.openxmlformats.org/officeDocument/2006/relationships/hyperlink" Target="https://www.google.com/search?client=ubuntu&amp;hs=uJ0&amp;channel=fs&amp;q=gymnastics+classes+in+maharashtra&amp;npsic=0&amp;rflfq=1&amp;rlha=0&amp;rllag=19168658,74096947,153740&amp;tbm=lcl&amp;ved=2ahUKEwjXvdTKvKfqAhWYf30KHWonCWcQjGp6BAgMED0&amp;rldoc=1" TargetMode="External"/><Relationship Id="rId296" Type="http://schemas.openxmlformats.org/officeDocument/2006/relationships/hyperlink" Target="https://www.google.com/maps/place/Fit+world+Fitness+club/@19.0131598,72.8494185,17z/data=!3m1!4b1!4m5!3m4!1s0x3be7cf1ffd914373:0x639f487e7c0506a2!8m2!3d19.0131598!4d72.8516125" TargetMode="External"/><Relationship Id="rId300" Type="http://schemas.openxmlformats.org/officeDocument/2006/relationships/hyperlink" Target="https://www.justdial.com/Mumbai/Devendras-Gymnastics-Center-Mulund-West/022PXX22-XX22-160329190037-N5B2_BZDET" TargetMode="External"/><Relationship Id="rId60" Type="http://schemas.openxmlformats.org/officeDocument/2006/relationships/hyperlink" Target="https://www.google.com/search?tbm=lcl&amp;sxsrf=ALeKk020s-preeVxeJhio4hD8E8ITd4_9g%3A1591563204816&amp;ei=xFPdXuC4MaDH4-EPoMKpyAU&amp;q=gymnastic+classes+in+vijayawada&amp;oq=gymnastic+classes+in+vijayawada&amp;gs_l=psy-ab.3..0i333k1l3.378020.378590.0.379275.2.2.0.0.0.0.179.325.0j2.2.0....0...1c.1.64.psy-ab..0.2.324....0.Wyf5q755qRU" TargetMode="External"/><Relationship Id="rId81" Type="http://schemas.openxmlformats.org/officeDocument/2006/relationships/hyperlink" Target="https://www.google.com/search?tbm=lcl&amp;sxsrf=ALeKk020s-preeVxeJhio4hD8E8ITd4_9g%3A1591563204816&amp;ei=xFPdXuC4MaDH4-EPoMKpyAU&amp;q=gymnastic+classes+in+vijayawada&amp;oq=gymnastic+classes+in+vijayawada&amp;gs_l=psy-ab.3..0i333k1l3.378020.378590.0.379275.2.2.0.0.0.0.179.325.0j2.2.0....0...1c.1.64.psy-ab..0.2.324....0.Wyf5q755qRU" TargetMode="External"/><Relationship Id="rId135" Type="http://schemas.openxmlformats.org/officeDocument/2006/relationships/hyperlink" Target="https://www.google.com/search?client=firefox-b-d&amp;tbm=lcl&amp;sxsrf=ALeKk00YnNHeJHj9Fy0s56XqIhP0nnvSKw%3A1592150596904&amp;ei=RErmXvfqNuWdmgfl8oSQAw&amp;q=Gymnastics+classes+in+Karnataka&amp;oq=Gymnastics+classes+in+Karnataka&amp;gs_l=psy-ab.12...0.0.0.68991.0.0.0.0.0.0.0.0..0.0....0...1c..64.psy-ab..0.0.0....0.-5TIfgplxwA" TargetMode="External"/><Relationship Id="rId156" Type="http://schemas.openxmlformats.org/officeDocument/2006/relationships/hyperlink" Target="http://thelittlegym.in/sahakarnagar/" TargetMode="External"/><Relationship Id="rId177" Type="http://schemas.openxmlformats.org/officeDocument/2006/relationships/hyperlink" Target="https://www.totsnteensgym.com/" TargetMode="External"/><Relationship Id="rId198"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321" Type="http://schemas.openxmlformats.org/officeDocument/2006/relationships/hyperlink" Target="https://achievers-gymnastics-academy.business.site/?utm_source=gmb&amp;utm_medium=referral" TargetMode="External"/><Relationship Id="rId342" Type="http://schemas.openxmlformats.org/officeDocument/2006/relationships/hyperlink" Target="https://www.google.com/search?q=gymnastics+classes+in+maharashtra&amp;npsic=0&amp;rflfq=1&amp;rlha=0&amp;rllag=18788053,73345435,65209&amp;tbm=lcl&amp;ved=2ahUKEwjf29mGkafqAhXDe30KHZVLB9oQjGp6BAgMEDs&amp;rldoc=1" TargetMode="External"/><Relationship Id="rId363" Type="http://schemas.openxmlformats.org/officeDocument/2006/relationships/hyperlink" Target="https://www.google.com/search?client=ubuntu&amp;hs=uJ0&amp;channel=fs&amp;q=gymnastics+classes+in+maharashtra&amp;npsic=0&amp;rflfq=1&amp;rlha=0&amp;rllag=19168658,74096947,153740&amp;tbm=lcl&amp;ved=2ahUKEwjXvdTKvKfqAhWYf30KHWonCWcQjGp6BAgMED0&amp;rldoc=1" TargetMode="External"/><Relationship Id="rId384" Type="http://schemas.openxmlformats.org/officeDocument/2006/relationships/hyperlink" Target="https://www.justdial.com/Gulbarga/Six-Pack-Gym-Opp-Kharge-Bunk-Sedam-Road/9999P8470-8470-110202191106-N6A9_BZDET?xid=R3VsYmFyZ2EgRml0bmVzcyBDZW50cmVz" TargetMode="External"/><Relationship Id="rId419" Type="http://schemas.openxmlformats.org/officeDocument/2006/relationships/hyperlink" Target="https://www.google.com/search?rlz=1C1CHBF_enIN880IN880&amp;sxsrf=ALeKk01Fo6gkfcCkeHboXupQe7K9jmgdKw:1595242461229&amp;q=gymnastic+classes+in+belgaum+karnataka&amp;npsic=0&amp;rflfq=1&amp;rlha=0&amp;rllag=15857687,74498359,1699&amp;tbm=lcl&amp;ved=2ahUKEwjYo-2h1dvqAhVcyTgGHaGgCFcQjGp6BAgMEEs&amp;rldoc=1" TargetMode="External"/><Relationship Id="rId202"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223" Type="http://schemas.openxmlformats.org/officeDocument/2006/relationships/hyperlink" Target="http://spyss.org/" TargetMode="External"/><Relationship Id="rId244"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430" Type="http://schemas.openxmlformats.org/officeDocument/2006/relationships/hyperlink" Target="https://www.google.com/search?rlz=1C1CHBF_enIN880IN880&amp;tbm=lcl&amp;sxsrf=ALeKk00BHnPrknHKlH0cMCGbhEv9-tkYQg%3A1595242479370&amp;ei=73cVX_2jFv2c4-EPi4mawA8&amp;q=gymnastics+in+mysore&amp;oq=gymnastic+classes+in+mysore+karnataka&amp;gs_l=psy-ab.1.1.0i333k1l2.11739828.11744351.0.11749314.13.13.0.0.0.0.255.1607.2-7.7.0....0...1c.1.64.psy-ab..6.5.1161...0i7i30k1j33i10k1.0.1G5OeHibLZA" TargetMode="External"/><Relationship Id="rId18"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39"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265" Type="http://schemas.openxmlformats.org/officeDocument/2006/relationships/hyperlink" Target="https://www.google.com/search?q=gymnastics+classes+in+maharashtra&amp;npsic=0&amp;rflfq=1&amp;rlha=0&amp;rllag=18788053,73345435,65209&amp;tbm=lcl&amp;ved=2ahUKEwjf29mGkafqAhXDe30KHZVLB9oQjGp6BAgMEDs&amp;rldoc=1" TargetMode="External"/><Relationship Id="rId286" Type="http://schemas.openxmlformats.org/officeDocument/2006/relationships/hyperlink" Target="https://durvasports.com/index.html" TargetMode="External"/><Relationship Id="rId50" Type="http://schemas.openxmlformats.org/officeDocument/2006/relationships/hyperlink" Target="https://www.google.com/search?tbm=lcl&amp;sxsrf=ALeKk02oBi35wZfGf3JxcPOQwnV-ocFdKw%3A1591561767030&amp;ei=J07dXte9Afif4-EPgYKx4A0&amp;q=gymnastic+clubs+in+andhra+pradesh&amp;oq=gymnastic+clubs+in+andhra+pradesh&amp;gs_l=psy-ab.3..0i333k1.33408.36288.0.37104.8.8.0.0.0.0.269.1016.0j5j1.6.0....0...1c.1.64.psy-ab..2.3.578...35i304i39k1.0.kDYi3Y8V4ss" TargetMode="External"/><Relationship Id="rId104"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25"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46" Type="http://schemas.openxmlformats.org/officeDocument/2006/relationships/hyperlink" Target="https://www.google.com/maps/dir/28.6425004,77.2979777/Gymnastics+classes+in+Karnataka/@20.5548577,69.3793731,5z/data=!3m1!4b1!4m9!4m8!1m1!4e1!1m5!1m1!1s0x3bae15db94f0e191:0x743a0b6a393e5cec!2m2!1d77.5820804!2d12.9369157" TargetMode="External"/><Relationship Id="rId167" Type="http://schemas.openxmlformats.org/officeDocument/2006/relationships/hyperlink" Target="https://www.google.com/maps/dir/28.6425004,77.2979777/Gymnastics+classes+in+Karnataka/@20.2460449,69.0864348,5z/data=!3m1!4b1!4m9!4m8!1m1!4e1!1m5!1m1!1s0x3baf7a8fda8c40f9:0x4a8c2f2b2f1bf5f9!2m2!1d76.6306081!2d12.3365153" TargetMode="External"/><Relationship Id="rId188" Type="http://schemas.openxmlformats.org/officeDocument/2006/relationships/hyperlink" Target="https://kiakaha.in/" TargetMode="External"/><Relationship Id="rId311" Type="http://schemas.openxmlformats.org/officeDocument/2006/relationships/hyperlink" Target="https://www.google.com/maps/place/Phoenix+Gymnastics+Academy/@19.2069472,72.9781028,17z/data=!3m1!4b1!4m5!3m4!1s0x3be7c9d1e511d7d3:0x32a5e26b4e067e7f!8m2!3d19.2069472!4d72.9802968" TargetMode="External"/><Relationship Id="rId332" Type="http://schemas.openxmlformats.org/officeDocument/2006/relationships/hyperlink" Target="https://www.google.com/search?q=gymnastics+classes+in+maharashtra&amp;npsic=0&amp;rflfq=1&amp;rlha=0&amp;rllag=18788053,73345435,65209&amp;tbm=lcl&amp;ved=2ahUKEwjf29mGkafqAhXDe30KHZVLB9oQjGp6BAgMEDs&amp;rldoc=1" TargetMode="External"/><Relationship Id="rId353" Type="http://schemas.openxmlformats.org/officeDocument/2006/relationships/hyperlink" Target="mailto:contact@rohitronghe.com" TargetMode="External"/><Relationship Id="rId374" Type="http://schemas.openxmlformats.org/officeDocument/2006/relationships/hyperlink" Target="https://www.justdial.com/Gulbarga/AP-STUDIO-Dance-Fitness-Near-Appa-Lake/9999P8472-8472-191129164918-J4M3_BZDET?xid=R3VsYmFyZ2EgRml0bmVzcyBDZW50cmVz" TargetMode="External"/><Relationship Id="rId395" Type="http://schemas.openxmlformats.org/officeDocument/2006/relationships/hyperlink" Target="https://www.justdial.com/Gulbarga/F-Power-Gym-Central-Bus-Stand-Gda-Layout/9999P8472-8472-181005180537-F3B9_BZDET?xid=R3VsYmFyZ2EgRml0bmVzcyBDZW50cmVz" TargetMode="External"/><Relationship Id="rId409" Type="http://schemas.openxmlformats.org/officeDocument/2006/relationships/hyperlink" Target="https://www.google.com/search?sa=X&amp;biw=1536&amp;bih=722&amp;sxsrf=ALeKk01nxEjh3kSNcZLorsSevmaIAnbwFw:1595139625064&amp;q=gymnastics+classes+in+Gulbarga&amp;npsic=0&amp;rflfq=1&amp;rlha=0&amp;rllag=17329326,76835139,3168&amp;tbm=lcl&amp;ved=2ahUKEwit8t-V1tjqAhWYxzgGHa84BmUQjGp6BAgLED0&amp;rldoc=1" TargetMode="External"/><Relationship Id="rId71" Type="http://schemas.openxmlformats.org/officeDocument/2006/relationships/hyperlink" Target="https://yogaclasshome.business.site/?utm_source=gmb&amp;utm_medium=referral" TargetMode="External"/><Relationship Id="rId92" Type="http://schemas.openxmlformats.org/officeDocument/2006/relationships/hyperlink" Target="https://www.google.com/search?tbm=lcl&amp;sxsrf=ALeKk02oBi35wZfGf3JxcPOQwnV-ocFdKw%3A1591561767030&amp;ei=J07dXte9Afif4-EPgYKx4A0&amp;q=gymnastic+clubs+in+andhra+pradesh&amp;oq=gymnastic+clubs+in+andhra+pradesh&amp;gs_l=psy-ab.3..0i333k1.33408.36288.0.37104.8.8.0.0.0.0.269.1016.0j5j1.6.0....0...1c.1.64.psy-ab..2.3.578...35i304i39k1.0.kDYi3Y8V4ss" TargetMode="External"/><Relationship Id="rId213"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234"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420" Type="http://schemas.openxmlformats.org/officeDocument/2006/relationships/hyperlink" Target="https://www.google.com/search?rlz=1C1CHBF_enIN880IN880&amp;sxsrf=ALeKk01Fo6gkfcCkeHboXupQe7K9jmgdKw:1595242461229&amp;q=gymnastic+classes+in+belgaum+karnataka&amp;npsic=0&amp;rflfq=1&amp;rlha=0&amp;rllag=15857687,74498359,1699&amp;tbm=lcl&amp;ved=2ahUKEwjYo-2h1dvqAhVcyTgGHaGgCFcQjGp6BAgMEEs&amp;rldoc=1" TargetMode="External"/><Relationship Id="rId2" Type="http://schemas.openxmlformats.org/officeDocument/2006/relationships/hyperlink" Target="https://www.google.com/search?sxsrf=ALeKk02Orh7OT33rwVmpuumNeRgGgTyZsg:1591181401603&amp;q=gymnastics+classes+in+vijayawada&amp;npsic=0&amp;rflfq=1&amp;rlha=0&amp;rllag=16512721,80647875,2169&amp;tbm=lcl&amp;ved=2ahUKEwjVudzRvOXpAhVZzTgGHYcJBHIQjGp6BAgLEEg&amp;tbs=lrf:!1m4!1u3!2m2!3m1!1e1!1m4!1u2!2m2!2m1!1e1!1m4!1u16!2m2!16m1!1e1!1m4!1u16!2m2!16m1!1e2!2m1!1e2!2m1!1e16!2m1!1e3!3sIAE,lf:1,lf_ui:2&amp;rldoc=1" TargetMode="External"/><Relationship Id="rId29"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255" Type="http://schemas.openxmlformats.org/officeDocument/2006/relationships/hyperlink" Target="https://www.google.com/maps/place/The+Life+Sports+%7C+Sports+Academy+%7C+Badminton+Court+in+Pune+%7C+Karate+and+Self+Defence+Classes+in+Pune/@18.545136,73.8018704,17z/data=!3m1!4b1!4m5!3m4!1s0x3bc2bf19ab9178b9:0xaf8c256266a1aaff!8m2!3d18.545136!4d73.8040644" TargetMode="External"/><Relationship Id="rId276" Type="http://schemas.openxmlformats.org/officeDocument/2006/relationships/hyperlink" Target="http://dsportstar.in/gymnastics.html" TargetMode="External"/><Relationship Id="rId297" Type="http://schemas.openxmlformats.org/officeDocument/2006/relationships/hyperlink" Target="https://www.justdial.com/Mumbai/Fit-World-Fitness-Club-Ambhedkar-College-Sahakar-Nagar-Wadala-West/022PXX22-XX22-170906222203-S4N6_BZDET" TargetMode="External"/><Relationship Id="rId441" Type="http://schemas.openxmlformats.org/officeDocument/2006/relationships/hyperlink" Target="https://www.google.com/search?rlz=1C1CHBF_enIN880IN880&amp;tbm=lcl&amp;sxsrf=ALeKk00BHnPrknHKlH0cMCGbhEv9-tkYQg%3A1595242479370&amp;ei=73cVX_2jFv2c4-EPi4mawA8&amp;q=gymnastics%20in%20mysore&amp;oq=gymnastic+classes+in+mysore+karnataka&amp;gs_l=psy-ab.1.1.0i333k1l2.11739828.11744351.0.11749314.13.13.0.0.0.0.255.1607.2-7.7.0....0...1c.1.64.psy-ab..6.5.1161...0i7i30k1j33i10k1.0.1G5OeHibLZA&amp;tbs=lrf:!1m4!1u3!2m2!3m1!1e1!1m4!1u2!2m2!2m1!1e1!1m4!1u16!2m2!16m1!1e1!1m4!1u16!2m2!16m1!1e2!2m1!1e2!2m1!1e16!2m1!1e3!3sIAE,lf:1,lf_ui:2&amp;rlst=f" TargetMode="External"/><Relationship Id="rId40"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115"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36" Type="http://schemas.openxmlformats.org/officeDocument/2006/relationships/hyperlink" Target="https://www.google.com/maps/dir/28.6425004,77.2979777/Gymnastics+classes+in+Karnataka/@20.2322531,69.0873164,5z/data=!3m1!4b1!4m9!4m8!1m1!4e1!1m5!1m1!1s0x3baf65526b286aa3:0xbf2de73e55cf9186!2m2!1d76.6309765!2d12.28596" TargetMode="External"/><Relationship Id="rId157" Type="http://schemas.openxmlformats.org/officeDocument/2006/relationships/hyperlink" Target="https://www.google.com/maps/dir/28.6425004,77.2979777/Gymnastics+classes+in+Karnataka/@20.2156055,69.0817816,5z/data=!3m1!4b1!4m9!4m8!1m1!4e1!1m5!1m1!1s0x3baf656b74dea1a5:0x22707b335c6da3ef!2m2!1d76.6208518!2d12.2629561" TargetMode="External"/><Relationship Id="rId178" Type="http://schemas.openxmlformats.org/officeDocument/2006/relationships/hyperlink" Target="https://www.google.com/maps/dir/28.6425004,77.2979777/Gymnastics+classes+in+Karnataka/@22.1841198,71.6602649,6z/data=!3m1!4b1!4m9!4m8!1m1!4e1!1m5!1m1!1s0x3bbf66bdad3f22b7:0xb69e1438eb941d32!2m2!1d74.5138733!2d15.8543378" TargetMode="External"/><Relationship Id="rId301" Type="http://schemas.openxmlformats.org/officeDocument/2006/relationships/hyperlink" Target="https://www.google.com/search?q=gymnastics+classes+in+maharashtra&amp;npsic=0&amp;rflfq=1&amp;rlha=0&amp;rllag=18788053,73345435,65209&amp;tbm=lcl&amp;ved=2ahUKEwjf29mGkafqAhXDe30KHZVLB9oQjGp6BAgMEDs&amp;rldoc=1" TargetMode="External"/><Relationship Id="rId322" Type="http://schemas.openxmlformats.org/officeDocument/2006/relationships/hyperlink" Target="https://www.google.com/maps/place/Shivaji+Gymnastics+Club,+Nagpur/@21.129134,79.079681,17z/data=!3m1!4b1!4m5!3m4!1s0x3bd4c0996fef3b81:0x552b12ad28d4eca!8m2!3d21.129134!4d79.081875" TargetMode="External"/><Relationship Id="rId343" Type="http://schemas.openxmlformats.org/officeDocument/2006/relationships/hyperlink" Target="https://www.google.com/search?q=gymnastics+classes+in+maharashtra&amp;npsic=0&amp;rflfq=1&amp;rlha=0&amp;rllag=18788053,73345435,65209&amp;tbm=lcl&amp;ved=2ahUKEwjf29mGkafqAhXDe30KHZVLB9oQjGp6BAgMEDs&amp;rldoc=1" TargetMode="External"/><Relationship Id="rId364" Type="http://schemas.openxmlformats.org/officeDocument/2006/relationships/hyperlink" Target="http://www.crossfitmyden.co.in/" TargetMode="External"/><Relationship Id="rId61" Type="http://schemas.openxmlformats.org/officeDocument/2006/relationships/hyperlink" Target="https://www.google.com/search?tbm=lcl&amp;sxsrf=ALeKk020s-preeVxeJhio4hD8E8ITd4_9g%3A1591563204816&amp;ei=xFPdXuC4MaDH4-EPoMKpyAU&amp;q=gymnastic+classes+in+vijayawada&amp;oq=gymnastic+classes+in+vijayawada&amp;gs_l=psy-ab.3..0i333k1l3.378020.378590.0.379275.2.2.0.0.0.0.179.325.0j2.2.0....0...1c.1.64.psy-ab..0.2.324....0.Wyf5q755qRU" TargetMode="External"/><Relationship Id="rId82" Type="http://schemas.openxmlformats.org/officeDocument/2006/relationships/hyperlink" Target="https://www.google.com/search?tbm=lcl&amp;sxsrf=ALeKk020s-preeVxeJhio4hD8E8ITd4_9g%3A1591563204816&amp;ei=xFPdXuC4MaDH4-EPoMKpyAU&amp;q=gymnastic+classes+in+vijayawada&amp;oq=gymnastic+classes+in+vijayawada&amp;gs_l=psy-ab.3..0i333k1l3.378020.378590.0.379275.2.2.0.0.0.0.179.325.0j2.2.0....0...1c.1.64.psy-ab..0.2.324....0.Wyf5q755qRU" TargetMode="External"/><Relationship Id="rId199" Type="http://schemas.openxmlformats.org/officeDocument/2006/relationships/hyperlink" Target="http://www.gopschool.com/" TargetMode="External"/><Relationship Id="rId203" Type="http://schemas.openxmlformats.org/officeDocument/2006/relationships/hyperlink" Target="https://goldsgym.in/our-gyms/mysore-jayalaxmipuram/" TargetMode="External"/><Relationship Id="rId385" Type="http://schemas.openxmlformats.org/officeDocument/2006/relationships/hyperlink" Target="https://www.justdial.com/Gulbarga/Rock-Gym-Opp-to-Kharge-Petrole-Bunk-Sedam-Road/9999P8472-8472-110220225903-K7G6_BZDET?xid=R3VsYmFyZ2EgRml0bmVzcyBDZW50cmVz" TargetMode="External"/><Relationship Id="rId19" Type="http://schemas.openxmlformats.org/officeDocument/2006/relationships/hyperlink" Target="https://tapaswi-yoga-therapy-wellness-center.business.site/" TargetMode="External"/><Relationship Id="rId224" Type="http://schemas.openxmlformats.org/officeDocument/2006/relationships/hyperlink" Target="https://www.google.com/maps/dir/28.6425004,77.2979777/Gymnastics+classes+in+Karnataka/@20.5405208,69.3793501,5z/data=!3m1!4b1!4m9!4m8!1m1!4e1!1m5!1m1!1s0x3bae15fe404cef59:0xe82ff4c4182d2008!2m2!1d77.649275!2d12.9078076" TargetMode="External"/><Relationship Id="rId245"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266" Type="http://schemas.openxmlformats.org/officeDocument/2006/relationships/hyperlink" Target="https://www.google.com/search?q=gymnastics+classes+in+maharashtra&amp;npsic=0&amp;rflfq=1&amp;rlha=0&amp;rllag=18788053,73345435,65209&amp;tbm=lcl&amp;ved=2ahUKEwjf29mGkafqAhXDe30KHZVLB9oQjGp6BAgMEDs&amp;rldoc=1" TargetMode="External"/><Relationship Id="rId287" Type="http://schemas.openxmlformats.org/officeDocument/2006/relationships/hyperlink" Target="https://www.google.com/maps/place/Incredible+Mallakhamb+-+Kandivali+centre/@19.204232,72.8341681,17z/data=!3m1!4b1!4m5!3m4!1s0x3be7b6c4513aa759:0x286cf1fd5a458a00!8m2!3d19.204232!4d72.8363621" TargetMode="External"/><Relationship Id="rId410" Type="http://schemas.openxmlformats.org/officeDocument/2006/relationships/hyperlink" Target="https://www.google.com/search?sa=X&amp;biw=1536&amp;bih=722&amp;sxsrf=ALeKk01nxEjh3kSNcZLorsSevmaIAnbwFw:1595139625064&amp;q=gymnastics+classes+in+Gulbarga&amp;npsic=0&amp;rflfq=1&amp;rlha=0&amp;rllag=17329326,76835139,3168&amp;tbm=lcl&amp;ved=2ahUKEwit8t-V1tjqAhWYxzgGHa84BmUQjGp6BAgLED0&amp;rldoc=1" TargetMode="External"/><Relationship Id="rId431" Type="http://schemas.openxmlformats.org/officeDocument/2006/relationships/hyperlink" Target="https://www.google.com/search?rlz=1C1CHBF_enIN880IN880&amp;tbm=lcl&amp;sxsrf=ALeKk00BHnPrknHKlH0cMCGbhEv9-tkYQg%3A1595242479370&amp;ei=73cVX_2jFv2c4-EPi4mawA8&amp;q=gymnastics%20in%20mysore&amp;oq=gymnastic+classes+in+mysore+karnataka&amp;gs_l=psy-ab.1.1.0i333k1l2.11739828.11744351.0.11749314.13.13.0.0.0.0.255.1607.2-7.7.0....0...1c.1.64.psy-ab..6.5.1161...0i7i30k1j33i10k1.0.1G5OeHibLZA&amp;tbs=lrf:!1m4!1u3!2m2!3m1!1e1!1m4!1u2!2m2!2m1!1e1!1m4!1u16!2m2!16m1!1e1!1m4!1u16!2m2!16m1!1e2!2m1!1e2!2m1!1e16!2m1!1e3!3sIAE,lf:1,lf_ui:2&amp;rlst=f" TargetMode="External"/><Relationship Id="rId30"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105"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26"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47"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68"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312" Type="http://schemas.openxmlformats.org/officeDocument/2006/relationships/hyperlink" Target="https://www.facebook.com/thephoenixgymnasticsacademy/" TargetMode="External"/><Relationship Id="rId333" Type="http://schemas.openxmlformats.org/officeDocument/2006/relationships/hyperlink" Target="https://www.google.com/search?q=gymnastics+classes+in+maharashtra&amp;npsic=0&amp;rflfq=1&amp;rlha=0&amp;rllag=18788053,73345435,65209&amp;tbm=lcl&amp;ved=2ahUKEwjf29mGkafqAhXDe30KHZVLB9oQjGp6BAgMEDs&amp;rldoc=1" TargetMode="External"/><Relationship Id="rId354" Type="http://schemas.openxmlformats.org/officeDocument/2006/relationships/hyperlink" Target="https://www.facebook.com/pg/kohmsports/about/?ref=page_internal" TargetMode="External"/><Relationship Id="rId51" Type="http://schemas.openxmlformats.org/officeDocument/2006/relationships/hyperlink" Target="https://www.google.com/search?tbm=lcl&amp;sxsrf=ALeKk02oBi35wZfGf3JxcPOQwnV-ocFdKw%3A1591561767030&amp;ei=J07dXte9Afif4-EPgYKx4A0&amp;q=gymnastic+clubs+in+andhra+pradesh&amp;oq=gymnastic+clubs+in+andhra+pradesh&amp;gs_l=psy-ab.3..0i333k1.33408.36288.0.37104.8.8.0.0.0.0.269.1016.0j5j1.6.0....0...1c.1.64.psy-ab..2.3.578...35i304i39k1.0.kDYi3Y8V4ss" TargetMode="External"/><Relationship Id="rId72" Type="http://schemas.openxmlformats.org/officeDocument/2006/relationships/hyperlink" Target="https://www.google.com/search?tbm=lcl&amp;sxsrf=ALeKk020s-preeVxeJhio4hD8E8ITd4_9g%3A1591563204816&amp;ei=xFPdXuC4MaDH4-EPoMKpyAU&amp;q=gymnastic+classes+in+vijayawada&amp;oq=gymnastic+classes+in+vijayawada&amp;gs_l=psy-ab.3..0i333k1l3.378020.378590.0.379275.2.2.0.0.0.0.179.325.0j2.2.0....0...1c.1.64.psy-ab..0.2.324....0.Wyf5q755qRU" TargetMode="External"/><Relationship Id="rId93" Type="http://schemas.openxmlformats.org/officeDocument/2006/relationships/hyperlink" Target="http://business.google.com/website/monster-fitness-club" TargetMode="External"/><Relationship Id="rId189" Type="http://schemas.openxmlformats.org/officeDocument/2006/relationships/hyperlink" Target="https://www.google.com/maps/dir/28.6425004,77.2979777/Gymnastics+classes+in+Karnataka/@20.5753446,69.379406,5z/data=!3m1!4b1!4m9!4m8!1m1!4e1!1m5!1m1!1s0x3bae17dcf5bc9c69:0x83963476a24e1c91!2m2!1d77.571027!2d13.029975" TargetMode="External"/><Relationship Id="rId375" Type="http://schemas.openxmlformats.org/officeDocument/2006/relationships/hyperlink" Target="https://www.justdial.com/Gulbarga/Heitech-Wellness-Club-Station-main-road/9999P8472-8472-191004124724-Z2Z6_BZDET?xid=R3VsYmFyZ2EgRml0bmVzcyBDZW50cmVz" TargetMode="External"/><Relationship Id="rId396" Type="http://schemas.openxmlformats.org/officeDocument/2006/relationships/hyperlink" Target="https://www.justdial.com/Gulbarga/Fit-fine-fitness-zone-Near-MSK-Mill-Gate/9999P8472-8472-190821132715-L5B8_BZDET?xid=R3VsYmFyZ2EgRml0bmVzcyBDZW50cmVz" TargetMode="External"/><Relationship Id="rId3" Type="http://schemas.openxmlformats.org/officeDocument/2006/relationships/hyperlink" Target="https://www.facebook.com/theschoolofdynamickarate" TargetMode="External"/><Relationship Id="rId214"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235" Type="http://schemas.openxmlformats.org/officeDocument/2006/relationships/hyperlink" Target="https://business.google.com/website/cta-chouhans-taekwondo-academy" TargetMode="External"/><Relationship Id="rId256" Type="http://schemas.openxmlformats.org/officeDocument/2006/relationships/hyperlink" Target="mailto:contact@thelifesports.in" TargetMode="External"/><Relationship Id="rId277" Type="http://schemas.openxmlformats.org/officeDocument/2006/relationships/hyperlink" Target="https://www.google.com/maps/place/Aradhya+kala+Academy+Dance+Group/@18.9878102,72.8301096,17z/data=!3m1!4b1!4m5!3m4!1s0x3be7ce5f1871bf87:0xf0faa4fc319bf686!8m2!3d18.9878102!4d72.8323036" TargetMode="External"/><Relationship Id="rId298" Type="http://schemas.openxmlformats.org/officeDocument/2006/relationships/hyperlink" Target="https://www.google.com/search?client=ubuntu&amp;hs=uJ0&amp;channel=fs&amp;q=gymnastics+classes+in+maharashtra&amp;npsic=0&amp;rflfq=1&amp;rlha=0&amp;rllag=19168658,74096947,153740&amp;tbm=lcl&amp;ved=2ahUKEwjXvdTKvKfqAhWYf30KHWonCWcQjGp6BAgMED0&amp;rldoc=1" TargetMode="External"/><Relationship Id="rId400" Type="http://schemas.openxmlformats.org/officeDocument/2006/relationships/hyperlink" Target="https://www.justdial.com/Gulbarga/Dance-World-Dance-Fitness-Studio-Beside-Hanuman-Temple-Old-Chowpatti-Fort-Road-Gulbarga/9999P8472-8472-180226170541-S9B1_BZDET?xid=R3VsYmFyZ2EgRml0bmVzcyBDZW50cmVz" TargetMode="External"/><Relationship Id="rId421" Type="http://schemas.openxmlformats.org/officeDocument/2006/relationships/hyperlink" Target="https://www.google.com/search?rlz=1C1CHBF_enIN880IN880&amp;sxsrf=ALeKk01Fo6gkfcCkeHboXupQe7K9jmgdKw:1595242461229&amp;q=gymnastic+classes+in+belgaum+karnataka&amp;npsic=0&amp;rflfq=1&amp;rlha=0&amp;rllag=15857687,74498359,1699&amp;tbm=lcl&amp;ved=2ahUKEwjYo-2h1dvqAhVcyTgGHaGgCFcQjGp6BAgMEEs&amp;rldoc=1" TargetMode="External"/><Relationship Id="rId116"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37" Type="http://schemas.openxmlformats.org/officeDocument/2006/relationships/hyperlink" Target="https://www.google.com/search?client=firefox-b-d&amp;tbm=lcl&amp;sxsrf=ALeKk00YnNHeJHj9Fy0s56XqIhP0nnvSKw%3A1592150596904&amp;ei=RErmXvfqNuWdmgfl8oSQAw&amp;q=Gymnastics+classes+in+Karnataka&amp;oq=Gymnastics+classes+in+Karnataka&amp;gs_l=psy-ab.12...0.0.0.68991.0.0.0.0.0.0.0.0..0.0....0...1c..64.psy-ab..0.0.0....0.-5TIfgplxwA" TargetMode="External"/><Relationship Id="rId158"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302" Type="http://schemas.openxmlformats.org/officeDocument/2006/relationships/hyperlink" Target="https://www.google.com/maps/place/Goregaon+Gymkhana/@19.1645288,72.8514428,17z/data=!3m1!4b1!4m5!3m4!1s0x3be7b7ad6d64e297:0x3d567b30ea984060!8m2!3d19.1645288!4d72.8536368" TargetMode="External"/><Relationship Id="rId323" Type="http://schemas.openxmlformats.org/officeDocument/2006/relationships/hyperlink" Target="mailto:shivaji_gymnasticsclub@rediffmail.com" TargetMode="External"/><Relationship Id="rId344" Type="http://schemas.openxmlformats.org/officeDocument/2006/relationships/hyperlink" Target="https://www.facebook.com/perfect.gymnastics/" TargetMode="External"/><Relationship Id="rId20"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41"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62" Type="http://schemas.openxmlformats.org/officeDocument/2006/relationships/hyperlink" Target="https://www.google.com/search?tbm=lcl&amp;sxsrf=ALeKk020s-preeVxeJhio4hD8E8ITd4_9g%3A1591563204816&amp;ei=xFPdXuC4MaDH4-EPoMKpyAU&amp;q=gymnastic+classes+in+vijayawada&amp;oq=gymnastic+classes+in+vijayawada&amp;gs_l=psy-ab.3..0i333k1l3.378020.378590.0.379275.2.2.0.0.0.0.179.325.0j2.2.0....0...1c.1.64.psy-ab..0.2.324....0.Wyf5q755qRU" TargetMode="External"/><Relationship Id="rId83" Type="http://schemas.openxmlformats.org/officeDocument/2006/relationships/hyperlink" Target="https://www.google.com/search?tbm=lcl&amp;sxsrf=ALeKk02oBi35wZfGf3JxcPOQwnV-ocFdKw%3A1591561767030&amp;ei=J07dXte9Afif4-EPgYKx4A0&amp;q=gymnastic+clubs+in+andhra+pradesh&amp;oq=gymnastic+clubs+in+andhra+pradesh&amp;gs_l=psy-ab.3..0i333k1.33408.36288.0.37104.8.8.0.0.0.0.269.1016.0j5j1.6.0....0...1c.1.64.psy-ab..2.3.578...35i304i39k1.0.kDYi3Y8V4ss" TargetMode="External"/><Relationship Id="rId179" Type="http://schemas.openxmlformats.org/officeDocument/2006/relationships/hyperlink" Target="https://www.google.com/search?client=firefox-b-d&amp;tbm=lcl&amp;sxsrf=ALeKk00_pHAoWBX6mMbZQkMf2ur4UPRJ1w%3A1592154086602&amp;ei=5lfmXpKoJJrD3LUP4t-0qAk&amp;q=Gymnastics+classes+in+Karnataka&amp;oq=Gymnastics+classes+in+Karnataka&amp;gs_l=psy-ab.12...0.0.0.6556.0.0.0.0.0.0.0.0..0.0....0...1c..64.psy-ab..0.0.0....0.e4DKI1U2A10" TargetMode="External"/><Relationship Id="rId365" Type="http://schemas.openxmlformats.org/officeDocument/2006/relationships/hyperlink" Target="https://www.google.com/maps/place/Gymnastics+Training+Center/@17.400565,78.4710624,17z/data=!3m1!4b1!4m5!3m4!1s0x3bcb9761b10bdedf:0x87b1b2588d28c273!8m2!3d17.400565!4d78.4732564" TargetMode="External"/><Relationship Id="rId386" Type="http://schemas.openxmlformats.org/officeDocument/2006/relationships/hyperlink" Target="https://www.justdial.com/Gulbarga/Dj-Dance-And-Fitness-Academy-Oppsite-to-Manjushree-Hotel-College-Road-Gulbarga/9999P8472-8472-180226104206-W9G6_BZDET?xid=R3VsYmFyZ2EgRml0bmVzcyBDZW50cmVz" TargetMode="External"/><Relationship Id="rId190"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204" Type="http://schemas.openxmlformats.org/officeDocument/2006/relationships/hyperlink" Target="https://www.google.com/maps/dir/28.6425004,77.2979777/Gymnastics+classes+in+Karnataka/@20.3421088,69.8965765,5z/data=!3m1!4b1!4m9!4m8!1m1!4e1!1m5!1m1!1s0x3bae14f8b6e45307:0x2251b302b27857c2!2m2!1d77.6138197!2d12.9215483" TargetMode="External"/><Relationship Id="rId225"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246" Type="http://schemas.openxmlformats.org/officeDocument/2006/relationships/hyperlink" Target="https://figurine-fitness-indiranagar.business.site/" TargetMode="External"/><Relationship Id="rId267" Type="http://schemas.openxmlformats.org/officeDocument/2006/relationships/hyperlink" Target="https://www.facebook.com/mallakhambsportstrainingacademy/" TargetMode="External"/><Relationship Id="rId288" Type="http://schemas.openxmlformats.org/officeDocument/2006/relationships/hyperlink" Target="mailto:thakuranup2020@gmail.com" TargetMode="External"/><Relationship Id="rId411" Type="http://schemas.openxmlformats.org/officeDocument/2006/relationships/hyperlink" Target="https://www.google.com/search?rlz=1C1CHBF_enIN880IN880&amp;sxsrf=ALeKk01Fo6gkfcCkeHboXupQe7K9jmgdKw:1595242461229&amp;q=gymnastic+classes+in+belgaum+karnataka&amp;npsic=0&amp;rflfq=1&amp;rlha=0&amp;rllag=15857687,74498359,1699&amp;tbm=lcl&amp;ved=2ahUKEwjYo-2h1dvqAhVcyTgGHaGgCFcQjGp6BAgMEEs&amp;rldoc=1" TargetMode="External"/><Relationship Id="rId432" Type="http://schemas.openxmlformats.org/officeDocument/2006/relationships/hyperlink" Target="https://www.google.com/search?rlz=1C1CHBF_enIN880IN880&amp;tbm=lcl&amp;sxsrf=ALeKk00BHnPrknHKlH0cMCGbhEv9-tkYQg%3A1595242479370&amp;ei=73cVX_2jFv2c4-EPi4mawA8&amp;q=gymnastics%20in%20mysore&amp;oq=gymnastic+classes+in+mysore+karnataka&amp;gs_l=psy-ab.1.1.0i333k1l2.11739828.11744351.0.11749314.13.13.0.0.0.0.255.1607.2-7.7.0....0...1c.1.64.psy-ab..6.5.1161...0i7i30k1j33i10k1.0.1G5OeHibLZA&amp;tbs=lrf:!1m4!1u3!2m2!3m1!1e1!1m4!1u2!2m2!2m1!1e1!1m4!1u16!2m2!16m1!1e1!1m4!1u16!2m2!16m1!1e2!2m1!1e2!2m1!1e16!2m1!1e3!3sIAE,lf:1,lf_ui:2&amp;rlst=f" TargetMode="External"/><Relationship Id="rId106" Type="http://schemas.openxmlformats.org/officeDocument/2006/relationships/hyperlink" Target="https://www.google.com/maps/dir/28.6425004,77.2979777/Gymnastics+classes+in+Karnataka/@20.5306312,69.3793342,5z/data=!3m1!4b1!4m9!4m8!1m1!4e1!1m5!1m1!1s0x3bae1545f08973cb:0x5c25e2b1046e1f95!2m2!1d77.5783568!2d12.8878492" TargetMode="External"/><Relationship Id="rId127" Type="http://schemas.openxmlformats.org/officeDocument/2006/relationships/hyperlink" Target="https://www.google.com/maps/dir/Gymnastics+classes+in+Karnataka/data=!4m6!4m5!1m1!4e2!1m2!1m1!1s0x3baf7a7adcd28f55:0x1105021acb36c664?sa=X&amp;ved=2ahUKEwjElqDf1IHqAhXA4HMBHWQwDg0Q9RcwAXoECAQQEA" TargetMode="External"/><Relationship Id="rId313" Type="http://schemas.openxmlformats.org/officeDocument/2006/relationships/hyperlink" Target="https://www.google.com/search?q=gymnastics+classes+in+maharashtra&amp;npsic=0&amp;rflfq=1&amp;rlha=0&amp;rllag=18788053,73345435,65209&amp;tbm=lcl&amp;ved=2ahUKEwjf29mGkafqAhXDe30KHZVLB9oQjGp6BAgMEDs&amp;rldoc=1" TargetMode="External"/><Relationship Id="rId10" Type="http://schemas.openxmlformats.org/officeDocument/2006/relationships/hyperlink" Target="https://www.google.com/search?biw=1396&amp;bih=613&amp;tbm=lcl&amp;sxsrf=ALeKk00-iCgXug2Uy3Y5rS5ny5oC1ps6pw%3A1591443450907&amp;ei=-n_bXvX9NrDD3LUPmP6wwAI&amp;q=gymnastic+classes+in+andhra+pradesh&amp;oq=gymnastic+classes+in+andhra+pradesh&amp;gs_l=psy-ab.3...0.0.0.19095.0.0.0.0.0.0.0.0..0.0....0...1c..64.psy-ab..0.0.0....0.Wi8cIUI5Gjg" TargetMode="External"/><Relationship Id="rId31" Type="http://schemas.openxmlformats.org/officeDocument/2006/relationships/hyperlink" Target="http://www.rwellnessworld.com/" TargetMode="External"/><Relationship Id="rId52" Type="http://schemas.openxmlformats.org/officeDocument/2006/relationships/hyperlink" Target="https://www.google.com/search?tbm=lcl&amp;sxsrf=ALeKk02oBi35wZfGf3JxcPOQwnV-ocFdKw%3A1591561767030&amp;ei=J07dXte9Afif4-EPgYKx4A0&amp;q=gymnastic+clubs+in+andhra+pradesh&amp;oq=gymnastic+clubs+in+andhra+pradesh&amp;gs_l=psy-ab.3..0i333k1.33408.36288.0.37104.8.8.0.0.0.0.269.1016.0j5j1.6.0....0...1c.1.64.psy-ab..2.3.578...35i304i39k1.0.kDYi3Y8V4ss" TargetMode="External"/><Relationship Id="rId73" Type="http://schemas.openxmlformats.org/officeDocument/2006/relationships/hyperlink" Target="https://www.google.com/search?tbm=lcl&amp;sxsrf=ALeKk020s-preeVxeJhio4hD8E8ITd4_9g%3A1591563204816&amp;ei=xFPdXuC4MaDH4-EPoMKpyAU&amp;q=gymnastic+classes+in+vijayawada&amp;oq=gymnastic+classes+in+vijayawada&amp;gs_l=psy-ab.3..0i333k1l3.378020.378590.0.379275.2.2.0.0.0.0.179.325.0j2.2.0....0...1c.1.64.psy-ab..0.2.324....0.Wyf5q755qRU" TargetMode="External"/><Relationship Id="rId94" Type="http://schemas.openxmlformats.org/officeDocument/2006/relationships/hyperlink" Target="https://www.google.com/search?tbm=lcl&amp;sxsrf=ALeKk02oBi35wZfGf3JxcPOQwnV-ocFdKw%3A1591561767030&amp;ei=J07dXte9Afif4-EPgYKx4A0&amp;q=gymnastic+clubs+in+andhra+pradesh&amp;oq=gymnastic+clubs+in+andhra+pradesh&amp;gs_l=psy-ab.3..0i333k1.33408.36288.0.37104.8.8.0.0.0.0.269.1016.0j5j1.6.0....0...1c.1.64.psy-ab..2.3.578...35i304i39k1.0.kDYi3Y8V4ss" TargetMode="External"/><Relationship Id="rId148"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169"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334" Type="http://schemas.openxmlformats.org/officeDocument/2006/relationships/hyperlink" Target="https://www.facebook.com/healthmantrafitness/" TargetMode="External"/><Relationship Id="rId355" Type="http://schemas.openxmlformats.org/officeDocument/2006/relationships/hyperlink" Target="https://www.google.com/search?client=ubuntu&amp;hs=uJ0&amp;channel=fs&amp;q=gymnastics+classes+in+maharashtra&amp;npsic=0&amp;rflfq=1&amp;rlha=0&amp;rllag=19168658,74096947,153740&amp;tbm=lcl&amp;ved=2ahUKEwjXvdTKvKfqAhWYf30KHWonCWcQjGp6BAgMED0&amp;rldoc=1" TargetMode="External"/><Relationship Id="rId376" Type="http://schemas.openxmlformats.org/officeDocument/2006/relationships/hyperlink" Target="https://www.justdial.com/Gulbarga/Bhavani-health-Fitness-club/9999P8472-8472-191211121045-Z4R7_BZDET?xid=R3VsYmFyZ2EgRml0bmVzcyBDZW50cmVz" TargetMode="External"/><Relationship Id="rId397" Type="http://schemas.openxmlformats.org/officeDocument/2006/relationships/hyperlink" Target="https://www.justdial.com/Gulbarga/Fit-Fine-Fitness-Zone-Adarsh-Nagar-Gulbarga/9999P8472-8472-140524090011-B8D2_BZDET?xid=R3VsYmFyZ2EgRml0bmVzcyBDZW50cmVz" TargetMode="External"/><Relationship Id="rId4" Type="http://schemas.openxmlformats.org/officeDocument/2006/relationships/hyperlink" Target="https://www.google.com/maps/dir/golds+gym+vijayawada/data=!4m6!4m5!1m1!4e2!1m2!1m1!1s0x3a35faba9260cceb:0xd5840ed93a895900?sa=X&amp;ved=2ahUKEwj17bPbz_DpAhVwzzgGHXAQAg8Q9RcwIXoECBEQDg" TargetMode="External"/><Relationship Id="rId180" Type="http://schemas.openxmlformats.org/officeDocument/2006/relationships/hyperlink" Target="https://www.google.com/search?client=firefox-b-d&amp;tbm=lcl&amp;sxsrf=ALeKk00_pHAoWBX6mMbZQkMf2ur4UPRJ1w%3A1592154086602&amp;ei=5lfmXpKoJJrD3LUP4t-0qAk&amp;q=Gymnastics+classes+in+Karnataka&amp;oq=Gymnastics+classes+in+Karnataka&amp;gs_l=psy-ab.12...0.0.0.6556.0.0.0.0.0.0.0.0..0.0....0...1c..64.psy-ab..0.0.0....0.e4DKI1U2A10" TargetMode="External"/><Relationship Id="rId215" Type="http://schemas.openxmlformats.org/officeDocument/2006/relationships/hyperlink" Target="http://www.monkeymayhem.club/" TargetMode="External"/><Relationship Id="rId236" Type="http://schemas.openxmlformats.org/officeDocument/2006/relationships/hyperlink" Target="https://www.google.com/maps/dir/28.6425004,77.2979777/Gymnastics+classes+in+Karnataka/@20.5767391,67.6302148,5z/data=!3m1!4b1!4m9!4m8!1m1!4e1!1m5!1m1!1s0x3bb8d27cffffffff:0xd75a45f244570602!2m2!1d75.015498!2d15.4426817" TargetMode="External"/><Relationship Id="rId257" Type="http://schemas.openxmlformats.org/officeDocument/2006/relationships/hyperlink" Target="https://www.google.com/search?client=ubuntu&amp;hs=4Uf&amp;channel=fs&amp;q=gymnastics+classes+in+maharashtra&amp;npsic=0&amp;rflfq=1&amp;rlha=0&amp;rllag=18788053,73345435,65209&amp;tbm=lcl&amp;ved=2ahUKEwi9-YOxuqfqAhXaT30KHW1DCvAQjGp6BAgMEDs&amp;rldoc=1" TargetMode="External"/><Relationship Id="rId278" Type="http://schemas.openxmlformats.org/officeDocument/2006/relationships/hyperlink" Target="mailto:aradhyakalaacademy@gmail.com" TargetMode="External"/><Relationship Id="rId401" Type="http://schemas.openxmlformats.org/officeDocument/2006/relationships/hyperlink" Target="https://www.justdial.com/Gulbarga/Club-Rj-S-Healthy-Lifestyle-Near-New-Jewargi-Road-New-Jewargi-Cross/9999P8472-8472-200303171953-U6V6_BZDET?xid=R3VsYmFyZ2EgRml0bmVzcyBDZW50cmVz" TargetMode="External"/><Relationship Id="rId422" Type="http://schemas.openxmlformats.org/officeDocument/2006/relationships/hyperlink" Target="https://www.google.com/search?rlz=1C1CHBF_enIN880IN880&amp;sxsrf=ALeKk01Fo6gkfcCkeHboXupQe7K9jmgdKw:1595242461229&amp;q=gymnastic+classes+in+belgaum+karnataka&amp;npsic=0&amp;rflfq=1&amp;rlha=0&amp;rllag=15857687,74498359,1699&amp;tbm=lcl&amp;ved=2ahUKEwjYo-2h1dvqAhVcyTgGHaGgCFcQjGp6BAgMEEs&amp;rldoc=1" TargetMode="External"/><Relationship Id="rId303" Type="http://schemas.openxmlformats.org/officeDocument/2006/relationships/hyperlink" Target="mailto:goregaongymkhana@gmail.com" TargetMode="External"/><Relationship Id="rId42" Type="http://schemas.openxmlformats.org/officeDocument/2006/relationships/hyperlink" Target="http://www.smartlifegym.in/" TargetMode="External"/><Relationship Id="rId84" Type="http://schemas.openxmlformats.org/officeDocument/2006/relationships/hyperlink" Target="https://www.google.com/search?tbm=lcl&amp;sxsrf=ALeKk02oBi35wZfGf3JxcPOQwnV-ocFdKw%3A1591561767030&amp;ei=J07dXte9Afif4-EPgYKx4A0&amp;q=gymnastic+clubs+in+andhra+pradesh&amp;oq=gymnastic+clubs+in+andhra+pradesh&amp;gs_l=psy-ab.3..0i333k1.33408.36288.0.37104.8.8.0.0.0.0.269.1016.0j5j1.6.0....0...1c.1.64.psy-ab..2.3.578...35i304i39k1.0.kDYi3Y8V4ss" TargetMode="External"/><Relationship Id="rId138" Type="http://schemas.openxmlformats.org/officeDocument/2006/relationships/hyperlink" Target="https://www.google.com/search?client=firefox-b-d&amp;tbm=lcl&amp;sxsrf=ALeKk03LadfL1-7VSpJuCA1hqP-9wKJp7A%3A1592151279555&amp;ei=70zmXsK_If6O4-EP3am9uAU&amp;q=Gymnastics+classes+in+Karnataka&amp;oq=Gymnastics+classes+in+Karnataka&amp;gs_l=psy-ab.12...0.0.0.4116.0.0.0.0.0.0.0.0..0.0....0...1c..64.psy-ab..0.0.0....0.Fele7ZTqGKc" TargetMode="External"/><Relationship Id="rId345" Type="http://schemas.openxmlformats.org/officeDocument/2006/relationships/hyperlink" Target="https://www.google.com/maps/place/Om+Kabadi+Sangha+Gymnasium/@19.244467,73.130708,17z/data=!3m1!4b1!4m5!3m4!1s0x3be795d51d7b9207:0xccd121b4123d9d45!8m2!3d19.244467!4d73.132902" TargetMode="External"/><Relationship Id="rId387" Type="http://schemas.openxmlformats.org/officeDocument/2006/relationships/hyperlink" Target="https://www.justdial.com/Gulbarga/Snap-Fitness-Near-Arihant-Nagar-Opposite-Om-Nagar-Gate-Sedam-Road/9999P8472-8472-151227130928-F3U3_BZDET?xid=R3VsYmFyZ2EgRml0bmVzcyBDZW50cmVz" TargetMode="External"/><Relationship Id="rId191"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205" Type="http://schemas.openxmlformats.org/officeDocument/2006/relationships/hyperlink" Target="https://www.google.com/search?client=firefox-b-d&amp;tbm=lcl&amp;sxsrf=ALeKk039P5YSnVP-7WYmRXLe0H1xeq8AOA%3A1592154647125&amp;ei=F1rmXruQB9H69QOx473wCg&amp;q=Gymnastics+classes+in+Karnataka&amp;oq=Gymnastics+classes+in+Karnataka&amp;gs_l=psy-ab.12...0.0.0.1685507.0.0.0.0.0.0.0.0..0.0....0...1c..64.psy-ab..0.0.0....0.TwErOWSRgpw" TargetMode="External"/><Relationship Id="rId247" Type="http://schemas.openxmlformats.org/officeDocument/2006/relationships/hyperlink" Target="https://www.google.com/maps/dir/Gymnastics+classes+in+Karnataka/data=!4m6!4m5!1m1!4e2!1m2!1m1!1s0x3bae6b585eb1c925:0x51f5d9a330eb7293?sa=X&amp;ved=2ahUKEwil0_iG_YHqAhWbzzgGHfh3B2AQ9RcwAHoECAYQCg" TargetMode="External"/><Relationship Id="rId412" Type="http://schemas.openxmlformats.org/officeDocument/2006/relationships/hyperlink" Target="https://www.google.com/search?rlz=1C1CHBF_enIN880IN880&amp;sxsrf=ALeKk01Fo6gkfcCkeHboXupQe7K9jmgdKw:1595242461229&amp;q=gymnastic+classes+in+belgaum+karnataka&amp;npsic=0&amp;rflfq=1&amp;rlha=0&amp;rllag=15857687,74498359,1699&amp;tbm=lcl&amp;ved=2ahUKEwjYo-2h1dvqAhVcyTgGHaGgCFcQjGp6BAgMEEs&amp;rldoc=1" TargetMode="External"/><Relationship Id="rId107" Type="http://schemas.openxmlformats.org/officeDocument/2006/relationships/hyperlink" Target="https://www.google.com/search?client=firefox-b-d&amp;sxsrf=ALeKk02ADMYudafVacPnJ-eEF7QYpPpN2A:1592139470760&amp;ei=vxzmXpLEO9G38QPUzaVQ&amp;q=Gymnastics%20classes%20in%20Karnataka&amp;oq=Gymanastics+class+in+Karnatka&amp;gs_lcp=CgZwc3ktYWIQAzIECAAQDToECAAQRzoGCAAQDRAKOgYIABANEB46BggAEBYQHjoICAAQFhAKEB5Q8BhYgUxgsU5oAHABeAKAAYwGiAHJG5IBDTAuMy4yLjAuMS4yLjGYAQCgAQGqAQdnd3Mtd2l6&amp;sclient=psy-ab&amp;ved=2ahUKEwi-ndncrYHqAhUN9XMBHb4BDT0QvS4wAHoECAsQJg&amp;uact=5&amp;npsic=0&amp;rflfq=1&amp;rlha=0&amp;rllag=12921633,77651110,8728&amp;tbm=lcl&amp;rldimm=10389250051308730563&amp;lqi=Ch9HeW1uYXN0aWNzIGNsYXNzZXMgaW4gS2FybmF0YWthWjUKEmd5bW5hc3RpY3MgY2xhc3NlcyIfZ3ltbmFzdGljcyBjbGFzc2VzIGluIGthcm5hdGFrYQ&amp;rldoc=1&amp;tbs=lrf:!1m4!1u3!2m2!3m1!1e1!1m4!1u2!2m2!2m1!1e1!1m4!1u16!2m2!16m1!1e1!1m4!1u16!2m2!16m1!1e2!2m1!1e2!2m1!1e16!2m1!1e3!3sIAE,lf:1,lf_ui:2&amp;rlst=f" TargetMode="External"/><Relationship Id="rId289" Type="http://schemas.openxmlformats.org/officeDocument/2006/relationships/hyperlink" Target="https://www.justdial.com/Mumbai/Incredible-Mallakhamb-Kandivali-Centre-Thakur-International-School-Kandivali-West/022PXX22-XX22-170906225035-X7U4_BZDET" TargetMode="External"/><Relationship Id="rId11" Type="http://schemas.openxmlformats.org/officeDocument/2006/relationships/hyperlink" Target="http://brahmakumaris.com/" TargetMode="External"/><Relationship Id="rId53" Type="http://schemas.openxmlformats.org/officeDocument/2006/relationships/hyperlink" Target="https://www.google.com/search?tbm=lcl&amp;sxsrf=ALeKk020s-preeVxeJhio4hD8E8ITd4_9g%3A1591563204816&amp;ei=xFPdXuC4MaDH4-EPoMKpyAU&amp;q=gymnastic+classes+in+vijayawada&amp;oq=gymnastic+classes+in+vijayawada&amp;gs_l=psy-ab.3..0i333k1l3.378020.378590.0.379275.2.2.0.0.0.0.179.325.0j2.2.0....0...1c.1.64.psy-ab..0.2.324....0.Wyf5q755qRU" TargetMode="External"/><Relationship Id="rId149" Type="http://schemas.openxmlformats.org/officeDocument/2006/relationships/hyperlink" Target="http://thelittlegym.in/" TargetMode="External"/><Relationship Id="rId314" Type="http://schemas.openxmlformats.org/officeDocument/2006/relationships/hyperlink" Target="http://www.phoenixgymnastics.in/" TargetMode="External"/><Relationship Id="rId356" Type="http://schemas.openxmlformats.org/officeDocument/2006/relationships/hyperlink" Target="https://kohmgymnastics.business.site/?utm_source=gmb&amp;utm_medium=referral" TargetMode="External"/><Relationship Id="rId398" Type="http://schemas.openxmlformats.org/officeDocument/2006/relationships/hyperlink" Target="https://www.justdial.com/Gulbarga/Stayfit-Health-And-Fitness-World-Pvt-Ltd-Behind-KBN-hospital-Station-Road-Gulbarga/9999P8472-8472-131009120927-G5A7DC_BZDET?xid=R3VsYmFyZ2EgRml0bmVzcyBDZW50cmVz" TargetMode="External"/><Relationship Id="rId95" Type="http://schemas.openxmlformats.org/officeDocument/2006/relationships/hyperlink" Target="https://www.google.com/search?tbm=lcl&amp;sxsrf=ALeKk02oBi35wZfGf3JxcPOQwnV-ocFdKw%3A1591561767030&amp;ei=J07dXte9Afif4-EPgYKx4A0&amp;q=gymnastic+clubs+in+andhra+pradesh&amp;oq=gymnastic+clubs+in+andhra+pradesh&amp;gs_l=psy-ab.3..0i333k1.33408.36288.0.37104.8.8.0.0.0.0.269.1016.0j5j1.6.0....0...1c.1.64.psy-ab..2.3.578...35i304i39k1.0.kDYi3Y8V4ss" TargetMode="External"/><Relationship Id="rId160" Type="http://schemas.openxmlformats.org/officeDocument/2006/relationships/hyperlink" Target="https://www.google.com/maps/dir/28.6425004,77.2979777/Gymnastics+classes+in+Karnataka/@20.5064099,69.3792954,5z/data=!3m1!4b1!4m9!4m8!1m1!4e1!1m5!1m1!1s0x3bae6b7bbb1b8ddb:0xf627e9fa6678ec84!2m2!1d77.6460446!2d12.8417751" TargetMode="External"/><Relationship Id="rId216" Type="http://schemas.openxmlformats.org/officeDocument/2006/relationships/hyperlink" Target="https://www.google.com/maps/dir/Gymnastics+classes+in+Karnataka/data=!4m6!4m5!1m1!4e2!1m2!1m1!1s0x3bb8d744528094a7:0xa5795a2322c3b853?sa=X&amp;ved=2ahUKEwji0ZbK9YHqAhUZ6XMBHdLqCokQ9RcwAXoECAQQEQ" TargetMode="External"/><Relationship Id="rId423" Type="http://schemas.openxmlformats.org/officeDocument/2006/relationships/hyperlink" Target="https://www.google.com/search?rlz=1C1CHBF_enIN880IN880&amp;sxsrf=ALeKk01Fo6gkfcCkeHboXupQe7K9jmgdKw:1595242461229&amp;q=gymnastic+classes+in+belgaum+karnataka&amp;npsic=0&amp;rflfq=1&amp;rlha=0&amp;rllag=15857687,74498359,1699&amp;tbm=lcl&amp;ved=2ahUKEwjYo-2h1dvqAhVcyTgGHaGgCFcQjGp6BAgMEEs&amp;rldoc=1" TargetMode="External"/><Relationship Id="rId258" Type="http://schemas.openxmlformats.org/officeDocument/2006/relationships/hyperlink" Target="https://www.google.com/search?client=ubuntu&amp;hs=4Uf&amp;channel=fs&amp;q=gymnastics+classes+in+maharashtra&amp;npsic=0&amp;rflfq=1&amp;rlha=0&amp;rllag=18788053,73345435,65209&amp;tbm=lcl&amp;ved=2ahUKEwi9-YOxuqfqAhXaT30KHW1DCvAQjGp6BAgMEDs&amp;rldoc=1" TargetMode="External"/><Relationship Id="rId22" Type="http://schemas.openxmlformats.org/officeDocument/2006/relationships/hyperlink" Target="https://www.beatsfitness.in/" TargetMode="External"/><Relationship Id="rId64" Type="http://schemas.openxmlformats.org/officeDocument/2006/relationships/hyperlink" Target="http://leafyogavillage.com/yoga-teacher-training-course-in-vijayawada/" TargetMode="External"/><Relationship Id="rId118" Type="http://schemas.openxmlformats.org/officeDocument/2006/relationships/hyperlink" Target="https://www.google.com/maps/dir/28.6425004,77.2979777/Gymnastics+classes+in+Karnataka/@20.5327459,69.3793376,5z/data=!3m1!4b1!4m9!4m8!1m1!4e1!1m5!1m1!1s0x3bae1546db3e5ba3:0xba9cdc790e22b82c!2m2!1d77.5813645!2d12.8921881" TargetMode="External"/><Relationship Id="rId325" Type="http://schemas.openxmlformats.org/officeDocument/2006/relationships/hyperlink" Target="https://www.google.com/search?client=ubuntu&amp;hs=uJ0&amp;channel=fs&amp;q=gymnastics+classes+in+maharashtra&amp;npsic=0&amp;rflfq=1&amp;rlha=0&amp;rllag=19168658,74096947,153740&amp;tbm=lcl&amp;ved=2ahUKEwjXvdTKvKfqAhWYf30KHWonCWcQjGp6BAgMED0&amp;rldoc=1" TargetMode="External"/><Relationship Id="rId367" Type="http://schemas.openxmlformats.org/officeDocument/2006/relationships/hyperlink" Target="https://www.google.com/search?client=ubuntu&amp;channel=fs&amp;tbm=lcl&amp;ei=_jP6XqeEI9Dd9QP56argDQ&amp;q=gymnastics+classes+in+telangana&amp;oq=gymnastics+classes+in+tela&amp;gs_l=psy-ab.3.0.33i22i29i30k1l3.5081720.5084046.0.5085661.4.4.0.0.0.0.166.629.0j4.4.0....0...1c.1.64.psy-ab..0.4.629...0j0i22i30k1j0i22i10i30k1.0.gEku7LJqyJM" TargetMode="External"/><Relationship Id="rId171" Type="http://schemas.openxmlformats.org/officeDocument/2006/relationships/hyperlink" Target="https://www.google.com/maps/dir/28.6425004,77.2979777/Gymnastics+classes+in+Karnataka/@20.5741382,69.3794041,5z/data=!3m1!4b1!4m9!4m8!1m1!4e1!1m5!1m1!1s0x3bae1724a29839ef:0x1fd4212f621aabf2!2m2!1d77.6370358!2d13.0233805" TargetMode="External"/><Relationship Id="rId227" Type="http://schemas.openxmlformats.org/officeDocument/2006/relationships/hyperlink" Target="https://chaitanyawellness.com/" TargetMode="External"/><Relationship Id="rId269" Type="http://schemas.openxmlformats.org/officeDocument/2006/relationships/hyperlink" Target="https://www.google.com/search?q=gymnastics+classes+in+maharashtra&amp;npsic=0&amp;rflfq=1&amp;rlha=0&amp;rllag=18788053,73345435,65209&amp;tbm=lcl&amp;ved=2ahUKEwjf29mGkafqAhXDe30KHZVLB9oQjGp6BAgMEDs&amp;rldoc=1" TargetMode="External"/><Relationship Id="rId434" Type="http://schemas.openxmlformats.org/officeDocument/2006/relationships/hyperlink" Target="https://www.google.com/search?rlz=1C1CHBF_enIN880IN880&amp;tbm=lcl&amp;sxsrf=ALeKk00BHnPrknHKlH0cMCGbhEv9-tkYQg%3A1595242479370&amp;ei=73cVX_2jFv2c4-EPi4mawA8&amp;q=gymnastics%20in%20mysore&amp;oq=gymnastic+classes+in+mysore+karnataka&amp;gs_l=psy-ab.1.1.0i333k1l2.11739828.11744351.0.11749314.13.13.0.0.0.0.255.1607.2-7.7.0....0...1c.1.64.psy-ab..6.5.1161...0i7i30k1j33i10k1.0.1G5OeHibLZA&amp;tbs=lrf:!1m4!1u3!2m2!3m1!1e1!1m4!1u2!2m2!2m1!1e1!1m4!1u16!2m2!16m1!1e1!1m4!1u16!2m2!16m1!1e2!2m1!1e2!2m1!1e16!2m1!1e3!3sIAE,lf:1,lf_ui:2&amp;rlst=f"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agatennis.com/" TargetMode="External"/><Relationship Id="rId671" Type="http://schemas.openxmlformats.org/officeDocument/2006/relationships/hyperlink" Target="https://www.google.com/maps/place/Talent+Sports+Academy/@12.87829,77.6333453,17z/data=!3m1!4b1!4m5!3m4!1s0x3bae6b53f602d4cd:0xe8c0cf02dc9b0df0!8m2!3d12.87829!4d77.635534" TargetMode="External"/><Relationship Id="rId769" Type="http://schemas.openxmlformats.org/officeDocument/2006/relationships/hyperlink" Target="https://www.google.com/maps/place/Sportz+Cult/@13.0682235,77.5693563,17z/data=!3m1!4b1!4m5!3m4!1s0x3bae180f8eb7499d:0x22d6534cd53306b!8m2!3d13.0682235!4d77.571545" TargetMode="External"/><Relationship Id="rId21" Type="http://schemas.openxmlformats.org/officeDocument/2006/relationships/hyperlink" Target="http://www.sportsvillage.tennis/" TargetMode="External"/><Relationship Id="rId324" Type="http://schemas.openxmlformats.org/officeDocument/2006/relationships/hyperlink" Target="https://www.google.com/maps/place/NRI+Estat+s+Phase+I+Tennis+court/@19.0037917,73.012139,17z/data=!3m1!4b1!4m5!3m4!1s0x3be7c37145ec56d9:0xf13645aa0eda8e0c!8m2!3d19.0037917!4d73.0143277" TargetMode="External"/><Relationship Id="rId531" Type="http://schemas.openxmlformats.org/officeDocument/2006/relationships/hyperlink" Target="https://www.google.com/maps/place/Tennis+Courts/@10.5419055,76.1882497,14z/data=!4m8!1m2!2m1!1sTennis+Courts!3m4!1s0x3ba7ee8648c5dcab:0xb5a34ea4a0e4788e!8m2!3d10.5419055!4d76.1882497" TargetMode="External"/><Relationship Id="rId629" Type="http://schemas.openxmlformats.org/officeDocument/2006/relationships/hyperlink" Target="https://www.google.com/maps/place/Transform+Tennis+Academy,+Marathalli/@12.9529359,77.7191379,17z/data=!3m1!4b1!4m5!3m4!1s0x3bae123fcc402aad:0x7d86503fbba22c1b!8m2!3d12.9529359!4d77.7213266" TargetMode="External"/><Relationship Id="rId170" Type="http://schemas.openxmlformats.org/officeDocument/2006/relationships/hyperlink" Target="https://www.google.com/maps/place/Tennis+Academy/@17.4983234,78.5897705,14z/data=!4m8!1m2!2m1!1sTennis+Academy!3m4!1s0x3bcb9d0f38f4a8e5:0xc02bff493512fba5!8m2!3d17.4983234!4d78.5897705" TargetMode="External"/><Relationship Id="rId268" Type="http://schemas.openxmlformats.org/officeDocument/2006/relationships/hyperlink" Target="https://www.google.com/maps/place/Tennis+Court/@16.4499754,80.7427059,17z/data=!3m1!4b1!4m5!3m4!1s0x3a35fc41b35759e1:0xee1e31dcd1264f66!8m2!3d16.4499754!4d80.7448946" TargetMode="External"/><Relationship Id="rId475" Type="http://schemas.openxmlformats.org/officeDocument/2006/relationships/hyperlink" Target="https://www.google.com/maps/place/Ace+Tennis+Academy/@10.022652899999999,76.2904891,14z/data=!4m8!1m2!2m1!1sAce+Tennis+Academy!3m4!1s0x3b080d9ecd05a231:0x1b4ea8a736fc4326!8m2!3d10.022652899999999!4d76.2904891" TargetMode="External"/><Relationship Id="rId640" Type="http://schemas.openxmlformats.org/officeDocument/2006/relationships/hyperlink" Target="https://www.google.com/maps/place/Bhupathi+Tennis+Academy+Pvt+Ltd/@13.0627977,77.5707536,17z/data=!3m1!4b1!4m5!3m4!1s0x3bae1804ae5c244d:0xa67982c20d44e533!8m2!3d13.0627977!4d77.5729423" TargetMode="External"/><Relationship Id="rId682" Type="http://schemas.openxmlformats.org/officeDocument/2006/relationships/hyperlink" Target="https://www.google.com/search?sxsrf=ALeKk010KA_ZmN07kx3lSILFXZLFXjHvAg%3A1594648868083&amp;ei=JGkMX83fBMvc9QP9mqGQAQ&amp;q=Agon+Sports&amp;oq=Agon+Sports&amp;gs_lcp=CgZwc3ktYWIQAzIHCAAQRxCwAzIHCAAQRxCwAzIHCAAQRxCwAzIHCAAQRxCwAzIHCAAQRxCwAzIHCAAQRxCwAzIHCAAQRxCwAzIHCAAQRxCwA1C-Wli-WmDjW2gCcAB4AIABAIgBAJIBAJgBAKABAqABAaoBB2d3cy13aXo&amp;sclient=psy-ab&amp;ved=0ahUKEwjNgcv6scrqAhVLbn0KHX1NCBIQ4dUDCAw&amp;uact=5" TargetMode="External"/><Relationship Id="rId738" Type="http://schemas.openxmlformats.org/officeDocument/2006/relationships/hyperlink" Target="https://www.google.com/search?q=gopalan+sports+center&amp;oq=Gopalan+Sports+Center&amp;aqs=chrome.0.0l5j69i60l2j69i61.181j0j4&amp;sourceid=chrome&amp;ie=UTF-8" TargetMode="External"/><Relationship Id="rId32" Type="http://schemas.openxmlformats.org/officeDocument/2006/relationships/hyperlink" Target="https://www.google.com/maps/place/Winners+Wings+Tennis+Academy/@17.5109696,78.3787313,14z/data=!4m8!1m2!2m1!1sWinners+Wings+Tennis+Academy!3m4!1s0x3bcb9200b1da048b:0x336990391362f938!8m2!3d17.5109696!4d78.3787313" TargetMode="External"/><Relationship Id="rId74" Type="http://schemas.openxmlformats.org/officeDocument/2006/relationships/hyperlink" Target="https://www.google.com/maps/contrib/114452250939267929129" TargetMode="External"/><Relationship Id="rId128" Type="http://schemas.openxmlformats.org/officeDocument/2006/relationships/hyperlink" Target="https://www.google.com/maps/place/Kk+PRO+TENNIS+ACADEMY/@17.4303995,78.4511302,14z/data=!4m8!1m2!2m1!1sKk+PRO+TENNIS+ACADEMY!3m4!1s0x3bcb91226495605d:0xbf088e365e40f45c!8m2!3d17.4303995!4d78.4511302" TargetMode="External"/><Relationship Id="rId335" Type="http://schemas.openxmlformats.org/officeDocument/2006/relationships/hyperlink" Targe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 TargetMode="External"/><Relationship Id="rId377" Type="http://schemas.openxmlformats.org/officeDocument/2006/relationships/hyperlink" Target="https://www.google.com/search?sxsrf=ALeKk00OSRagphwJmtAXQK0apfxKkGqOOQ:1594234770922&amp;q=tennis+courts+in+maharashtra&amp;npsic=0&amp;rflfq=1&amp;rlha=0&amp;rllag=19173433,72925998,6989&amp;tbm=lcl&amp;ved=2ahUKEwj6kNapq77qAhV1xDgGHeGTBr0QjGp6BAgLEEE&amp;rldoc=1" TargetMode="External"/><Relationship Id="rId500" Type="http://schemas.openxmlformats.org/officeDocument/2006/relationships/hyperlink" Target="https://www.google.com/maps/place/Tennis+Complex+Ramanathan+Krishnan+Plaza/@8.5168021,76.9290728,14z/data=!4m8!1m2!2m1!1sTennis+Complex+Ramanathan+Krishnan+Plaza!3m4!1s0x3b05bbfad65232b7:0x232a20c09b29a357!8m2!3d8.5168021!4d76.9290728" TargetMode="External"/><Relationship Id="rId542" Type="http://schemas.openxmlformats.org/officeDocument/2006/relationships/hyperlink" Target="https://www.google.com/maps/place/Prakash+Tennis+Coaching+Centre/@12.8895513,77.6487601,17z/data=!3m1!4b1!4m5!3m4!1s0x3bae14a7a430e095:0x8c06d1fdbc085db2!8m2!3d12.8895513!4d77.6509488" TargetMode="External"/><Relationship Id="rId584" Type="http://schemas.openxmlformats.org/officeDocument/2006/relationships/hyperlink" Target="https://www.google.com/maps/place/Tennis+Club/@12.9682715,77.5915378,17z/data=!3m1!4b1!4m5!3m4!1s0x3bae1677cb934735:0xc948005af53c88b0!8m2!3d12.9682715!4d77.5937265" TargetMode="External"/><Relationship Id="rId5" Type="http://schemas.openxmlformats.org/officeDocument/2006/relationships/hyperlink" Target="https://www.google.com/maps/place/Ace+Tennis+Academy/@17.4347511,78.4621937,14z/data=!4m8!1m2!2m1!1sAce+Tennis+Academy!3m4!1s0x3bcb90b1c8483e0f:0xfd8d294fbf331c6b!8m2!3d17.4347511!4d78.4621937" TargetMode="External"/><Relationship Id="rId181" Type="http://schemas.openxmlformats.org/officeDocument/2006/relationships/hyperlink" Target="https://www.google.com/maps/place/K.K+Pro+Tennis+Academy/@17.4854187,78.4990881,14z/data=!4m8!1m2!2m1!1sK.K+Pro+Tennis+Academy!3m4!1s0x3bcb9af2c0e85c71:0x83aad71baa75a78b!8m2!3d17.4854187!4d78.4990881" TargetMode="External"/><Relationship Id="rId237" Type="http://schemas.openxmlformats.org/officeDocument/2006/relationships/hyperlink" Target="https://www.google.com/maps/place/Adyant+Table+Tennis+Academy/@17.5207957,78.39783,14z/data=!4m8!1m2!2m1!1sAdyant+Table+Tennis+Academy!3m4!1s0x3bcb8f82776e278b:0xd01f8656bea36ff9!8m2!3d17.5207957!4d78.39783" TargetMode="External"/><Relationship Id="rId402" Type="http://schemas.openxmlformats.org/officeDocument/2006/relationships/hyperlink" Target="https://www.google.com/maps/place/The+Bandra+Gymkhana/@19.0585589,72.8240194,17z/data=!3m1!4b1!4m5!3m4!1s0x3be7c96aeae0b533:0xaede4cd3dc38fe6e!8m2!3d19.0585589!4d72.8262081" TargetMode="External"/><Relationship Id="rId279" Type="http://schemas.openxmlformats.org/officeDocument/2006/relationships/hyperlink" Targe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 TargetMode="External"/><Relationship Id="rId444" Type="http://schemas.openxmlformats.org/officeDocument/2006/relationships/hyperlink" Target="https://www.google.com/maps/place/Metaforge+Lawn+Tennis+Court/@20.0527152,73.8025364,16z/data=!4m8!1m2!2m1!1sMetaforge+Lawn+Tennis+Court!3m4!1s0x3bdde98568a0c11b:0x3ccb2ff1175d93f9!8m2!3d20.0587821!4d73.8058744" TargetMode="External"/><Relationship Id="rId486" Type="http://schemas.openxmlformats.org/officeDocument/2006/relationships/hyperlink" Target="https://www.google.com/maps/place/Professional+Tennis+Academy+%28PTA%29+Varkala/@8.7304485,76.7430498,14z/data=!4m8!1m2!2m1!1sProfessional+Tennis+Academy+%28PTA%29+Varkala!3m4!1s0x3b05e90791555bd9:0x42ad29a6decb32ff!8m2!3d8.7304485!4d76.7430498" TargetMode="External"/><Relationship Id="rId651" Type="http://schemas.openxmlformats.org/officeDocument/2006/relationships/hyperlink" Target="https://www.google.com/search?biw=1517&amp;bih=694&amp;sxsrf=ALeKk00XLgwEtkLpnYmikWv3PU4IvTWyTA:1594648079854&amp;q=tennis+classes+in+karnataka&amp;npsic=0&amp;rflfq=1&amp;rlha=0&amp;rllag=12595824,77144559,64121&amp;tbm=lcl&amp;ved=2ahUKEwi_qN2Cr8rqAhUA4zgGHbjeCnQQjGp6BAgMEEY&amp;rldoc=1" TargetMode="External"/><Relationship Id="rId693" Type="http://schemas.openxmlformats.org/officeDocument/2006/relationships/hyperlink" Target="https://www.google.com/search?sxsrf=ALeKk00H_EfQ-bIyrcvdOkVsuHWB7gKXNg%3A1594649010796&amp;ei=smkMX4yOMMGH9QOQ26f4CA&amp;q=tennis+advantage+srinagar+palace+bangalore&amp;oq=Tennis+Advantage+srinagar+palace+bangolar&amp;gs_lcp=CgZwc3ktYWIQAxgAMgcIIRAKEKABOgQIIxAnOgcIIxCwAhAnOgcIIxCuAhAnOgUIIRCgAToECCEQFToGCCEQDRAVUJg3WI5wYNF5aAdwAHgAgAHXAYgBtRSSAQYwLjE3LjGYAQCgAQGqAQdnd3Mtd2l6&amp;sclient=psy-ab" TargetMode="External"/><Relationship Id="rId707" Type="http://schemas.openxmlformats.org/officeDocument/2006/relationships/hyperlink" Target="http://www.elitetennisacademy.in/i" TargetMode="External"/><Relationship Id="rId749" Type="http://schemas.openxmlformats.org/officeDocument/2006/relationships/hyperlink" Target="https://www.google.com/maps/place/Citi+Nest+Sports+Centre/@12.9744595,77.631084,17z/data=!3m1!4b1!4m5!3m4!1s0x3bae168fd8ae8d57:0x6f66ec22896b54cd!8m2!3d12.9744595!4d77.6332727" TargetMode="External"/><Relationship Id="rId43" Type="http://schemas.openxmlformats.org/officeDocument/2006/relationships/hyperlink" Target="https://www.google.com/maps/contrib/116447763145145834506" TargetMode="External"/><Relationship Id="rId139" Type="http://schemas.openxmlformats.org/officeDocument/2006/relationships/hyperlink" Target="https://www.google.com/maps/place/Tennis+Coaching/@17.4123487,78.4080456,14z/data=!4m8!1m2!2m1!1sTennis+Coaching!3m4!1s0x3bcb914d8559ccef:0x99ce1b1c9918b79f!8m2!3d17.4123487!4d78.4080456" TargetMode="External"/><Relationship Id="rId290" Type="http://schemas.openxmlformats.org/officeDocument/2006/relationships/hyperlink" Target="https://www.google.com/search?sxsrf=ALeKk02Os0iWrCki0gUq99cqJaw8-M1lfQ:1593763894005&amp;q=tennis+court+in+andhra+pradesh&amp;npsic=0&amp;rflfq=1&amp;rlha=0&amp;rllag=15907932,81041317,317081&amp;tbm=lcl&amp;ved=2ahUKEwj25YeW0bDqAhXljOYKHWRkAxUQjGp6BAgLEDw&amp;rldoc=1" TargetMode="External"/><Relationship Id="rId304" Type="http://schemas.openxmlformats.org/officeDocument/2006/relationships/hyperlink" Targe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 TargetMode="External"/><Relationship Id="rId346" Type="http://schemas.openxmlformats.org/officeDocument/2006/relationships/hyperlink" Target="https://www.google.com/maps/place/RCF+Tennis+Court/@19.0424238,72.9001558,17z/data=!3m1!4b1!4m5!3m4!1s0x3be7c6008e5d96ad:0x382f1ec2244b122f!8m2!3d19.0424238!4d72.9023445" TargetMode="External"/><Relationship Id="rId388" Type="http://schemas.openxmlformats.org/officeDocument/2006/relationships/hyperlink" Target="https://www.google.com/maps/place/OM+TENNIS+ACADEMY/@19.2126002,72.8410849,17z/data=!3m1!4b1!4m5!3m4!1s0x3be7b71e908ba8e7:0x8d875b6f16b05003!8m2!3d19.2126002!4d72.8432736" TargetMode="External"/><Relationship Id="rId511" Type="http://schemas.openxmlformats.org/officeDocument/2006/relationships/hyperlink" Target="https://www.google.com/maps/place/NATIONAL+MODEL+TENNIS+ACADEMY/@11.017963,77.01254449999999,14z/data=!4m8!1m2!2m1!1sNATIONAL+MODEL+TENNIS+ACADEMY!3m4!1s0x3ba8578050000001:0xdef5168822106587!8m2!3d11.017963!4d77.01254449999999" TargetMode="External"/><Relationship Id="rId553" Type="http://schemas.openxmlformats.org/officeDocument/2006/relationships/hyperlink" Target="https://www.google.com/search?tbm=lcl&amp;sxsrf=ALeKk01sO22GtiCbF_v0EHYLjEDS54NfAg%3A1594623709377&amp;ei=3QYMX77ZFoWGyAPYxqWgAQ&amp;q=tennis+classes+in+karnataka&amp;oq=tennis+classes+in+karnataka&amp;gs_l=psy-ab.3...0.0.0.15109019.0.0.0.0.0.0.0.0..0.0....0...1c..64.psy-ab..0.0.0....0.rFu2LzRXzOk" TargetMode="External"/><Relationship Id="rId609" Type="http://schemas.openxmlformats.org/officeDocument/2006/relationships/hyperlink" Target="https://www.google.com/maps/place/Tennis+Academy/@12.9381,77.7130113,17z/data=!3m1!4b1!4m5!3m4!1s0x3bae13330e045bdd:0xc9c37b4ee6211ad2!8m2!3d12.9381!4d77.7152" TargetMode="External"/><Relationship Id="rId760" Type="http://schemas.openxmlformats.org/officeDocument/2006/relationships/hyperlink" Target="https://www.facebook.com/AntAcademyBangalore/" TargetMode="External"/><Relationship Id="rId85" Type="http://schemas.openxmlformats.org/officeDocument/2006/relationships/hyperlink" Target="https://www.google.com/maps/place/Tegala+Tennis+Court/@17.3264074,78.5267544,14z/data=!4m8!1m2!2m1!1sTegala+Tennis+Court!3m4!1s0x3bcba27b5a36d7db:0xff89c0d5f45655aa!8m2!3d17.3264074!4d78.5267544" TargetMode="External"/><Relationship Id="rId150" Type="http://schemas.openxmlformats.org/officeDocument/2006/relationships/hyperlink" Target="https://www.google.com/maps/contrib/117997934531712069286" TargetMode="External"/><Relationship Id="rId192" Type="http://schemas.openxmlformats.org/officeDocument/2006/relationships/hyperlink" Target="https://www.google.com/maps/place/Lake+view+tennis+academy/@17.3500835,78.34676759999999,14z/data=!4m8!1m2!2m1!1sLake+view+tennis+academy!3m4!1s0x3bcb950397049fcb:0x3d8ed5e06e984da!8m2!3d17.3500835!4d78.34676759999999" TargetMode="External"/><Relationship Id="rId206" Type="http://schemas.openxmlformats.org/officeDocument/2006/relationships/hyperlink" Target="https://www.google.com/maps/place/Anant+Laksh+Tennis+Academy/@17.4398701,78.3666975,14z/data=!4m8!1m2!2m1!1sAnant+Laksh+Tennis+Academy!3m4!1s0x3bcb93ebe7699c55:0x5a7adcfc26a5bdc!8m2!3d17.4398701!4d78.3666975" TargetMode="External"/><Relationship Id="rId413" Type="http://schemas.openxmlformats.org/officeDocument/2006/relationships/hyperlink" Target="https://www.google.com/search?tbm=lcl&amp;sxsrf=ALeKk017k_27RTNAud-q4-DeYlxfYk5tyw%3A1594234775512&amp;ei=lxcGX-b2HuSV4-EPzt61uAk&amp;q=tennis+courts+in+maharashtra&amp;oq=tennis+courts+in+maharashtra&amp;gs_l=psy-ab.3...0.0.0.3972.0.0.0.0.0.0.0.0..0.0....0...1c..64.psy-ab..0.0.0....0.YPZVtmZTCQE" TargetMode="External"/><Relationship Id="rId595" Type="http://schemas.openxmlformats.org/officeDocument/2006/relationships/hyperlink" Target="https://www.google.com/maps/place/Kim's+Tennis+Academy/@12.9965726,77.6281339,17z/data=!3m1!4b1!4m5!3m4!1s0x3bae19f95fc82555:0xd38d9b929e84af93!8m2!3d12.9965726!4d77.6303226" TargetMode="External"/><Relationship Id="rId248" Type="http://schemas.openxmlformats.org/officeDocument/2006/relationships/hyperlink" Target="https://www.google.com/maps/place/tt+Academy/@17.415999799999998,78.4517791,14z/data=!4m8!1m2!2m1!1stt+Academy!3m4!1s0x3bcb973370dd9a21:0xdca138e2ca2919e7!8m2!3d17.415999799999998!4d78.4517791" TargetMode="External"/><Relationship Id="rId455" Type="http://schemas.openxmlformats.org/officeDocument/2006/relationships/hyperlink" Target="https://www.google.com/maps/place/MSLTA+LAWN+TENNIS+ACADEMY+MAHALUNGE+BALEWADI/@18.595779,73.7828918,14z/data=!4m8!1m2!2m1!1sAll+India+Tennis+Academy!3m4!1s0x3bc2b951dc29eba7:0x12ba11594bb6f4e4!8m2!3d18.5748322!4d73.7594517" TargetMode="External"/><Relationship Id="rId497" Type="http://schemas.openxmlformats.org/officeDocument/2006/relationships/hyperlink" Target="https://www.google.com/maps/place/Estadio+Sports+Club/@11.2932875,75.7943842,14z/data=!4m8!1m2!2m1!1sEstadio+Sports+Club!3m4!1s0x3ba65e9794c3aff9:0xb1098556ebce9eb!8m2!3d11.2932875!4d75.7943842" TargetMode="External"/><Relationship Id="rId620" Type="http://schemas.openxmlformats.org/officeDocument/2006/relationships/hyperlink" Target="https://www.google.com/search?tbm=lcl&amp;sxsrf=ALeKk02ummFUAE2XVmLCjwPkJmELjtPW-A%3A1594647462174&amp;ei=pmMMX5WfCobz9QOEv6CwAg&amp;q=tennis+classes+in+karnataka&amp;oq=tennis+classes+in+karnataka&amp;gs_l=psy-ab.3...0.0.0.3116.0.0.0.0.0.0.0.0..0.0....0...1c..64.psy-ab..0.0.0....0.s6ANAvU-zKE" TargetMode="External"/><Relationship Id="rId662" Type="http://schemas.openxmlformats.org/officeDocument/2006/relationships/hyperlink" Target="http://www.topspintennisacademy.in/" TargetMode="External"/><Relationship Id="rId718" Type="http://schemas.openxmlformats.org/officeDocument/2006/relationships/hyperlink" Target="https://www.facebook.com/vasutennis/" TargetMode="External"/><Relationship Id="rId12" Type="http://schemas.openxmlformats.org/officeDocument/2006/relationships/hyperlink" Target="https://tennis-academy.business.site/?m=true" TargetMode="External"/><Relationship Id="rId108" Type="http://schemas.openxmlformats.org/officeDocument/2006/relationships/hyperlink" Target="https://www.google.com/maps/place/Sania+Mirza+Tennis+Academy/@17.4116785,78.4184284,14z/data=!4m8!1m2!2m1!1sSania+Mirza+Tennis+Academy!3m4!1s0x3bcb96daac84a84f:0xb159a371f014a278!8m2!3d17.4116785!4d78.4184284" TargetMode="External"/><Relationship Id="rId315" Type="http://schemas.openxmlformats.org/officeDocument/2006/relationships/hyperlink" Target="https://www.google.com/maps/place/Sindhi+Society+Tennis+Court/@19.0505759,72.8884928,17z/data=!3m1!4b1!4m5!3m4!1s0x3be7c8af727fedc9:0xf3d1114f84bfbde9!8m2!3d19.0505759!4d72.8906815" TargetMode="External"/><Relationship Id="rId357" Type="http://schemas.openxmlformats.org/officeDocument/2006/relationships/hyperlink" Target="https://www.google.com/search?biw=1517&amp;bih=694&amp;sxsrf=ALeKk01IAn5jq8ChxJ2zzgajXtR95yiBnQ%3A1594233731156&amp;ei=gxMGX-uECcfG4-EP3sGs6AY&amp;q=BPCL+Tennis+Court&amp;oq=BPCL+Tennis+Court&amp;gs_lcp=CgZwc3ktYWIQAzICCCY6BwgAEEcQsANQtmhYtmhg-GloAnAAeACAAX-IAX-SAQMwLjGYAQCgAQKgAQGqAQdnd3Mtd2l6&amp;sclient=psy-ab&amp;ved=0ahUKEwir0u-5p77qAhVH4zgGHd4gC20Q4dUDCAw&amp;uact=5" TargetMode="External"/><Relationship Id="rId522" Type="http://schemas.openxmlformats.org/officeDocument/2006/relationships/hyperlink" Target="https://www.google.com/maps/place/Tennis+coaching+centre/@9.3618572,76.58598219999999,14z/data=!4m8!1m2!2m1!1sTennis+coaching+centre!3m4!1s0x3b06234e8625117b:0xe709e8dd1894cd94!8m2!3d9.3618572!4d76.58598219999999" TargetMode="External"/><Relationship Id="rId54" Type="http://schemas.openxmlformats.org/officeDocument/2006/relationships/hyperlink" Target="https://www.google.com/maps/place/Sun-Jay+Tennis+Academy/@17.426768799999998,78.4413233,14z/data=!4m8!1m2!2m1!1sSun-Jay+Tennis+Academy!3m4!1s0x3bcb90cd5fdd9559:0x6251c24daa287dc6!8m2!3d17.426768799999998!4d78.4413233" TargetMode="External"/><Relationship Id="rId96" Type="http://schemas.openxmlformats.org/officeDocument/2006/relationships/hyperlink" Target="https://www.google.com/maps/place/St.+Moses+Tennis+Club/@17.5070121,78.465362,14z/data=!4m8!1m2!2m1!1sSt.+Moses+Tennis+Club!3m4!1s0x3bcb900f9510b7f1:0x417f2ba9dc89662a!8m2!3d17.5070121!4d78.465362" TargetMode="External"/><Relationship Id="rId161" Type="http://schemas.openxmlformats.org/officeDocument/2006/relationships/hyperlink" Target="https://www.google.com/maps/contrib/109466353948031911156" TargetMode="External"/><Relationship Id="rId217" Type="http://schemas.openxmlformats.org/officeDocument/2006/relationships/hyperlink" Target="https://www.google.com/maps/place/vv+tennis+academy/@17.5273304,78.50826959999999,14z/data=!4m8!1m2!2m1!1svv+tennis+academy!3m4!1s0x3bcb8545471af5b5:0xe6a2938c36486faf!8m2!3d17.5273304!4d78.50826959999999" TargetMode="External"/><Relationship Id="rId399" Type="http://schemas.openxmlformats.org/officeDocument/2006/relationships/hyperlink" Target="https://www.google.com/search?sxsrf=ALeKk00OSRagphwJmtAXQK0apfxKkGqOOQ:1594234770922&amp;q=tennis+courts+in+maharashtra&amp;npsic=0&amp;rflfq=1&amp;rlha=0&amp;rllag=19173433,72925998,6989&amp;tbm=lcl&amp;ved=2ahUKEwj6kNapq77qAhV1xDgGHeGTBr0QjGp6BAgLEEE&amp;rldoc=1" TargetMode="External"/><Relationship Id="rId564" Type="http://schemas.openxmlformats.org/officeDocument/2006/relationships/hyperlink" Target="https://www.google.com/search?tbm=lcl&amp;sxsrf=ALeKk01sO22GtiCbF_v0EHYLjEDS54NfAg%3A1594623709377&amp;ei=3QYMX77ZFoWGyAPYxqWgAQ&amp;q=tennis+classes+in+karnataka&amp;oq=tennis+classes+in+karnataka&amp;gs_l=psy-ab.3...0.0.0.15109019.0.0.0.0.0.0.0.0..0.0....0...1c..64.psy-ab..0.0.0....0.rFu2LzRXzOk" TargetMode="External"/><Relationship Id="rId771" Type="http://schemas.openxmlformats.org/officeDocument/2006/relationships/hyperlink" Target="http://www.sportscult.in/" TargetMode="External"/><Relationship Id="rId259" Type="http://schemas.openxmlformats.org/officeDocument/2006/relationships/hyperlink" Targe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 TargetMode="External"/><Relationship Id="rId424" Type="http://schemas.openxmlformats.org/officeDocument/2006/relationships/hyperlink" Target="http://www.kunalicon.com/tenniscourtorgarden" TargetMode="External"/><Relationship Id="rId466" Type="http://schemas.openxmlformats.org/officeDocument/2006/relationships/hyperlink" Target="http://rpta.in/" TargetMode="External"/><Relationship Id="rId631" Type="http://schemas.openxmlformats.org/officeDocument/2006/relationships/hyperlink" Target="https://www.facebook.com/TransformTennis/" TargetMode="External"/><Relationship Id="rId673" Type="http://schemas.openxmlformats.org/officeDocument/2006/relationships/hyperlink" Target="https://www.facebook.com/talentsportsacademy/" TargetMode="External"/><Relationship Id="rId729" Type="http://schemas.openxmlformats.org/officeDocument/2006/relationships/hyperlink" Target="https://www.google.com/search?q=Zest+Club&amp;oq=Zest+Club&amp;aqs=chrome..69i57j46j0j46j0j69i60l2j69i61.543j0j4&amp;sourceid=chrome&amp;ie=UTF-8" TargetMode="External"/><Relationship Id="rId23" Type="http://schemas.openxmlformats.org/officeDocument/2006/relationships/hyperlink" Target="https://www.google.com/maps/contrib/111938038746730393643" TargetMode="External"/><Relationship Id="rId119" Type="http://schemas.openxmlformats.org/officeDocument/2006/relationships/hyperlink" Target="https://www.google.com/maps/contrib/116892681616686225940" TargetMode="External"/><Relationship Id="rId270" Type="http://schemas.openxmlformats.org/officeDocument/2006/relationships/hyperlink" Target="https://www.google.com/maps/place/The+Pedavadlapudi+Tennis+court/@16.4094106,80.5955529,14z/data=!4m8!1m2!2m1!1sThe+Pedavadlapudi+Tennis+court!3m4!1s0x3a35f7d1bc0fc0c3:0x765c86c586b394a!8m2!3d16.4094106!4d80.6130624" TargetMode="External"/><Relationship Id="rId326" Type="http://schemas.openxmlformats.org/officeDocument/2006/relationships/hyperlink" Target="https://www.google.com/maps/place/Shah+tennis+court/@19.2334276,72.9436605,17z/data=!3m1!4b1!4m5!3m4!1s0x3be7ba2b33a18777:0x80f8e8b840a3a2f9!8m2!3d19.2334276!4d72.9458492" TargetMode="External"/><Relationship Id="rId533" Type="http://schemas.openxmlformats.org/officeDocument/2006/relationships/hyperlink" Target="https://www.google.com/maps/place/St+Albert%27s+College+Tennis+Court/@9.9995181,76.2991315,14z/data=!4m8!1m2!2m1!1sSt+Albert%27s+College+Tennis+Court!3m4!1s0x3b080d1416fe4bef:0xa4b3d221b97d8c64!8m2!3d9.9995181!4d76.2991315" TargetMode="External"/><Relationship Id="rId65" Type="http://schemas.openxmlformats.org/officeDocument/2006/relationships/hyperlink" Target="https://www.google.com/maps/place/PLAYsmc/@17.432748,78.430166,14z/data=!4m8!1m2!2m1!1sPLAYsmc!3m4!1s0x3bcb90d62f606e41:0x4d726d024e3a7bc3!8m2!3d17.432748!4d78.430166" TargetMode="External"/><Relationship Id="rId130" Type="http://schemas.openxmlformats.org/officeDocument/2006/relationships/hyperlink" Target="https://www.google.com/maps/place/Tennis+Court/@17.4770056,78.3935321,14z/data=!4m8!1m2!2m1!1sTennis+Court!3m4!1s0x3bcb9184ee46e67d:0xfe3a35ce02d66099!8m2!3d17.4770056!4d78.3935321" TargetMode="External"/><Relationship Id="rId368" Type="http://schemas.openxmlformats.org/officeDocument/2006/relationships/hyperlink" Target="https://www.google.com/maps/place/Officers+Club+Tennis+Court/@19.0401952,72.8326565,11z/data=!4m8!1m2!2m1!1sOfficers+Club+Tennis+Court!3m4!1s0x3be7db9a6922b299:0xbbb7dd0cc66737ea!8m2!3d18.9002624!4d72.977567" TargetMode="External"/><Relationship Id="rId575" Type="http://schemas.openxmlformats.org/officeDocument/2006/relationships/hyperlink" Target="https://www.solsports.in/" TargetMode="External"/><Relationship Id="rId740" Type="http://schemas.openxmlformats.org/officeDocument/2006/relationships/hyperlink" Target="https://www.google.com/maps/place/CoachDirect/@12.842918,77.5709062,12z/data=!4m8!1m2!2m1!1sCoachDirect!3m4!1s0x3bae6b7bac4b74db:0x16bf5b2a1d7557d7!8m2!3d12.842918!4d77.640944" TargetMode="External"/><Relationship Id="rId782" Type="http://schemas.openxmlformats.org/officeDocument/2006/relationships/hyperlink" Target="https://www.google.com/search?q=Ajmera+Infinity+Lawn+Tennis+Court&amp;oq=Ajmera+Infinity+Lawn+Tennis+Court&amp;aqs=chrome..69i57j69i60l3.297j0j4&amp;sourceid=chrome&amp;ie=UTF-8" TargetMode="External"/><Relationship Id="rId172" Type="http://schemas.openxmlformats.org/officeDocument/2006/relationships/hyperlink" Target="https://www.google.com/maps/contrib/116512974864557940287" TargetMode="External"/><Relationship Id="rId228" Type="http://schemas.openxmlformats.org/officeDocument/2006/relationships/hyperlink" Target="https://www.google.com/maps/place/GS+CRICKET+ACADEMY+AND+FITNESS+COACHING+FOR+KID%27S+AND+ADULTS/@17.3976196,78.37094619999999,14z/data=!4m8!1m2!2m1!1sGS+CRICKET+ACADEMY+AND+FITNESS+COACHING+FOR+KID%27S+AND+ADULTS!3m4!1s0x3bcb956f0f6bab97:0xd2d23d31cae171b7!8m2!3d17.3976196!4d78.37094619999999" TargetMode="External"/><Relationship Id="rId435" Type="http://schemas.openxmlformats.org/officeDocument/2006/relationships/hyperlink" Target="https://www.google.com/search?tbm=lcl&amp;sxsrf=ALeKk037ZuN_00qHevAR-8ZvwICLW2BmTg%3A1594372600898&amp;ei=-DEIX6C6NoKZ4-EPsJO8oAY&amp;q=Akshay+Shahane%27s+Tennis+Academy%28+ASTA+%29&amp;oq=Akshay+Shahane%27s+Tennis+Academy%28+ASTA+%29&amp;gs_l=psy-ab.3...36968.36968.0.37127.1.1.0.0.0.0.0.0..0.0....0...1c.1.64.psy-ab..1.0.0....0.OWNX_FdZspg" TargetMode="External"/><Relationship Id="rId477" Type="http://schemas.openxmlformats.org/officeDocument/2006/relationships/hyperlink" Target="https://www.google.com/maps/place/Kinattingal+Tennis+%26+Sports+Academy/@10.5423706,76.1880643,14z/data=!4m8!1m2!2m1!1sKinattingal+Tennis+%26+Sports+Academy!3m4!1s0x3ba7ee8645af7cb3:0xfa3d27a807aec088!8m2!3d10.5423706!4d76.1880643" TargetMode="External"/><Relationship Id="rId600" Type="http://schemas.openxmlformats.org/officeDocument/2006/relationships/hyperlink" Target="https://www.google.com/maps/place/Bleed+Tennis/@12.969358,77.7503453,17z/data=!3m1!4b1!4m5!3m4!1s0x3bae0dfc75015389:0x5341e6486f513694!8m2!3d12.969358!4d77.752534" TargetMode="External"/><Relationship Id="rId642" Type="http://schemas.openxmlformats.org/officeDocument/2006/relationships/hyperlink" Target="https://www.google.com/maps/place/Tennis+courts/@13.3496288,74.7872578,16z/data=!4m8!1m2!2m1!1stennis+courts+near+Eshwar+Nagar,+Manipal,+Karnataka!3m4!1s0x3bbca4a52891c7b5:0x5a1cc34b58f4a004!8m2!3d13.3448216!4d74.7949118" TargetMode="External"/><Relationship Id="rId684" Type="http://schemas.openxmlformats.org/officeDocument/2006/relationships/hyperlink" Target="https://www.google.com/maps/place/GSS+Sports+Academy/@12.912107,77.6429648,17z/data=!3m1!4b1!4m5!3m4!1s0x3bae1514991bd3b5:0x79cd98443a906956!8m2!3d12.912107!4d77.6451535" TargetMode="External"/><Relationship Id="rId281" Type="http://schemas.openxmlformats.org/officeDocument/2006/relationships/hyperlink" Targe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 TargetMode="External"/><Relationship Id="rId337" Type="http://schemas.openxmlformats.org/officeDocument/2006/relationships/hyperlink" Targe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 TargetMode="External"/><Relationship Id="rId502" Type="http://schemas.openxmlformats.org/officeDocument/2006/relationships/hyperlink" Target="https://www.google.com/maps/place/Kumaran+Tennis+Academy/@11.035041999999999,76.9150854,14z/data=!4m8!1m2!2m1!1sKumaran+Tennis+Academy!3m4!1s0x3ba85f4a60e5c11f:0x62c5039be28031df!8m2!3d11.035041999999999!4d76.9150854" TargetMode="External"/><Relationship Id="rId34" Type="http://schemas.openxmlformats.org/officeDocument/2006/relationships/hyperlink" Target="https://www.google.com/maps/place/CJR+SPORTS+CENTRE/@17.494978,78.420706,14z/data=!4m8!1m2!2m1!1sCJR+SPORTS+CENTRE!3m4!1s0x3bcb91c82fd287a7:0x927810ffdf9a4c79!8m2!3d17.494978!4d78.420706" TargetMode="External"/><Relationship Id="rId76" Type="http://schemas.openxmlformats.org/officeDocument/2006/relationships/hyperlink" Target="https://www.google.com/maps/place/Matrusri+Tennis+Academy/@17.4939583,78.3631956,14z/data=!4m8!1m2!2m1!1sMatrusri+Tennis+Academy!3m4!1s0x3bcb930d76dd3065:0x212291ffd33910cd!8m2!3d17.4939583!4d78.3631956" TargetMode="External"/><Relationship Id="rId141" Type="http://schemas.openxmlformats.org/officeDocument/2006/relationships/hyperlink" Target="https://www.google.com/maps/place/Srinivas+Tennis+Academy/@17.3612064,78.55268869999999,14z/data=!4m8!1m2!2m1!1sSrinivas+Tennis+Academy!3m4!1s0x3bcb98b86fdd8699:0x33a60861b8e79448!8m2!3d17.3612064!4d78.55268869999999" TargetMode="External"/><Relationship Id="rId379" Type="http://schemas.openxmlformats.org/officeDocument/2006/relationships/hyperlink" Target="https://www.google.com/search?sxsrf=ALeKk00OSRagphwJmtAXQK0apfxKkGqOOQ:1594234770922&amp;q=tennis+courts+in+maharashtra&amp;npsic=0&amp;rflfq=1&amp;rlha=0&amp;rllag=19173433,72925998,6989&amp;tbm=lcl&amp;ved=2ahUKEwj6kNapq77qAhV1xDgGHeGTBr0QjGp6BAgLEEE&amp;rldoc=1" TargetMode="External"/><Relationship Id="rId544" Type="http://schemas.openxmlformats.org/officeDocument/2006/relationships/hyperlink" Target="https://www.google.com/maps/place/The+Tennis+Village/@13.0672506,77.5668038,17z/data=!3m1!4b1!4m5!3m4!1s0x3bae181d6e06b6bd:0xe0e3fe9b6555b0bb!8m2!3d13.0672506!4d77.5689925" TargetMode="External"/><Relationship Id="rId586" Type="http://schemas.openxmlformats.org/officeDocument/2006/relationships/hyperlink" Target="https://www.google.com/maps/place/Suresh+Tennis+Center/@12.994139,77.4882134,12z/data=!4m8!1m2!2m1!1sSuresh+Tennis+Center!3m4!1s0x3bae179e1b8b9523:0x1d8e2d8ed7afd80d!8m2!3d13.0537046!4d77.5565068" TargetMode="External"/><Relationship Id="rId751" Type="http://schemas.openxmlformats.org/officeDocument/2006/relationships/hyperlink" Target="https://playo.co/venues" TargetMode="External"/><Relationship Id="rId7" Type="http://schemas.openxmlformats.org/officeDocument/2006/relationships/hyperlink" Target="https://www.google.com/maps/place/GVK+Tennis+Academy/@17.428888399999998,78.416072,14z/data=!4m8!1m2!2m1!1sGVK+Tennis+Academy!3m4!1s0x3bcb91323a0ad217:0xa5db37454e57b54b!8m2!3d17.428888399999998!4d78.416072" TargetMode="External"/><Relationship Id="rId183" Type="http://schemas.openxmlformats.org/officeDocument/2006/relationships/hyperlink" Target="https://www.google.com/maps/place/Aditya+Tennis+Academy/@17.326939,78.4255037,14z/data=!4m8!1m2!2m1!1sAditya+Tennis+Academy!3m4!1s0x3bcbbd816ab2b5af:0x581e4184ff533ba1!8m2!3d17.326939!4d78.4255037" TargetMode="External"/><Relationship Id="rId239" Type="http://schemas.openxmlformats.org/officeDocument/2006/relationships/hyperlink" Target="https://www.facebook.com/adyantTTA/" TargetMode="External"/><Relationship Id="rId390" Type="http://schemas.openxmlformats.org/officeDocument/2006/relationships/hyperlink" Target="https://www.google.com/maps/place/Siddeshwar+Garden's+Tennis+Court/@19.2299626,72.9801481,17z/data=!4m8!1m2!2m1!1sSiddeshwar+Garden's+Tennis+Court!3m4!1s0x3be7b95776a6d9a5:0xde7fd591093d8b15!8m2!3d19.2299011!4d72.9825824" TargetMode="External"/><Relationship Id="rId404" Type="http://schemas.openxmlformats.org/officeDocument/2006/relationships/hyperlink" Target="http://www.thebandragym.com/" TargetMode="External"/><Relationship Id="rId446" Type="http://schemas.openxmlformats.org/officeDocument/2006/relationships/hyperlink" Target="https://www.google.com/search?tbm=lcl&amp;sxsrf=ALeKk00N9vIZ8vaqg2rC9uNTfyUCFQDxNg%3A1594372844355&amp;ei=7DIIX_SoFdaY4-EPit-kmAc&amp;q=Metaforge+Lawn+Tennis+Court&amp;oq=Metaforge+Lawn+Tennis+Court&amp;gs_l=psy-ab.3...60924.60924.0.61051.1.1.0.0.0.0.0.0..0.0....0...1c.1.64.psy-ab..1.0.0....0._XI0L7KpeqU" TargetMode="External"/><Relationship Id="rId611" Type="http://schemas.openxmlformats.org/officeDocument/2006/relationships/hyperlink" Target="https://www.google.com/maps/place/Tennis+inspire/@12.9295917,77.6916593,14z/data=!4m8!1m2!2m1!1sTennis+inspire!3m4!1s0x3bae123f21cf840d:0x56c545e6edc504cc!8m2!3d12.9489524!4d77.7192971" TargetMode="External"/><Relationship Id="rId653" Type="http://schemas.openxmlformats.org/officeDocument/2006/relationships/hyperlink" Target="https://www.google.com/maps/place/Sports+Cult+Tennis+Academy/@12.9015054,77.6405417,17z/data=!3m1!4b1!4m5!3m4!1s0x3bae14a2a817e9df:0x12e2fd244551fc53!8m2!3d12.9015054!4d77.6427304" TargetMode="External"/><Relationship Id="rId250" Type="http://schemas.openxmlformats.org/officeDocument/2006/relationships/hyperlink" Target="http://www.tennisfoundation.in/" TargetMode="External"/><Relationship Id="rId292" Type="http://schemas.openxmlformats.org/officeDocument/2006/relationships/hyperlink" Target="https://www.google.com/search?sxsrf=ALeKk02Os0iWrCki0gUq99cqJaw8-M1lfQ:1593763894005&amp;q=tennis+court+in+andhra+pradesh&amp;npsic=0&amp;rflfq=1&amp;rlha=0&amp;rllag=15907932,81041317,317081&amp;tbm=lcl&amp;ved=2ahUKEwj25YeW0bDqAhXljOYKHWRkAxUQjGp6BAgLEDw&amp;rldoc=1" TargetMode="External"/><Relationship Id="rId306" Type="http://schemas.openxmlformats.org/officeDocument/2006/relationships/hyperlink" Targe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 TargetMode="External"/><Relationship Id="rId488" Type="http://schemas.openxmlformats.org/officeDocument/2006/relationships/hyperlink" Target="http://keralatennis.com/" TargetMode="External"/><Relationship Id="rId695" Type="http://schemas.openxmlformats.org/officeDocument/2006/relationships/hyperlink" Target="https://www.google.com/search?q=Thalakwadi+Club&amp;oq=Thalakwadi+Club&amp;aqs=chrome..69i57j0j69i60l2j69i61.354j0j9&amp;sourceid=chrome&amp;ie=UTF-8" TargetMode="External"/><Relationship Id="rId709" Type="http://schemas.openxmlformats.org/officeDocument/2006/relationships/hyperlink" Target="https://www.google.com/search?q=Garden+City+Tennis+Clinic&amp;oq=Garden+City+Tennis+Clinic&amp;aqs=chrome..69i57j69i60l3.181j0j4&amp;sourceid=chrome&amp;ie=UTF-8" TargetMode="External"/><Relationship Id="rId45" Type="http://schemas.openxmlformats.org/officeDocument/2006/relationships/hyperlink" Target="https://www.google.com/maps/place/Gamepoint+HITEC/@17.454959499999998,78.38565659999999,14z/data=!4m8!1m2!2m1!1sGamepoint+HITEC!3m4!1s0x3bcb916292e5cd41:0x14977ae7f33d7e96!8m2!3d17.454959499999998!4d78.38565659999999" TargetMode="External"/><Relationship Id="rId87" Type="http://schemas.openxmlformats.org/officeDocument/2006/relationships/hyperlink" Target="https://www.google.com/maps/contrib/115526152690822815592" TargetMode="External"/><Relationship Id="rId110" Type="http://schemas.openxmlformats.org/officeDocument/2006/relationships/hyperlink" Target="https://www.google.com/maps/place/Tennis+Academy/@17.5077856,78.38829869999999,14z/data=!4m8!1m2!2m1!1sTennis+Academy!3m4!1s0x3bcb91f91383b5d1:0xe3388f473413283!8m2!3d17.5077856!4d78.38829869999999" TargetMode="External"/><Relationship Id="rId348" Type="http://schemas.openxmlformats.org/officeDocument/2006/relationships/hyperlink" Target="https://www.google.com/maps/place/Tennis+court+Hoc/@18.8898157,72.901528,10z/data=!4m5!3m4!1s0x3be7e6a9fbc0cc6b:0x36fc2e5259bbdd44!8m2!3d18.8898157!4d73.1816794" TargetMode="External"/><Relationship Id="rId513" Type="http://schemas.openxmlformats.org/officeDocument/2006/relationships/hyperlink" Target="https://www.google.com/maps/place/ANS+Tennis+Academy/@11.025679799999999,76.97637879999999,14z/data=!4m8!1m2!2m1!1sANS+Tennis+Academy!3m4!1s0x3ba85845571f8005:0xbbf8cec3c737bca7!8m2!3d11.025679799999999!4d76.97637879999999" TargetMode="External"/><Relationship Id="rId555" Type="http://schemas.openxmlformats.org/officeDocument/2006/relationships/hyperlink" Target="https://www.google.com/maps/place/Harsha+Lingappa+Tennis+Academy-HLTA/@13.0404944,77.605132,17z/data=!3m1!4b1!4m5!3m4!1s0x3bae1759c532745f:0x4a7f7ee8bfc36342!8m2!3d13.0404944!4d77.6073207" TargetMode="External"/><Relationship Id="rId597" Type="http://schemas.openxmlformats.org/officeDocument/2006/relationships/hyperlink" Target="https://m.facebook.com/pages/category/Stadium--Arena---Sports-Venue/Kims-tennis-academy-697889386979268/" TargetMode="External"/><Relationship Id="rId720" Type="http://schemas.openxmlformats.org/officeDocument/2006/relationships/hyperlink" Target="https://www.google.com/search?sxsrf=ALeKk01cAOk53ttlEEJfy8FJjMelezej4Q%3A1594649310503&amp;ei=3moMX7OfHoSz9QPi45GAAQ&amp;q=Intensity+Tennis+Academy&amp;oq=Intensity+Tennis+Academy&amp;gs_lcp=CgZwc3ktYWIQAzICCAAyCAguEMcBEK8BMgYIABAWEB46BwgjELADECdQvVhYvVhgyWFoA3AAeACAAZABiAGQAZIBAzAuMZgBAKABAqABAaoBB2d3cy13aXo&amp;sclient=psy-ab&amp;ved=0ahUKEwizhsbNs8rqAhWEWX0KHeJxBBAQ4dUDCAw&amp;uact=5" TargetMode="External"/><Relationship Id="rId762" Type="http://schemas.openxmlformats.org/officeDocument/2006/relationships/hyperlink" Target="https://www.google.com/search?q=Tennis+Court%2C+Prestige+Shantiniketan&amp;oq=Tennis+Court%2C+Prestige+Shantiniketan&amp;aqs=chrome..69i57j0j69i60l2j69i61.407j0j4&amp;sourceid=chrome&amp;ie=UTF-8" TargetMode="External"/><Relationship Id="rId152" Type="http://schemas.openxmlformats.org/officeDocument/2006/relationships/hyperlink" Target="https://www.google.com/maps/contrib/100217258590236822525" TargetMode="External"/><Relationship Id="rId194" Type="http://schemas.openxmlformats.org/officeDocument/2006/relationships/hyperlink" Target="https://www.google.com/maps/place/Ctara+Tennis+Academy/@17.4276811,78.525021,14z/data=!4m8!1m2!2m1!1sCtara+Tennis+Academy!3m4!1s0x3bcb997e60c934c3:0xfa5caa3677d3f8ab!8m2!3d17.4276811!4d78.525021" TargetMode="External"/><Relationship Id="rId208" Type="http://schemas.openxmlformats.org/officeDocument/2006/relationships/hyperlink" Target="https://www.google.com/maps/place/T.N.R+%2FMiracle+Tennis+Academy/@17.514194099999997,78.47366269999999,14z/data=!4m8!1m2!2m1!1sT.N.R+%2FMiracle+Tennis+Academy!3m4!1s0x3bcb90073641ffff:0x3d5d611265495e04!8m2!3d17.514194099999997!4d78.47366269999999" TargetMode="External"/><Relationship Id="rId415" Type="http://schemas.openxmlformats.org/officeDocument/2006/relationships/hyperlink" Target="https://www.google.com/search?tbm=lcl&amp;sxsrf=ALeKk00_9oxQjP8P7_0Pk0BLUHDuLxlJJA%3A1594237117471&amp;ei=vSAGX4u1HNWe9QOyiomoDQ&amp;q=tennis+courts+in+maharashtra&amp;oq=tennis+courts+in+maharashtra&amp;gs_l=psy-ab.3...0.0.0.16370.0.0.0.0.0.0.0.0..0.0....0...1c..64.psy-ab..0.0.0....0.RgCZ897xJqE" TargetMode="External"/><Relationship Id="rId457" Type="http://schemas.openxmlformats.org/officeDocument/2006/relationships/hyperlink" Target="https://www.google.com/maps/place/Kalamkar+Sports+Academy/@18.561207,73.7593095,14z/data=!4m8!1m2!2m1!1sAll+India+Tennis+Academy!3m4!1s0x3bc2bec9317eeb29:0x2d246e3aa6855181!8m2!3d18.561207!4d73.776819" TargetMode="External"/><Relationship Id="rId622" Type="http://schemas.openxmlformats.org/officeDocument/2006/relationships/hyperlink" Target="https://www.google.com/search?tbm=lcl&amp;sxsrf=ALeKk02ummFUAE2XVmLCjwPkJmELjtPW-A%3A1594647462174&amp;ei=pmMMX5WfCobz9QOEv6CwAg&amp;q=tennis+classes+in+karnataka&amp;oq=tennis+classes+in+karnataka&amp;gs_l=psy-ab.3...0.0.0.3116.0.0.0.0.0.0.0.0..0.0....0...1c..64.psy-ab..0.0.0....0.s6ANAvU-zKE" TargetMode="External"/><Relationship Id="rId261" Type="http://schemas.openxmlformats.org/officeDocument/2006/relationships/hyperlink" Targe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 TargetMode="External"/><Relationship Id="rId499" Type="http://schemas.openxmlformats.org/officeDocument/2006/relationships/hyperlink" Target="https://www.google.com/maps/place/TABLE+TENNIS+ACADEMY/@9.9607745,76.30000489999999,14z/data=!4m8!1m2!2m1!1sTABLE+TENNIS+ACADEMY!3m4!1s0x3b0873e3a2da63f5:0x9f6b5f70bb75a2e0!8m2!3d9.9607745!4d76.30000489999999" TargetMode="External"/><Relationship Id="rId664" Type="http://schemas.openxmlformats.org/officeDocument/2006/relationships/hyperlink" Target="https://www.google.com/search?biw=1517&amp;bih=694&amp;tbm=lcl&amp;sxsrf=ALeKk03xAueq6dJgiZ_02peNi9OXK-aJQQ%3A1594648206297&amp;ei=jmYMX8_dEbjUz7sP9Iqo6Ag&amp;q=tennis+classes+in+karnataka&amp;oq=tennis+classes+in+karnataka&amp;gs_l=psy-ab.3...0.0.0.7391.0.0.0.0.0.0.0.0..0.0....0...1c..64.psy-ab..0.0.0....0.64VkvVuUWwQ" TargetMode="External"/><Relationship Id="rId14" Type="http://schemas.openxmlformats.org/officeDocument/2006/relationships/hyperlink" Target="https://www.google.com/maps/contrib/111221782773294078204" TargetMode="External"/><Relationship Id="rId56" Type="http://schemas.openxmlformats.org/officeDocument/2006/relationships/hyperlink" Target="https://www.google.com/maps/place/YMCA+Extreme+Table+Tennis+Academy/@17.395275299999998,78.489902,14z/data=!4m8!1m2!2m1!1sYMCA+Extreme+Table+Tennis+Academy!3m4!1s0x3bcb99c5c9b8553d:0xddce99f2f59568cd!8m2!3d17.395275299999998!4d78.489902" TargetMode="External"/><Relationship Id="rId317" Type="http://schemas.openxmlformats.org/officeDocument/2006/relationships/hyperlink" Targe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 TargetMode="External"/><Relationship Id="rId359" Type="http://schemas.openxmlformats.org/officeDocument/2006/relationships/hyperlink" Target="https://www.google.com/search?biw=1517&amp;bih=694&amp;sxsrf=ALeKk01svG5DJQ9Tx1LQ4q-iIk4I9f-2ew%3A1594233745941&amp;ei=kRMGX8-MOdLF4-EPq-GBQA&amp;q=Palava+Tennis+Court&amp;oq=Palava+Tennis+Court&amp;gs_lcp=CgZwc3ktYWIQAzIFCCYQsANQr8UCWK_FAmCbxwJoA3AAeACAAQCIAQCSAQCYAQCgAQKgAQGqAQdnd3Mtd2l6&amp;sclient=psy-ab&amp;ved=0ahUKEwiPmfbAp77qAhXS4jgGHatwAAgQ4dUDCAw&amp;uact=5" TargetMode="External"/><Relationship Id="rId524" Type="http://schemas.openxmlformats.org/officeDocument/2006/relationships/hyperlink" Target="https://www.google.com/maps/contrib/116970417390136476011" TargetMode="External"/><Relationship Id="rId566" Type="http://schemas.openxmlformats.org/officeDocument/2006/relationships/hyperlink" Target="https://www.google.com/search?tbm=lcl&amp;sxsrf=ALeKk01sO22GtiCbF_v0EHYLjEDS54NfAg%3A1594623709377&amp;ei=3QYMX77ZFoWGyAPYxqWgAQ&amp;q=tennis+classes+in+karnataka&amp;oq=tennis+classes+in+karnataka&amp;gs_l=psy-ab.3...0.0.0.15109019.0.0.0.0.0.0.0.0..0.0....0...1c..64.psy-ab..0.0.0....0.rFu2LzRXzOk" TargetMode="External"/><Relationship Id="rId731" Type="http://schemas.openxmlformats.org/officeDocument/2006/relationships/hyperlink" Target="https://www.google.com/maps/place/Achieve+and+Cherish/@12.8813766,77.6088875,17z/data=!3m1!4b1!4m5!3m4!1s0x3bae14d44e964e27:0xbfca8e58b526a22!8m2!3d12.8813766!4d77.6110762" TargetMode="External"/><Relationship Id="rId773" Type="http://schemas.openxmlformats.org/officeDocument/2006/relationships/hyperlink" Target="https://www.google.com/search?q=dhi+sports+center&amp;oq=DHI+Sports+Center&amp;aqs=chrome.0.0j46j0l3j69i60l2j69i61.250j0j4&amp;sourceid=chrome&amp;ie=UTF-8" TargetMode="External"/><Relationship Id="rId98" Type="http://schemas.openxmlformats.org/officeDocument/2006/relationships/hyperlink" Target="http://www.stmoseshighschool.com/" TargetMode="External"/><Relationship Id="rId121" Type="http://schemas.openxmlformats.org/officeDocument/2006/relationships/hyperlink" Target="https://www.google.com/maps/place/SMC+Sports+Foundation%2C+Madhapur/@17.4327506,78.3833501,14z/data=!4m8!1m2!2m1!1sSMC+Sports+Foundation%2C+Madhapur!3m4!1s0x3bcb93fd4506c7d9:0x963543ee5ae44363!8m2!3d17.4327506!4d78.3833501" TargetMode="External"/><Relationship Id="rId163" Type="http://schemas.openxmlformats.org/officeDocument/2006/relationships/hyperlink" Target="https://www.google.com/maps/contrib/114201307641532955290" TargetMode="External"/><Relationship Id="rId219" Type="http://schemas.openxmlformats.org/officeDocument/2006/relationships/hyperlink" Target="http://www.thearyasamaj.org/" TargetMode="External"/><Relationship Id="rId370" Type="http://schemas.openxmlformats.org/officeDocument/2006/relationships/hyperlink" Target="https://www.google.com/maps/place/Leo+Tennis+Academy/@19.1261074,72.8248608,17z/data=!3m1!4b1!4m5!3m4!1s0x3be7b61fe5b4c005:0xb63e4a60808cffd5!8m2!3d19.1261074!4d72.8270495" TargetMode="External"/><Relationship Id="rId426" Type="http://schemas.openxmlformats.org/officeDocument/2006/relationships/hyperlink" Target="https://www.google.com/search?tbm=lcl&amp;sxsrf=ALeKk02rtuBY9R2Ud3RuTraChYKXZLZyxg%3A1594372691169&amp;ei=UzIIX6_iCZOI4-EP_eqcmA0&amp;q=PCMC+lawn+tennis+court&amp;oq=PCMC+lawn+tennis+court&amp;gs_l=psy-ab.3..0i22i30k1.41052.41052.0.41386.1.1.0.0.0.0.160.160.0j1.1.0....0...1c.1.64.psy-ab..0.1.159....0.qwETm_FQb3M" TargetMode="External"/><Relationship Id="rId633" Type="http://schemas.openxmlformats.org/officeDocument/2006/relationships/hyperlink" Target="https://www.google.com/search?tbm=lcl&amp;sxsrf=ALeKk02ummFUAE2XVmLCjwPkJmELjtPW-A%3A1594647462174&amp;ei=pmMMX5WfCobz9QOEv6CwAg&amp;q=tennis+classes+in+karnataka&amp;oq=tennis+classes+in+karnataka&amp;gs_l=psy-ab.3...0.0.0.3116.0.0.0.0.0.0.0.0..0.0....0...1c..64.psy-ab..0.0.0....0.s6ANAvU-zKE" TargetMode="External"/><Relationship Id="rId230" Type="http://schemas.openxmlformats.org/officeDocument/2006/relationships/hyperlink" Target="https://www.google.com/maps/place/Optimum+Table+Tennis+Academy/@17.3540536,78.3824157,14z/data=!4m8!1m2!2m1!1sOptimum+Table+Tennis+Academy!3m4!1s0x3bcb95c944345403:0xb907ea7c71119b23!8m2!3d17.3540536!4d78.3824157" TargetMode="External"/><Relationship Id="rId468" Type="http://schemas.openxmlformats.org/officeDocument/2006/relationships/hyperlink" Target="https://www.google.com/search?tbm=lcl&amp;sxsrf=ALeKk03SoMEWgycux8judgDdcVfl14wDRw%3A1594376144181&amp;ei=0D8IX5DdCororQGoj7LYBQ&amp;q=Deccan+Gymkhana+Tennis+Club&amp;oq=Deccan+Gymkhana+Tennis+Club&amp;gs_l=psy-ab.3..0i22i30k1l3.185680.185680.0.185857.1.1.0.0.0.0.154.154.0j1.1.0....0...1c.1.64.psy-ab..0.1.154....0.Z__e4aMcy0I" TargetMode="External"/><Relationship Id="rId675" Type="http://schemas.openxmlformats.org/officeDocument/2006/relationships/hyperlink" Target="https://www.google.com/search?biw=1517&amp;bih=694&amp;tbm=lcl&amp;sxsrf=ALeKk03aZMlzCZ4O78oFFj-HFYXICQq9Lg%3A1594648283154&amp;ei=22YMX7mLCd-C4-EPn_mE8AY&amp;q=tennis+classes+in+karnataka&amp;oq=tennis+classes+in+karnataka&amp;gs_l=psy-ab.3...0.0.0.7514.0.0.0.0.0.0.0.0..0.0....0...1c..64.psy-ab..0.0.0....0.UD5FOYj9-PM" TargetMode="External"/><Relationship Id="rId25" Type="http://schemas.openxmlformats.org/officeDocument/2006/relationships/hyperlink" Target="https://www.google.com/maps/place/Ash+tennis+academy/@17.589391,78.57465359999999,14z/data=!4m8!1m2!2m1!1sAsh+tennis+academy!3m4!1s0x3bcb83b3d362c14d:0xd9b651dcb8c9d036!8m2!3d17.589391!4d78.57465359999999" TargetMode="External"/><Relationship Id="rId67" Type="http://schemas.openxmlformats.org/officeDocument/2006/relationships/hyperlink" Target="http://www.playsmc.org/" TargetMode="External"/><Relationship Id="rId272" Type="http://schemas.openxmlformats.org/officeDocument/2006/relationships/hyperlink" Target="https://www.google.com/maps/place/Tennis+Court+,+Markapur/@15.7331597,79.2645585,17z/data=!4m8!1m2!2m1!1sTennis+Court+,+Markapur!3m4!1s0x3bb53168a14645eb:0x624dabdb3db5430a!8m2!3d15.7331589!4d79.2668107" TargetMode="External"/><Relationship Id="rId328" Type="http://schemas.openxmlformats.org/officeDocument/2006/relationships/hyperlink" Target="https://www.google.com/maps/place/Sabrigiri+Tennis+Court/@19.0371237,72.9190958,17z/data=!3m1!4b1!4m5!3m4!1s0x3be7c5e74957ea35:0xa6256e470d1a6d8f!8m2!3d19.0371237!4d72.9212845" TargetMode="External"/><Relationship Id="rId535" Type="http://schemas.openxmlformats.org/officeDocument/2006/relationships/hyperlink" Target="https://www.google.com/maps/place/indoor+stadium+table+tennis+coaching+centre/@11.257619199999999,75.7853903,14z/data=!4m8!1m2!2m1!1sindoor+stadium+table+tennis+coaching+centre!3m4!1s0x3ba65947c3336503:0x29b17edda7796b4f!8m2!3d11.257619199999999!4d75.7853903" TargetMode="External"/><Relationship Id="rId577" Type="http://schemas.openxmlformats.org/officeDocument/2006/relationships/hyperlink" Target="https://www.google.com/search?tbm=lcl&amp;sxsrf=ALeKk01sO22GtiCbF_v0EHYLjEDS54NfAg%3A1594623709377&amp;ei=3QYMX77ZFoWGyAPYxqWgAQ&amp;q=tennis+classes+in+karnataka&amp;oq=tennis+classes+in+karnataka&amp;gs_l=psy-ab.3...0.0.0.15109019.0.0.0.0.0.0.0.0..0.0....0...1c..64.psy-ab..0.0.0....0.rFu2LzRXzOk" TargetMode="External"/><Relationship Id="rId700" Type="http://schemas.openxmlformats.org/officeDocument/2006/relationships/hyperlink" Target="https://ms-tennis-academy.business.site/" TargetMode="External"/><Relationship Id="rId742" Type="http://schemas.openxmlformats.org/officeDocument/2006/relationships/hyperlink" Target="http://www.coachdirect.in/" TargetMode="External"/><Relationship Id="rId132" Type="http://schemas.openxmlformats.org/officeDocument/2006/relationships/hyperlink" Target="https://www.google.com/maps/place/Sadhana+Coaching+Centre/@17.3975842,78.3712797,14z/data=!4m8!1m2!2m1!1sSadhana+Coaching+Centre!3m4!1s0x3bcb95c47eeb36f3:0x277dcb6cdfc88cb8!8m2!3d17.3975842!4d78.3712797" TargetMode="External"/><Relationship Id="rId174" Type="http://schemas.openxmlformats.org/officeDocument/2006/relationships/hyperlink" Target="https://www.google.com/maps/contrib/104807262552285023356" TargetMode="External"/><Relationship Id="rId381" Type="http://schemas.openxmlformats.org/officeDocument/2006/relationships/hyperlink" Target="https://www.google.com/search?sxsrf=ALeKk00OSRagphwJmtAXQK0apfxKkGqOOQ:1594234770922&amp;q=tennis+courts+in+maharashtra&amp;npsic=0&amp;rflfq=1&amp;rlha=0&amp;rllag=19173433,72925998,6989&amp;tbm=lcl&amp;ved=2ahUKEwj6kNapq77qAhV1xDgGHeGTBr0QjGp6BAgLEEE&amp;rldoc=1" TargetMode="External"/><Relationship Id="rId602" Type="http://schemas.openxmlformats.org/officeDocument/2006/relationships/hyperlink" Target="http://bleedsportsenterprise.wordpress.com/" TargetMode="External"/><Relationship Id="rId784" Type="http://schemas.openxmlformats.org/officeDocument/2006/relationships/hyperlink" Target="https://www.google.com/search?sxsrf=ALeKk03zl0Po7bqvoLBgh2d7J_rvd6r7Ww%3A1594650031462&amp;ei=r20MX7TkG9q-9QP84LOACg&amp;q=Metropolitan+Club+bengulru&amp;oq=Metropolitan+Club+bengulru&amp;gs_lcp=CgZwc3ktYWIQAzIGCAAQFhAeMggIABAIEA0QHjoHCAAQRxCwAzoECAAQQzoICC4QxwEQrwE6AggAOgsILhDHARCvARCTAjoHCCEQChCgAVCGKlj0TmD-UWgDcAB4AIABwwGIAZIMkgEEMC4xMZgBAKABAaoBB2d3cy13aXo&amp;sclient=psy-ab&amp;ved=0ahUKEwj096mltsrqAhVaX30KHXzwDKAQ4dUDCAw&amp;uact=5" TargetMode="External"/><Relationship Id="rId241" Type="http://schemas.openxmlformats.org/officeDocument/2006/relationships/hyperlink" Target="https://www.google.com/maps/contrib/113221305543762743381" TargetMode="External"/><Relationship Id="rId437" Type="http://schemas.openxmlformats.org/officeDocument/2006/relationships/hyperlink" Target="https://www.google.com/search?tbm=lcl&amp;sxsrf=ALeKk036yWanw82p32CLWatW39WaPvMXmA%3A1594372639157&amp;ei=HzIIX4-VCe6e4-EP74eZOA&amp;q=Fergusson+College+Tennis+Court&amp;oq=Fergusson+College+Tennis+Court&amp;gs_l=psy-ab.3..0i22i30k1.50668.50668.0.50875.1.1.0.0.0.0.192.192.0j1.1.0....0...1c.1.64.psy-ab..0.1.191....0.bYbdE0b5BS8" TargetMode="External"/><Relationship Id="rId479" Type="http://schemas.openxmlformats.org/officeDocument/2006/relationships/hyperlink" Target="https://www.google.com/maps/place/Professional+Tennis+Academy+%28PTA%29varkala/@8.727514,76.7278803,14z/data=!4m8!1m2!2m1!1sProfessional+Tennis+Academy+%28PTA%29varkala!3m4!1s0x3b05e960fa998c11:0xf9b1f368e96f2884!8m2!3d8.727514!4d76.7278803" TargetMode="External"/><Relationship Id="rId644" Type="http://schemas.openxmlformats.org/officeDocument/2006/relationships/hyperlink" Target="https://www.google.com/maps/place/SAT+Sports/@13.1297115,77.6473903,17z/data=!3m1!4b1!4m5!3m4!1s0x3bae175640484d7d:0xe7cb2885f0bafe87!8m2!3d13.1297115!4d77.649579" TargetMode="External"/><Relationship Id="rId686" Type="http://schemas.openxmlformats.org/officeDocument/2006/relationships/hyperlink" Target="https://www.google.com/maps/place/Professional+Tennis+Academy/@12.8559067,77.6340302,14z/data=!4m8!1m2!2m1!1sProfessional+Tennis+Academy!3m4!1s0x3bae6ba0cf40f5bb:0xc4f8269086164be6!8m2!3d12.8559067!4d77.6515397" TargetMode="External"/><Relationship Id="rId36" Type="http://schemas.openxmlformats.org/officeDocument/2006/relationships/hyperlink" Target="https://www.google.com/maps/place/Professional+Tennis+Academy+-+Challenger%27s+Tennis/@17.3977265,78.3707742,14z/data=!4m8!1m2!2m1!1sProfessional+Tennis+Academy+-+Challenger%27s+Tennis!3m4!1s0x3bcb943d6324c74b:0xcfbe42e1ccf8fa82!8m2!3d17.3977265!4d78.3707742" TargetMode="External"/><Relationship Id="rId283" Type="http://schemas.openxmlformats.org/officeDocument/2006/relationships/hyperlink" Targe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 TargetMode="External"/><Relationship Id="rId339" Type="http://schemas.openxmlformats.org/officeDocument/2006/relationships/hyperlink" Target="https://www.google.com/search?sxsrf=ALeKk005nhXHC0fYDib5eomseNnKo1RjQg:1594231388584&amp;q=tennis+courts+in+maharashtra&amp;npsic=0&amp;rflfq=1&amp;rlha=0&amp;rllag=19173433,72925998,6989&amp;tbm=lcl&amp;ved=2ahUKEwjhzuzcnr7qAhWIF3IKHTdtCmIQjGp6BAgLEEE&amp;rldoc=1" TargetMode="External"/><Relationship Id="rId490" Type="http://schemas.openxmlformats.org/officeDocument/2006/relationships/hyperlink" Target="https://www.google.com/maps/place/Ramakrishna+Tennis+Club/@12.878991,74.86184469999999,14z/data=!4m8!1m2!2m1!1sRamakrishna+Tennis+Club!3m4!1s0x3ba35a3e94fe8711:0xc774d8081b7ed635!8m2!3d12.878991!4d74.86184469999999" TargetMode="External"/><Relationship Id="rId504" Type="http://schemas.openxmlformats.org/officeDocument/2006/relationships/hyperlink" Target="https://www.google.com/maps/place/SAI+Tennis+Academy/@11.087850999999999,76.9451634,14z/data=!4m8!1m2!2m1!1sSAI+Tennis+Academy!3m4!1s0x3ba8f790b5e7aa71:0x4cfca7df02a5d61a!8m2!3d11.087850999999999!4d76.9451634" TargetMode="External"/><Relationship Id="rId546" Type="http://schemas.openxmlformats.org/officeDocument/2006/relationships/hyperlink" Target="https://www.google.com/maps/place/Karnataka+State+Lawn+Tennis+Association/@12.9753553,77.5923096,17z/data=!3m1!4b1!4m5!3m4!1s0x3bae1670f16ca35b:0xc91b74e54e0d400f!8m2!3d12.9753553!4d77.5944983" TargetMode="External"/><Relationship Id="rId711" Type="http://schemas.openxmlformats.org/officeDocument/2006/relationships/hyperlink" Target="https://www.google.com/search?sxsrf=ALeKk026oDHgQsbsilv0yyVBBc96IsFoUw%3A1594649262322&amp;ei=rmoMX8OOE9K1rQG2k6mICg&amp;q=JSports+India&amp;oq=JSports+India&amp;gs_lcp=CgZwc3ktYWIQAzICCAAyCAgAEBYQChAeUJ0EWJ0EYL8NaABwAHgAgAGWAYgBkgKSAQMwLjKYAQCgAQGqAQdnd3Mtd2l6&amp;sclient=psy-ab&amp;ved=0ahUKEwjDncm2s8rqAhXSWisKHbZJCqEQ4dUDCAw&amp;uact=5" TargetMode="External"/><Relationship Id="rId753" Type="http://schemas.openxmlformats.org/officeDocument/2006/relationships/hyperlink" Target="https://www.google.com/search?q=peter+tennis+academy&amp;oq=peter+tennis+academy&amp;aqs=chrome..69i57j0j69i60l3.153j0j4&amp;sourceid=chrome&amp;ie=UTF-8" TargetMode="External"/><Relationship Id="rId78" Type="http://schemas.openxmlformats.org/officeDocument/2006/relationships/hyperlink" Target="https://www.google.com/maps/place/Sania+Mirza+Tennis+Academy/@17.3222582,78.2860944,14z/data=!4m8!1m2!2m1!1sSania+Mirza+Tennis+Academy!3m4!1s0x3bcbc00212cda819:0xc3c2c9eb5dfb3c37!8m2!3d17.3222582!4d78.2860944" TargetMode="External"/><Relationship Id="rId101" Type="http://schemas.openxmlformats.org/officeDocument/2006/relationships/hyperlink" Target="http://www.legalasports.com/" TargetMode="External"/><Relationship Id="rId143" Type="http://schemas.openxmlformats.org/officeDocument/2006/relationships/hyperlink" Target="https://www.google.com/maps/contrib/113664312153290712109" TargetMode="External"/><Relationship Id="rId185" Type="http://schemas.openxmlformats.org/officeDocument/2006/relationships/hyperlink" Target="https://www.google.com/maps/contrib/102597387583511824837" TargetMode="External"/><Relationship Id="rId350" Type="http://schemas.openxmlformats.org/officeDocument/2006/relationships/hyperlink" Target="https://www.google.com/maps/place/Don+Bosco-Tennis+Court/@19.0251576,72.8569269,17z/data=!3m1!4b1!4m5!3m4!1s0x3be7cf258d787bed:0xcfaa87046ace3bb1!8m2!3d19.0251576!4d72.8591156" TargetMode="External"/><Relationship Id="rId406" Type="http://schemas.openxmlformats.org/officeDocument/2006/relationships/hyperlink" Target="https://www.google.com/search?tbm=lcl&amp;sxsrf=ALeKk017k_27RTNAud-q4-DeYlxfYk5tyw%3A1594234775512&amp;ei=lxcGX-b2HuSV4-EPzt61uAk&amp;q=tennis+courts+in+maharashtra&amp;oq=tennis+courts+in+maharashtra&amp;gs_l=psy-ab.3...0.0.0.3972.0.0.0.0.0.0.0.0..0.0....0...1c..64.psy-ab..0.0.0....0.YPZVtmZTCQE" TargetMode="External"/><Relationship Id="rId588" Type="http://schemas.openxmlformats.org/officeDocument/2006/relationships/hyperlink" Target="http://www.stconline.in/" TargetMode="External"/><Relationship Id="rId9" Type="http://schemas.openxmlformats.org/officeDocument/2006/relationships/hyperlink" Target="https://www.google.com/maps/contrib/111693544309356944972" TargetMode="External"/><Relationship Id="rId210" Type="http://schemas.openxmlformats.org/officeDocument/2006/relationships/hyperlink" Target="https://www.google.com/maps/place/G+M+R+Tennis+grounds/@17.324575499999998,78.5804443,14z/data=!4m8!1m2!2m1!1sG+M+R+Tennis+grounds!3m4!1s0x3bcba1eef46aa95b:0x35109b7d0b3d3380!8m2!3d17.324575499999998!4d78.5804443" TargetMode="External"/><Relationship Id="rId392" Type="http://schemas.openxmlformats.org/officeDocument/2006/relationships/hyperlink" Target="https://www.google.com/maps/place/Thane+Lawn+Tennis+Academy/@19.1802381,72.9657304,17z/data=!3m1!4b1!4m5!3m4!1s0x3be7b8de3fffffff:0xc2caa9dd51019586!8m2!3d19.1802381!4d72.9679191" TargetMode="External"/><Relationship Id="rId448" Type="http://schemas.openxmlformats.org/officeDocument/2006/relationships/hyperlink" Target="https://www.google.com/search?tbm=lcl&amp;sxsrf=ALeKk01jzFtUWffsR09qcli72eqEPsM-nw%3A1594372906585&amp;ei=KjMIX_SgI92d4-EP2tuNiAI&amp;q=Mahesh+Bhupati+Tennis+Academy&amp;oq=Mahesh+Bhupati+Tennis+Academy&amp;gs_l=psy-ab.3...38977.38977.0.39090.1.1.0.0.0.0.0.0..0.0....0...1c..64.psy-ab..1.0.0....0.xOPXCAAdcmQ" TargetMode="External"/><Relationship Id="rId613" Type="http://schemas.openxmlformats.org/officeDocument/2006/relationships/hyperlink" Target="https://www.google.com/maps/place/Charan+Academy+of+Tennis+-+CAT/@12.3316266,76.6077067,17z/data=!3m1!4b1!4m5!3m4!1s0x3baf706b5075cfcb:0xc32b6028b3a71667!8m2!3d12.3316266!4d76.6098954" TargetMode="External"/><Relationship Id="rId655" Type="http://schemas.openxmlformats.org/officeDocument/2006/relationships/hyperlink" Target="http://www.sportscult.in/" TargetMode="External"/><Relationship Id="rId697" Type="http://schemas.openxmlformats.org/officeDocument/2006/relationships/hyperlink" Target="https://www.google.com/search?q=Police%20Tennis%20Club&amp;oq=Police+Tennis+Club&amp;aqs=chrome..69i57j69i60l3.451j0j9&amp;sourceid=chrome&amp;ie=UTF-8&amp;sxsrf=ALeKk03CSONQrTLCS-u_zGDtp1oGecnosQ:1594649132549&amp;npsic=0&amp;rflfq=1&amp;rlha=0&amp;rllag=19254151,74822683,301079&amp;tbm=lcl&amp;rldimm=11728747446756942698&amp;lqi=ChJQb2xpY2UgVGVubmlzIENsdWJaKAoScG9saWNlIHRlbm5pcyBjbHViIhJwb2xpY2UgdGVubmlzIGNsdWI&amp;ved=2ahUKEwj3xNj4ssrqAhVDWysKHRmfDv4QvS4wAXoECAoQMA&amp;rldoc=1&amp;tbs=lrf:!1m4!1u3!2m2!3m1!1e1!1m4!1u2!2m2!2m1!1e1!1m4!1u16!2m2!16m1!1e1!1m4!1u16!2m2!16m1!1e2!2m1!1e2!2m1!1e16!2m1!1e3!3sIAE,lf:1,lf_ui:2&amp;rlst=f" TargetMode="External"/><Relationship Id="rId252" Type="http://schemas.openxmlformats.org/officeDocument/2006/relationships/hyperlink" Target="https://www.google.com/maps/place/Sanjeevani+Cricket+Arena/@17.343197399999998,78.3373371,14z/data=!4m8!1m2!2m1!1sSanjeevani+Cricket+Arena!3m4!1s0x3bcb9575f5916ff3:0x1abb43806c7abca!8m2!3d17.343197399999998!4d78.3373371" TargetMode="External"/><Relationship Id="rId294" Type="http://schemas.openxmlformats.org/officeDocument/2006/relationships/hyperlink" Target="https://www.google.com/search?sxsrf=ALeKk02Os0iWrCki0gUq99cqJaw8-M1lfQ:1593763894005&amp;q=tennis+court+in+andhra+pradesh&amp;npsic=0&amp;rflfq=1&amp;rlha=0&amp;rllag=15907932,81041317,317081&amp;tbm=lcl&amp;ved=2ahUKEwj25YeW0bDqAhXljOYKHWRkAxUQjGp6BAgLEDw&amp;rldoc=1" TargetMode="External"/><Relationship Id="rId308" Type="http://schemas.openxmlformats.org/officeDocument/2006/relationships/hyperlink" Targe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 TargetMode="External"/><Relationship Id="rId515" Type="http://schemas.openxmlformats.org/officeDocument/2006/relationships/hyperlink" Target="https://ans-tennis-academy.business.site/" TargetMode="External"/><Relationship Id="rId722" Type="http://schemas.openxmlformats.org/officeDocument/2006/relationships/hyperlink" Target="https://www.google.com/maps/place/The+Malleshwaram+Association/@12.9985553,77.5667411,17z/data=!3m1!4b1!4m5!3m4!1s0x3bae1625ebb3d29f:0x5bb2cc119d62915c!8m2!3d12.9985553!4d77.5689298" TargetMode="External"/><Relationship Id="rId47" Type="http://schemas.openxmlformats.org/officeDocument/2006/relationships/hyperlink" Target="http://www.gamepointindia.com/" TargetMode="External"/><Relationship Id="rId89" Type="http://schemas.openxmlformats.org/officeDocument/2006/relationships/hyperlink" Target="https://www.google.com/maps/place/Venky+Tennis+Academy/@17.4946436,78.4206991,14z/data=!4m8!1m2!2m1!1sVenky+Tennis+Academy!3m4!1s0x3bcb91c830f82695:0xd18802157fa8838c!8m2!3d17.4946436!4d78.4206991" TargetMode="External"/><Relationship Id="rId112" Type="http://schemas.openxmlformats.org/officeDocument/2006/relationships/hyperlink" Target="https://www.google.com/maps/contrib/118195954072047447367" TargetMode="External"/><Relationship Id="rId154" Type="http://schemas.openxmlformats.org/officeDocument/2006/relationships/hyperlink" Target="https://www.google.com/maps/place/Vision+Tennis+Academy/@17.410463099999998,78.2879221,14z/data=!4m8!1m2!2m1!1sVision+Tennis+Academy!3m4!1s0x3bcbeb75e52a208f:0x9b89667d3d2f0482!8m2!3d17.410463099999998!4d78.2879221" TargetMode="External"/><Relationship Id="rId361" Type="http://schemas.openxmlformats.org/officeDocument/2006/relationships/hyperlink" Target="https://www.google.com/search?biw=1517&amp;bih=694&amp;sxsrf=ALeKk02WEdXGPWmeiEanZlDgk5tW6x7Vqg%3A1594233792496&amp;ei=wBMGX9f1HaiY4-EP9_io6A8&amp;q=Kalpataru+Aura+Tennis+Court&amp;oq=Kalpataru+Aura+Tennis+Court&amp;gs_lcp=CgZwc3ktYWIQAzICCCY6BwgAEEcQsANQ194DWNfeA2C24ANoBXAAeACAAYcBiAGHAZIBAzAuMZgBAKABAqABAaoBB2d3cy13aXo&amp;sclient=psy-ab&amp;ved=0ahUKEwjX1Y_Xp77qAhUozDgGHXc8Cv0Q4dUDCAw&amp;uact=5" TargetMode="External"/><Relationship Id="rId557" Type="http://schemas.openxmlformats.org/officeDocument/2006/relationships/hyperlink" Target="https://www.google.com/maps/place/Elite+Tennis+Academy,+Bangalore/@12.893682,77.5555693,17z/data=!3m1!4b1!4m5!3m4!1s0x3bae3fe13fb67c33:0xca47074b4976c005!8m2!3d12.893682!4d77.557758" TargetMode="External"/><Relationship Id="rId599" Type="http://schemas.openxmlformats.org/officeDocument/2006/relationships/hyperlink" Target="https://www.google.com/search?biw=1517&amp;bih=694&amp;tbm=lcl&amp;sxsrf=ALeKk00GJjCmoAZoNtqcbiNoLvJbmUqnsQ%3A1594642815945&amp;ei=f1EMX8ewOYi1rQHDzJrgAg&amp;q=tennis+classes+in+karnataka&amp;oq=tennis+classes+in+karnataka&amp;gs_l=psy-ab.3...0.0.0.16056.0.0.0.0.0.0.0.0..0.0....0...1c..64.psy-ab..0.0.0....0.lr19Ob0BvU4" TargetMode="External"/><Relationship Id="rId764" Type="http://schemas.openxmlformats.org/officeDocument/2006/relationships/hyperlink" Target="https://www.google.com/maps/place/Athreya+Sports+Academy+(R)/@15.360479,75.1595755,17z/data=!3m1!4b1!4m5!3m4!1s0x3bb8d9e4b5180347:0x42e5c57bff00d5c5!8m2!3d15.360479!4d75.1617642" TargetMode="External"/><Relationship Id="rId196" Type="http://schemas.openxmlformats.org/officeDocument/2006/relationships/hyperlink" Target="https://www.google.com/maps/contrib/101423393345810507875" TargetMode="External"/><Relationship Id="rId417" Type="http://schemas.openxmlformats.org/officeDocument/2006/relationships/hyperlink" Target="https://www.google.com/search?tbm=lcl&amp;sxsrf=ALeKk00_9oxQjP8P7_0Pk0BLUHDuLxlJJA%3A1594237117471&amp;ei=vSAGX4u1HNWe9QOyiomoDQ&amp;q=tennis+courts+in+maharashtra&amp;oq=tennis+courts+in+maharashtra&amp;gs_l=psy-ab.3...0.0.0.16370.0.0.0.0.0.0.0.0..0.0....0...1c..64.psy-ab..0.0.0....0.RgCZ897xJqE" TargetMode="External"/><Relationship Id="rId459" Type="http://schemas.openxmlformats.org/officeDocument/2006/relationships/hyperlink" Target="https://www.google.com/search?tbm=lcl&amp;sxsrf=ALeKk00aiWGQCgw88aUn5zZLDE7kBJePiA%3A1594374054140&amp;ei=pjcIX_qXCNmS9QPF2K6IAg&amp;q=Kalamkar+Sports+Academy&amp;oq=Kalamkar+Sports+Academy&amp;gs_l=psy-ab.3...43032.43032.0.43159.1.1.0.0.0.0.0.0..0.0....0...1c.1.64.psy-ab..1.0.0....0.Hk8D91MRZ2Y" TargetMode="External"/><Relationship Id="rId624" Type="http://schemas.openxmlformats.org/officeDocument/2006/relationships/hyperlink" Target="https://www.google.com/search?q=br+tennis+academy&amp;oq=BR+Tennis+Academy&amp;aqs=chrome.0.0j46j69i60l3.224j0j7&amp;sourceid=chrome&amp;ie=UTF-8" TargetMode="External"/><Relationship Id="rId666" Type="http://schemas.openxmlformats.org/officeDocument/2006/relationships/hyperlink" Target="https://www.google.com/search?biw=1517&amp;bih=694&amp;tbm=lcl&amp;sxsrf=ALeKk03aZMlzCZ4O78oFFj-HFYXICQq9Lg%3A1594648283154&amp;ei=22YMX7mLCd-C4-EPn_mE8AY&amp;q=tennis+classes+in+karnataka&amp;oq=tennis+classes+in+karnataka&amp;gs_l=psy-ab.3...0.0.0.7514.0.0.0.0.0.0.0.0..0.0....0...1c..64.psy-ab..0.0.0....0.UD5FOYj9-PM" TargetMode="External"/><Relationship Id="rId16" Type="http://schemas.openxmlformats.org/officeDocument/2006/relationships/hyperlink" Target="https://www.google.com/maps/place/SJ+Tennis+Academy/@17.3977716,78.5951286,14z/data=!4m8!1m2!2m1!1sSJ+Tennis+Academy!3m4!1s0x3bcb9fbe8ff212cf:0x90f82491184f113b!8m2!3d17.3977716!4d78.5951286" TargetMode="External"/><Relationship Id="rId221" Type="http://schemas.openxmlformats.org/officeDocument/2006/relationships/hyperlink" Target="http://www.sportscult.in/" TargetMode="External"/><Relationship Id="rId263" Type="http://schemas.openxmlformats.org/officeDocument/2006/relationships/hyperlink" Targe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 TargetMode="External"/><Relationship Id="rId319" Type="http://schemas.openxmlformats.org/officeDocument/2006/relationships/hyperlink" Target="https://www.google.com/maps/place/ASA+Tennis+Academy+-+Belapur/@19.0295776,73.0412068,17z/data=!3m1!4b1!4m5!3m4!1s0x3be7c24a57b6af31:0x89dd40923ac5b216!8m2!3d19.0295776!4d73.0433955" TargetMode="External"/><Relationship Id="rId470" Type="http://schemas.openxmlformats.org/officeDocument/2006/relationships/hyperlink" Target="http://www.deccangymkhana.co.in/" TargetMode="External"/><Relationship Id="rId526" Type="http://schemas.openxmlformats.org/officeDocument/2006/relationships/hyperlink" Target="https://www.google.com/maps/place/Tennis+Court/@11.877523,75.369654,14z/data=!4m8!1m2!2m1!1sTennis+Court!3m4!1s0x3ba43d372601df51:0x88ed4521a31e41e9!8m2!3d11.877523!4d75.369654" TargetMode="External"/><Relationship Id="rId58" Type="http://schemas.openxmlformats.org/officeDocument/2006/relationships/hyperlink" Target="http://www.telanganatabletennis.com/tt-training-centers.php" TargetMode="External"/><Relationship Id="rId123" Type="http://schemas.openxmlformats.org/officeDocument/2006/relationships/hyperlink" Target="http://www.playsmc.org/" TargetMode="External"/><Relationship Id="rId330" Type="http://schemas.openxmlformats.org/officeDocument/2006/relationships/hyperlink" Target="https://www.google.com/maps/place/Eden+Tennis+Court/@19.1156838,72.9049189,17z/data=!3m1!4b1!4m5!3m4!1s0x3be7c7e68e57ecd1:0x64748671d1bf18d1!8m2!3d19.1156838!4d72.9071076" TargetMode="External"/><Relationship Id="rId568" Type="http://schemas.openxmlformats.org/officeDocument/2006/relationships/hyperlink" Target="https://www.google.com/search?tbm=lcl&amp;sxsrf=ALeKk01sO22GtiCbF_v0EHYLjEDS54NfAg%3A1594623709377&amp;ei=3QYMX77ZFoWGyAPYxqWgAQ&amp;q=tennis+classes+in+karnataka&amp;oq=tennis+classes+in+karnataka&amp;gs_l=psy-ab.3...0.0.0.15109019.0.0.0.0.0.0.0.0..0.0....0...1c..64.psy-ab..0.0.0....0.rFu2LzRXzOk" TargetMode="External"/><Relationship Id="rId733" Type="http://schemas.openxmlformats.org/officeDocument/2006/relationships/hyperlink" Target="http://www.achieveandcherish.com/" TargetMode="External"/><Relationship Id="rId775" Type="http://schemas.openxmlformats.org/officeDocument/2006/relationships/hyperlink" Target="https://www.google.com/maps/place/V+K+Sports/@12.9791181,77.6726569,17z/data=!3m1!4b1!4m5!3m4!1s0x3bae115da6f17d99:0xbbc811f0bae0a4fb!8m2!3d12.9791181!4d77.6748456" TargetMode="External"/><Relationship Id="rId165" Type="http://schemas.openxmlformats.org/officeDocument/2006/relationships/hyperlink" Target="https://www.google.com/maps/place/GGR+TENNIS+ACADEMY/@17.2991056,78.56836609999999,14z/data=!4m8!1m2!2m1!1sGGR+TENNIS+ACADEMY!3m4!1s0x3bcba1ba9502369b:0x7ed1e42f86e423b8!8m2!3d17.2991056!4d78.56836609999999" TargetMode="External"/><Relationship Id="rId372" Type="http://schemas.openxmlformats.org/officeDocument/2006/relationships/hyperlink" Target="https://www.google.com/maps/place/MCA+Tennis+Courts/@19.0622091,72.8635463,17z/data=!3m1!4b1!4m5!3m4!1s0x3be7c9ebd0345a19:0x596c8003c331090e!8m2!3d19.0622091!4d72.865735" TargetMode="External"/><Relationship Id="rId428" Type="http://schemas.openxmlformats.org/officeDocument/2006/relationships/hyperlink" Target="https://www.google.com/search?tbm=lcl&amp;sxsrf=ALeKk03GwDIPx0hkkbUh46c-K89a_MJFZQ%3A1594372350971&amp;ei=_jAIX4P4Oo3E4-EP7tyqsAc&amp;q=Mandar+Wakankar+Tennis+Academy&amp;oq=Mandar+Wakankar+Tennis+Academy&amp;gs_l=psy-ab.3...155931.155931.0.156076.1.1.0.0.0.0.0.0..0.0....0...1c.1.64.psy-ab..1.0.0....0.8LeT-Z4qozM" TargetMode="External"/><Relationship Id="rId635" Type="http://schemas.openxmlformats.org/officeDocument/2006/relationships/hyperlink" Target="https://www.google.com/maps/place/Zeeshan+Ali+Tennis+Academy/@12.8941791,77.7429348,17z/data=!3m1!4b1!4m5!3m4!1s0x3bae12a81e0cc081:0xe22887dc19d37a1b!8m2!3d12.8941791!4d77.7451235" TargetMode="External"/><Relationship Id="rId677" Type="http://schemas.openxmlformats.org/officeDocument/2006/relationships/hyperlink" Target="https://www.google.com/search?biw=1517&amp;bih=694&amp;tbm=lcl&amp;sxsrf=ALeKk01OkPgXxYw0FtsVS2SQr1OXmCbSIA%3A1594648446440&amp;ei=fmcMX6fCGuiX4-EP7JqL2AQ&amp;q=tennis+classes+in+karnataka&amp;oq=tennis+classes+in+karnataka&amp;gs_l=psy-ab.3...0.0.0.21246.0.0.0.0.0.0.0.0..0.0....0...1c..64.psy-ab..0.0.0....0.0KI5LYYpo08" TargetMode="External"/><Relationship Id="rId232" Type="http://schemas.openxmlformats.org/officeDocument/2006/relationships/hyperlink" Target="http://www.sportscult.in/" TargetMode="External"/><Relationship Id="rId274" Type="http://schemas.openxmlformats.org/officeDocument/2006/relationships/hyperlink" Target="https://www.google.com/maps/place/Tennis+Courts/@13.6440925,79.3627778,13z/data=!4m8!1m2!2m1!1stennis+courts+near+Sri+Padmavati+Mahila+Visvavidyalayam,+Tirupati,+Andhra+Pradesh!3m4!1s0x3a4d4be76105b771:0xd6d9e844db2e6d22!8m2!3d13.6288983!4d79.4059265" TargetMode="External"/><Relationship Id="rId481" Type="http://schemas.openxmlformats.org/officeDocument/2006/relationships/hyperlink" Target="https://www.google.com/maps/place/Edapal+Tennis+Academy/@10.7838616,76.0075945,14z/data=!4m8!1m2!2m1!1sEdapal+Tennis+Academy!3m4!1s0x3ba7b92ef0c3375f:0x8468798ab5ed6788!8m2!3d10.7838616!4d76.0075945" TargetMode="External"/><Relationship Id="rId702" Type="http://schemas.openxmlformats.org/officeDocument/2006/relationships/hyperlink" Target="https://www.google.com/search?q=bangalore+games+and+fitness+institute&amp;oq=Bangalore+Games+and+Fitness+Institute&amp;aqs=chrome.0.0j46j0l3j69i60l2j69i61.183j0j4&amp;sourceid=chrome&amp;ie=UTF-8" TargetMode="External"/><Relationship Id="rId27" Type="http://schemas.openxmlformats.org/officeDocument/2006/relationships/hyperlink" Target="https://www.google.com/maps/place/Surya%27s+Institute+Of+Tennis+Excellence/@17.4395631,78.39910239999999,14z/data=!4m8!1m2!2m1!1sSurya%27s+Institute+Of+Tennis+Excellence!3m4!1s0x3bcb91446f9255fb:0xbc96ad3341c3495c!8m2!3d17.4395631!4d78.39910239999999" TargetMode="External"/><Relationship Id="rId69" Type="http://schemas.openxmlformats.org/officeDocument/2006/relationships/hyperlink" Target="https://www.google.com/maps/contrib/107143097474475374804" TargetMode="External"/><Relationship Id="rId134" Type="http://schemas.openxmlformats.org/officeDocument/2006/relationships/hyperlink" Target="https://www.google.com/maps/contrib/114248908520013122999" TargetMode="External"/><Relationship Id="rId537" Type="http://schemas.openxmlformats.org/officeDocument/2006/relationships/hyperlink" Target="https://www.google.com/maps/contrib/112033381168373730985" TargetMode="External"/><Relationship Id="rId579" Type="http://schemas.openxmlformats.org/officeDocument/2006/relationships/hyperlink" Target="https://www.google.com/search?tbm=lcl&amp;sxsrf=ALeKk01sO22GtiCbF_v0EHYLjEDS54NfAg%3A1594623709377&amp;ei=3QYMX77ZFoWGyAPYxqWgAQ&amp;q=tennis+classes+in+karnataka&amp;oq=tennis+classes+in+karnataka&amp;gs_l=psy-ab.3...0.0.0.15109019.0.0.0.0.0.0.0.0..0.0....0...1c..64.psy-ab..0.0.0....0.rFu2LzRXzOk" TargetMode="External"/><Relationship Id="rId744" Type="http://schemas.openxmlformats.org/officeDocument/2006/relationships/hyperlink" Target="https://www.google.com/search?q=hubli+gymkhana+club&amp;oq=Hubli+Gymkhana+Club&amp;aqs=chrome.0.0j46j0l3j69i60l2j69i61.196j0j4&amp;sourceid=chrome&amp;ie=UTF-8" TargetMode="External"/><Relationship Id="rId80" Type="http://schemas.openxmlformats.org/officeDocument/2006/relationships/hyperlink" Target="https://www.google.com/maps/place/Rahul+Cricket+Coaching+Center/@17.4952918,78.42077019999999,14z/data=!4m8!1m2!2m1!1sRahul+Cricket+Coaching+Center!3m4!1s0x3bcb91c8366200af:0x12896b079a3da6fa!8m2!3d17.4952918!4d78.42077019999999" TargetMode="External"/><Relationship Id="rId176" Type="http://schemas.openxmlformats.org/officeDocument/2006/relationships/hyperlink" Target="https://www.google.com/maps/place/Sree+tennis+academy/@17.4570227,78.46741829999999,14z/data=!4m8!1m2!2m1!1sSree+tennis+academy!3m4!1s0x3bcb9a78ffffffff:0x4774ef8b0e2a2a3d!8m2!3d17.4570227!4d78.46741829999999" TargetMode="External"/><Relationship Id="rId341" Type="http://schemas.openxmlformats.org/officeDocument/2006/relationships/hyperlink" Target="https://practennis.business.site/?utm_source=gmb&amp;utm_medium=referral" TargetMode="External"/><Relationship Id="rId383" Type="http://schemas.openxmlformats.org/officeDocument/2006/relationships/hyperlink" Target="https://www.google.com/search?sxsrf=ALeKk00OSRagphwJmtAXQK0apfxKkGqOOQ:1594234770922&amp;q=tennis+courts+in+maharashtra&amp;npsic=0&amp;rflfq=1&amp;rlha=0&amp;rllag=19173433,72925998,6989&amp;tbm=lcl&amp;ved=2ahUKEwj6kNapq77qAhV1xDgGHeGTBr0QjGp6BAgLEEE&amp;rldoc=1" TargetMode="External"/><Relationship Id="rId439" Type="http://schemas.openxmlformats.org/officeDocument/2006/relationships/hyperlink" Target="https://www.google.com/search?tbm=lcl&amp;sxsrf=ALeKk01ym3t78bdIN42BA2rAAEHa15OVtQ%3A1594372733481&amp;ei=fTIIX4P5HOWb4-EP4NawmAo&amp;q=Navnath+Shete+Lawn+Tennis+Coaching+Classes&amp;oq=Navnath+Shete+Lawn+Tennis+Coaching+Classes&amp;gs_l=psy-ab.3...28231.28231.0.28353.1.1.0.0.0.0.0.0..0.0....0...1c.1.64.psy-ab..1.0.0....0.o4v3_azvZsk" TargetMode="External"/><Relationship Id="rId590" Type="http://schemas.openxmlformats.org/officeDocument/2006/relationships/hyperlink" Target="https://www.google.com/search?sa=X&amp;biw=1517&amp;bih=694&amp;sxsrf=ALeKk00Xrb6p3QtrUABrC636eQot15LXVQ:1594642656752&amp;q=tennis+classes+in+karnataka&amp;npsic=0&amp;rflfq=1&amp;rlha=0&amp;rllag=12595824,77144559,64121&amp;tbm=lcl&amp;ved=2ahUKEwjZwOXomsrqAhUUeysKHd34DQcQjGp6BAgMEEY&amp;rldoc=1" TargetMode="External"/><Relationship Id="rId604" Type="http://schemas.openxmlformats.org/officeDocument/2006/relationships/hyperlink" Target="https://www.google.com/search?biw=1517&amp;bih=694&amp;tbm=lcl&amp;sxsrf=ALeKk01EZ9khAF9yzACaE6raP3FsAu2Kuw%3A1594643002099&amp;ei=OlIMX5rTBcO5rQHmiYS4BQ&amp;q=tennis+classes+in+karnataka&amp;oq=tennis+classes+in+karnataka&amp;gs_l=psy-ab.3...0.0.0.18667.0.0.0.0.0.0.0.0..0.0....0...1c..64.psy-ab..0.0.0....0.DwtDI1GV4fo" TargetMode="External"/><Relationship Id="rId646" Type="http://schemas.openxmlformats.org/officeDocument/2006/relationships/hyperlink" Target="https://www.satsports.in/cgi-sys/suspendedpage.cgi" TargetMode="External"/><Relationship Id="rId201" Type="http://schemas.openxmlformats.org/officeDocument/2006/relationships/hyperlink" Target="https://www.google.com/maps/place/Sj+Tennis+%26+Fitness+Academy/@17.3978146,78.5953687,14z/data=!4m8!1m2!2m1!1sSj+Tennis+%26+Fitness+Academy!3m4!1s0x3bcb9f7f855dcb53:0xbf5e0035d04bd54e!8m2!3d17.3978146!4d78.5953687" TargetMode="External"/><Relationship Id="rId243" Type="http://schemas.openxmlformats.org/officeDocument/2006/relationships/hyperlink" Target="https://www.google.com/maps/place/Tennis+court/@17.3362318,78.5038725,14z/data=!4m8!1m2!2m1!1sTennis+court!3m4!1s0x3bcb987606ca78ed:0xd79b69ec0242a44a!8m2!3d17.3362318!4d78.5038725" TargetMode="External"/><Relationship Id="rId285" Type="http://schemas.openxmlformats.org/officeDocument/2006/relationships/hyperlink" Targe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 TargetMode="External"/><Relationship Id="rId450" Type="http://schemas.openxmlformats.org/officeDocument/2006/relationships/hyperlink" Target="http://mbtaworld.com/default.php" TargetMode="External"/><Relationship Id="rId506" Type="http://schemas.openxmlformats.org/officeDocument/2006/relationships/hyperlink" Target="https://www.google.com/maps/place/Madhava+Raja+Club./@10.766415799999999,76.6523673,14z/data=!4m8!1m2!2m1!1sMadhava+Raja+Club.!3m4!1s0x3ba86defe761165b:0x7fb7a51624e7ec36!8m2!3d10.766415799999999!4d76.6523673" TargetMode="External"/><Relationship Id="rId688" Type="http://schemas.openxmlformats.org/officeDocument/2006/relationships/hyperlink" Target="https://www.google.com/maps/place/KASHISH+FANTACY+SPORTS+CLUB/@13.0373196,77.6694552,17z/data=!3m1!4b1!4m5!3m4!1s0x3bae10c0e75cc78b:0xa9b89a2dc758c777!8m2!3d13.0373196!4d77.6716439" TargetMode="External"/><Relationship Id="rId38" Type="http://schemas.openxmlformats.org/officeDocument/2006/relationships/hyperlink" Target="https://www.google.com/maps/contrib/114444836339867720633" TargetMode="External"/><Relationship Id="rId103" Type="http://schemas.openxmlformats.org/officeDocument/2006/relationships/hyperlink" Target="https://www.google.com/maps/contrib/109413411271668724238" TargetMode="External"/><Relationship Id="rId310" Type="http://schemas.openxmlformats.org/officeDocument/2006/relationships/hyperlink" Targe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 TargetMode="External"/><Relationship Id="rId492" Type="http://schemas.openxmlformats.org/officeDocument/2006/relationships/hyperlink" Target="https://www.google.com/maps/contrib/103051535304512354124" TargetMode="External"/><Relationship Id="rId548" Type="http://schemas.openxmlformats.org/officeDocument/2006/relationships/hyperlink" Target="https://www.google.com/maps/place/Mysore+Tennis+Club/@12.3044877,76.6361946,17z/data=!3m1!4b1!4m8!1m2!2m1!1sMysore+Tennis+Club!3m4!1s0x3baf7aa700000001:0x1c72145a13dce33f!8m2!3d12.3044877!4d76.6383833" TargetMode="External"/><Relationship Id="rId713" Type="http://schemas.openxmlformats.org/officeDocument/2006/relationships/hyperlink" Target="https://www.google.com/maps/place/The+Koramangala+Club/@12.9379189,77.6219279,17z/data=!3m1!4b1!4m5!3m4!1s0x3bae144466bc7133:0x387224dce66d807c!8m2!3d12.9379189!4d77.6241166" TargetMode="External"/><Relationship Id="rId755" Type="http://schemas.openxmlformats.org/officeDocument/2006/relationships/hyperlink" Target="https://www.google.com/maps/place/Ganesh's+Table+Tennis+Class/@12.9040458,77.6429784,17z/data=!3m1!4b1!4m5!3m4!1s0x3bae1598e7a79411:0xb167a795486c33f6!8m2!3d12.9040458!4d77.6451671" TargetMode="External"/><Relationship Id="rId91" Type="http://schemas.openxmlformats.org/officeDocument/2006/relationships/hyperlink" Target="https://www.google.com/maps/place/Lawn+Tennis/@17.4020597,78.53616889999999,14z/data=!4m8!1m2!2m1!1sLawn+Tennis!3m4!1s0x3bcb9913de6a676f:0x250027208cf981b0!8m2!3d17.4020597!4d78.53616889999999" TargetMode="External"/><Relationship Id="rId145" Type="http://schemas.openxmlformats.org/officeDocument/2006/relationships/hyperlink" Target="https://www.google.com/maps/contrib/108086575033733607282" TargetMode="External"/><Relationship Id="rId187" Type="http://schemas.openxmlformats.org/officeDocument/2006/relationships/hyperlink" Target="https://www.google.com/maps/place/TRINITY+CHALLENGER+TENNIS+ACADEMY+%28TCTA%29/@17.4019752,78.5916407,14z/data=!4m8!1m2!2m1!1sTRINITY+CHALLENGER+TENNIS+ACADEMY+%28TCTA%29!3m4!1s0x3bcb9ee8ff8ac3cb:0x4e20e5d6e6fbb6c9!8m2!3d17.4019752!4d78.5916407" TargetMode="External"/><Relationship Id="rId352" Type="http://schemas.openxmlformats.org/officeDocument/2006/relationships/hyperlink" Target="https://www.google.com/maps/place/Mahalakshmi+Tennis+Court/@18.9853709,72.8144377,17z/data=!3m1!4b1!4m5!3m4!1s0x3be7ce62ce56047f:0x4f744ddc402f896!8m2!3d18.9853709!4d72.8166264" TargetMode="External"/><Relationship Id="rId394" Type="http://schemas.openxmlformats.org/officeDocument/2006/relationships/hyperlink" Target="https://www.google.com/maps/place/Thane+Gymkhana+Officers+Club/@19.1802337,72.9657321,17z/data=!3m1!4b1!4m5!3m4!1s0x3be7b8de3fffffff:0x1bf4b944dd258835!8m2!3d19.1802337!4d72.9679208" TargetMode="External"/><Relationship Id="rId408" Type="http://schemas.openxmlformats.org/officeDocument/2006/relationships/hyperlink" Target="https://www.google.com/search?tbm=lcl&amp;sxsrf=ALeKk017k_27RTNAud-q4-DeYlxfYk5tyw%3A1594234775512&amp;ei=lxcGX-b2HuSV4-EPzt61uAk&amp;q=tennis+courts+in+maharashtra&amp;oq=tennis+courts+in+maharashtra&amp;gs_l=psy-ab.3...0.0.0.3972.0.0.0.0.0.0.0.0..0.0....0...1c..64.psy-ab..0.0.0....0.YPZVtmZTCQE" TargetMode="External"/><Relationship Id="rId615" Type="http://schemas.openxmlformats.org/officeDocument/2006/relationships/hyperlink" Target="http://www.charantennis.com/" TargetMode="External"/><Relationship Id="rId212" Type="http://schemas.openxmlformats.org/officeDocument/2006/relationships/hyperlink" Target="https://www.google.com/maps/place/kaman.+Sania+Mirza+Tennis+Academy/@17.320915,78.2909124,14z/data=!4m8!1m2!2m1!1skaman.+Sania+Mirza+Tennis+Academy!3m4!1s0x3bcbc12f5ee585ed:0xc0540cf72b7a8da6!8m2!3d17.320915!4d78.2909124" TargetMode="External"/><Relationship Id="rId254" Type="http://schemas.openxmlformats.org/officeDocument/2006/relationships/hyperlink" Target="https://www.google.com/maps/place/Tennis+Court/@17.7289441,83.3238637,17z/data=!3m1!4b1!4m5!3m4!1s0x3a39435b37a42523:0x276b546b649d964a!8m2!3d17.7289441!4d83.3260524" TargetMode="External"/><Relationship Id="rId657" Type="http://schemas.openxmlformats.org/officeDocument/2006/relationships/hyperlink" Target="https://www.google.com/search?biw=1517&amp;bih=694&amp;sxsrf=ALeKk00tslLLlqLGvj02dYwXStkNOZ_Ylg:1594648198016&amp;q=tennis+classes+in+karnataka&amp;npsic=0&amp;rflfq=1&amp;rlha=0&amp;rllag=12595824,77144559,64121&amp;tbm=lcl&amp;ved=2ahUKEwjipIm7r8rqAhXU63MBHZKoAkEQjGp6BAgMEEY&amp;rldoc=1" TargetMode="External"/><Relationship Id="rId699" Type="http://schemas.openxmlformats.org/officeDocument/2006/relationships/hyperlink" Target="https://www.google.com/search?q=ms%20tennis%20academy&amp;oq=Ms+Tennis+Academy&amp;aqs=chrome.0.0j46j69i60l3.242j0j9&amp;sourceid=chrome&amp;ie=UTF-8&amp;sxsrf=ALeKk02liYjt3K1-0B0Z3wU8LpSZ_L1B_A:1594649151252&amp;npsic=0&amp;rflfq=1&amp;rlha=0&amp;rllag=17651653,75385914,566581&amp;tbm=lcl&amp;rldimm=5754548973506512206&amp;lqi=ChFtcyB0ZW5uaXMgYWNhZGVteVomChFtcyB0ZW5uaXMgYWNhZGVteSIRbXMgdGVubmlzIGFjYWRlbXk&amp;ved=2ahUKEwjwj86Bs8rqAhXSb30KHSbQBS4QvS4wAXoECA0QMA&amp;rldoc=1&amp;tbs=lrf:!1m4!1u3!2m2!3m1!1e1!1m4!1u2!2m2!2m1!1e1!1m4!1u16!2m2!16m1!1e1!1m4!1u16!2m2!16m1!1e2!2m1!1e2!2m1!1e16!2m1!1e3!3sIAE,lf:1,lf_ui:2&amp;rlst=f" TargetMode="External"/><Relationship Id="rId49" Type="http://schemas.openxmlformats.org/officeDocument/2006/relationships/hyperlink" Target="https://www.google.com/maps/contrib/113935841969488593052" TargetMode="External"/><Relationship Id="rId114" Type="http://schemas.openxmlformats.org/officeDocument/2006/relationships/hyperlink" Target="https://www.google.com/maps/place/GHMC+Vasantha+Nagar+Tennis+Court/@17.4911373,78.3844337,14z/data=!4m8!1m2!2m1!1sGHMC+Vasantha+Nagar+Tennis+Court!3m4!1s0x3bcb918aa636d557:0xaa45d0b717765f80!8m2!3d17.4911373!4d78.3844337" TargetMode="External"/><Relationship Id="rId296" Type="http://schemas.openxmlformats.org/officeDocument/2006/relationships/hyperlink" Targe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 TargetMode="External"/><Relationship Id="rId461" Type="http://schemas.openxmlformats.org/officeDocument/2006/relationships/hyperlink" Target="https://www.google.com/search?tbm=lcl&amp;sxsrf=ALeKk01f1-gKEK5bQonF72Tp2MBd6m1IGA%3A1594374098013&amp;ei=0jcIX_8ghPytAbPrjagN&amp;q=Sunny+Jacob+Tennis+Academy&amp;oq=Sunny+Jacob+Tennis+Academy&amp;gs_l=psy-ab.3..46i199i175k1j0i22i30k1.1858335.1858335.0.1858711.1.1.0.0.0.0.163.163.0j1.1.0....0...1c.1.64.psy-ab..0.1.162....0.A70EN8cKclo" TargetMode="External"/><Relationship Id="rId517" Type="http://schemas.openxmlformats.org/officeDocument/2006/relationships/hyperlink" Target="https://www.google.com/maps/contrib/117285790179642960240" TargetMode="External"/><Relationship Id="rId559" Type="http://schemas.openxmlformats.org/officeDocument/2006/relationships/hyperlink" Target="http://elitetennisacademy.in/" TargetMode="External"/><Relationship Id="rId724" Type="http://schemas.openxmlformats.org/officeDocument/2006/relationships/hyperlink" Target="http://www.malleswaramassociation.com/" TargetMode="External"/><Relationship Id="rId766" Type="http://schemas.openxmlformats.org/officeDocument/2006/relationships/hyperlink" Target="https://www.facebook.com/pages/category/Stadium--Arena---Sports-Venue/Athreya-Sports-Academy-1864992020446245/" TargetMode="External"/><Relationship Id="rId60" Type="http://schemas.openxmlformats.org/officeDocument/2006/relationships/hyperlink" Target="https://www.google.com/maps/contrib/107562288346389738775" TargetMode="External"/><Relationship Id="rId156" Type="http://schemas.openxmlformats.org/officeDocument/2006/relationships/hyperlink" Target="https://www.google.com/maps/contrib/111730932880750090479" TargetMode="External"/><Relationship Id="rId198" Type="http://schemas.openxmlformats.org/officeDocument/2006/relationships/hyperlink" Target="https://www.google.com/maps/place/Shikhara+Tennis+Academy/@17.3579766,78.3841966,14z/data=!4m8!1m2!2m1!1sShikhara+Tennis+Academy!3m4!1s0x3bcb979ddb3e1dd7:0xb60d116c97f5dadc!8m2!3d17.3579766!4d78.3841966" TargetMode="External"/><Relationship Id="rId321" Type="http://schemas.openxmlformats.org/officeDocument/2006/relationships/hyperlink" Targe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 TargetMode="External"/><Relationship Id="rId363" Type="http://schemas.openxmlformats.org/officeDocument/2006/relationships/hyperlink" Target="https://www.google.com/search?biw=1517&amp;bih=694&amp;sxsrf=ALeKk01SNCxp_K3iAd-sym6k8qkbkg3aTg%3A1594233878593&amp;ei=FhQGX-voI8uY4-EP55CL8AE&amp;q=Tennis+Court%2C+Jamshedji+Tata+Road%2C+Churchgate%2C+Mumbai%2C+Maharashtra&amp;oq=Tennis+Court+Chru&amp;gs_lcp=CgZwc3ktYWIQAxgAMgIIJjoHCAAQRxCwAzoCCAA6BggAEBYQHjoICAAQCBANEB46BggAEA0QHlD2oAFY19IBYOjcAWgKcAB4AIABjgGIAZgGkgEDMC42mAEAoAEBqgEHZ3dzLXdpeg&amp;sclient=psy-ab" TargetMode="External"/><Relationship Id="rId419" Type="http://schemas.openxmlformats.org/officeDocument/2006/relationships/hyperlink" Target="https://www.google.com/search?tbm=lcl&amp;sxsrf=ALeKk00_9oxQjP8P7_0Pk0BLUHDuLxlJJA%3A1594237117471&amp;ei=vSAGX4u1HNWe9QOyiomoDQ&amp;q=tennis+courts+in+maharashtra&amp;oq=tennis+courts+in+maharashtra&amp;gs_l=psy-ab.3...0.0.0.16370.0.0.0.0.0.0.0.0..0.0....0...1c..64.psy-ab..0.0.0....0.RgCZ897xJqE" TargetMode="External"/><Relationship Id="rId570" Type="http://schemas.openxmlformats.org/officeDocument/2006/relationships/hyperlink" Target="https://www.google.com/maps/place/Rohan+Bopanna+Tennis+Academy/@13.116444,77.6019173,17z/data=!3m1!4b1!4m5!3m4!1s0x3bae18e310ca53f7:0x1239045a857b49f7!8m2!3d13.116444!4d77.604106" TargetMode="External"/><Relationship Id="rId626" Type="http://schemas.openxmlformats.org/officeDocument/2006/relationships/hyperlink" Target="https://www.google.com/maps/place/Champions+Tennis+Academy,+Branch+-+2/@12.8995864,77.6760491,17z/data=!3m1!4b1!4m5!3m4!1s0x3bae13a1177d669f:0x23c7f7b49dfbfd3d!8m2!3d12.8995864!4d77.6782378" TargetMode="External"/><Relationship Id="rId223" Type="http://schemas.openxmlformats.org/officeDocument/2006/relationships/hyperlink" Target="https://www.google.com/maps/place/GSM+Table+Tennis+Academy/@17.428832399999997,78.4910498,14z/data=!4m8!1m2!2m1!1sGSM+Table+Tennis+Academy!3m4!1s0x3bcb9a1d7340ef77:0x8c7a101e24c40865!8m2!3d17.428832399999997!4d78.4910498" TargetMode="External"/><Relationship Id="rId430" Type="http://schemas.openxmlformats.org/officeDocument/2006/relationships/hyperlink" Target="https://www.google.com/search?tbm=lcl&amp;sxsrf=ALeKk01ih9azil_1TrmFa-Hue5fSajsh8Q%3A1594372511423&amp;ei=nzEIX6PDGcfG4-EPw-yp8AM&amp;q=Pune+University+tennis+courts&amp;oq=Pune+University+tennis+courts&amp;gs_l=psy-ab.3...20825.20825.0.21027.1.1.0.0.0.0.0.0..0.0....0...1c.1.64.psy-ab..1.0.0....0.jipwcjVkgFU" TargetMode="External"/><Relationship Id="rId668" Type="http://schemas.openxmlformats.org/officeDocument/2006/relationships/hyperlink" Target="https://www.google.com/maps/place/Tennis+Advantage+Tennis+academy/@12.9281948,77.6161266,17z/data=!3m1!4b1!4m5!3m4!1s0x3bae145714693225:0x9f9d38f0ba7f8fa2!8m2!3d12.9281948!4d77.6183153" TargetMode="External"/><Relationship Id="rId18" Type="http://schemas.openxmlformats.org/officeDocument/2006/relationships/hyperlink" Target="https://www.facebook.com/vasishtatennisacademy" TargetMode="External"/><Relationship Id="rId265" Type="http://schemas.openxmlformats.org/officeDocument/2006/relationships/hyperlink" Targe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 TargetMode="External"/><Relationship Id="rId472" Type="http://schemas.openxmlformats.org/officeDocument/2006/relationships/hyperlink" Target="https://www.google.com/search?tbm=lcl&amp;sxsrf=ALeKk02a7j2-DNC2Gl6Xl-aRfV8ezvyEOA%3A1594376345744&amp;ei=mUAIX8qJLcL69QPe5q7wCg&amp;q=Sapphire+Park+Tennis+Court&amp;oq=Sapphire+Park+Tennis+Court&amp;gs_l=psy-ab.3...1648691.1648691.0.1648828.1.1.0.0.0.0.0.0..0.0....0...1c.1.64.psy-ab..1.0.0....0.3hL_9RCfi_g" TargetMode="External"/><Relationship Id="rId528" Type="http://schemas.openxmlformats.org/officeDocument/2006/relationships/hyperlink" Target="https://www.google.com/maps/contrib/110248016457072968541" TargetMode="External"/><Relationship Id="rId735" Type="http://schemas.openxmlformats.org/officeDocument/2006/relationships/hyperlink" Target="https://www.google.com/search?sxsrf=ALeKk01KnJqgWDfTz2mdI0w8z2rnIJ98_A:1594649479965&amp;ei=e2sMX4LbFsi_9QPVt6WgDw&amp;q=the%20country%20club%20hubli%20karnataka&amp;oq=The+Country+Club+hubli&amp;gs_lcp=CgZwc3ktYWIQAxgAMgYIABAWEB4yBggAEBYQHjIGCAAQFhAeMgYIABAWEB4yBggAEBYQHjoHCAAQRxCwAzoNCC4QxwEQrwEQQxCTAjoCCAA6CAguEMcBEK8BOgsILhDHARCvARCTAjoICAAQFhAKEB5Q-EJYuElgildoAXAAeACAAcACiAHwCpIBBzAuMS4zLjKYAQCgAQGqAQdnd3Mtd2l6&amp;sclient=psy-ab&amp;npsic=0&amp;rflfq=1&amp;rlha=0&amp;rllag=15325461,75103969,5988&amp;tbm=lcl&amp;rldimm=15915544428948573150&amp;lqi=CiB0aGUgY291bnRyeSBjbHViIGh1YmxpIGthcm5hdGFrYSIDiAEB&amp;ved=2ahUKEwiEo62etMrqAhWQcn0KHQcRCkEQvS4wAHoECA0QDw&amp;rldoc=1&amp;tbs=lrf:!1m4!1u16!2m2!16m1!1e1!1m4!1u16!2m2!16m1!1e2!2m1!1e16!3sIAE,lf:1,lf_ui:4&amp;rlst=f" TargetMode="External"/><Relationship Id="rId125" Type="http://schemas.openxmlformats.org/officeDocument/2006/relationships/hyperlink" Target="https://www.google.com/maps/contrib/116711807283625822217" TargetMode="External"/><Relationship Id="rId167" Type="http://schemas.openxmlformats.org/officeDocument/2006/relationships/hyperlink" Target="https://www.google.com/maps/place/Drive+Tennis+Academy/@17.3980727,78.5159632,14z/data=!4m8!1m2!2m1!1sDrive+Tennis+Academy!3m4!1s0x3bcb99a68eb48c75:0xfbc0f04633b9575e!8m2!3d17.3980727!4d78.5159632" TargetMode="External"/><Relationship Id="rId332" Type="http://schemas.openxmlformats.org/officeDocument/2006/relationships/hyperlink" Target="https://www.google.com/maps/place/Tennis+Court/@19.1043633,72.8295653,14z/data=!4m8!1m2!2m1!1sTennis+Court+anmol+apartment+andheri+east!3m4!1s0x3be7c83f82678fe9:0x95f2229d511bc3c7!8m2!3d19.1080633!4d72.8723145" TargetMode="External"/><Relationship Id="rId374" Type="http://schemas.openxmlformats.org/officeDocument/2006/relationships/hyperlink" Target="https://www.google.com/maps/place/TENNIS+COURT/@18.9038489,72.8022682,17z/data=!3m1!4b1!4m5!3m4!1s0x3be7d18789a0ee91:0x1df41667d5587066!8m2!3d18.9038489!4d72.8044569" TargetMode="External"/><Relationship Id="rId581" Type="http://schemas.openxmlformats.org/officeDocument/2006/relationships/hyperlink" Target="https://www.google.com/maps/place/Tennis+Temple/@12.9803765,77.5537541,17z/data=!3m1!4b1!4m5!3m4!1s0x3bae3df1347f481f:0x205cd84b11d8e60!8m2!3d12.9803765!4d77.5559428" TargetMode="External"/><Relationship Id="rId777" Type="http://schemas.openxmlformats.org/officeDocument/2006/relationships/hyperlink" Target="http://vksports.co.in/" TargetMode="External"/><Relationship Id="rId71" Type="http://schemas.openxmlformats.org/officeDocument/2006/relationships/hyperlink" Target="https://www.google.com/maps/contrib/105029920336771832081" TargetMode="External"/><Relationship Id="rId234" Type="http://schemas.openxmlformats.org/officeDocument/2006/relationships/hyperlink" Target="https://www.google.com/maps/contrib/103415521379061603644" TargetMode="External"/><Relationship Id="rId637" Type="http://schemas.openxmlformats.org/officeDocument/2006/relationships/hyperlink" Target="http://www.zeeshanalitennisacademy.com/" TargetMode="External"/><Relationship Id="rId679" Type="http://schemas.openxmlformats.org/officeDocument/2006/relationships/hyperlink" Target="https://www.google.com/maps/place/HORIZON+TT+CLUB/@12.9398232,77.5649632,17z/data=!3m1!4b1!4m5!3m4!1s0x3bae1429180d3ac9:0x90755675a6e8af3c!8m2!3d12.9398232!4d77.5671519" TargetMode="External"/><Relationship Id="rId2" Type="http://schemas.openxmlformats.org/officeDocument/2006/relationships/hyperlink" Target="https://www.google.com/maps/place/Tennis+Coaching+Centre/@17.4798337,78.3181487,14z/data=!4m8!1m2!2m1!1sTennis+Coaching+Centre!3m4!1s0x3bcb92e9afcb3e2f:0x617d54c4f50be135!8m2!3d17.4798337!4d78.3181487" TargetMode="External"/><Relationship Id="rId29" Type="http://schemas.openxmlformats.org/officeDocument/2006/relationships/hyperlink" Target="http://business.google.com/website/suryas-institute-of-tennis-excellence" TargetMode="External"/><Relationship Id="rId276" Type="http://schemas.openxmlformats.org/officeDocument/2006/relationships/hyperlink" Target="https://www.google.com/maps/place/cr+club+tennis+court/@16.0910604,80.1688912,17z/data=!3m1!4b1!4m5!3m4!1s0x3a4a6396345914d5:0x32b65dc36147bcf7!8m2!3d16.0910604!4d80.1710799" TargetMode="External"/><Relationship Id="rId441" Type="http://schemas.openxmlformats.org/officeDocument/2006/relationships/hyperlink" Target="https://www.google.com/search?tbm=lcl&amp;sxsrf=ALeKk03Pzsjww9bZztmmaVuGkSwHjvG0FQ%3A1594372763168&amp;ei=mzIIX4XmCfSX4-EP9oOD0AQ&amp;q=Niwec+Tennis+Court&amp;oq=Niwec+Tennis+Court&amp;gs_l=psy-ab.3..0i22i30k1.45263.45263.0.45487.1.1.0.0.0.0.211.211.2-1.1.0....0...1c.1.64.psy-ab..0.1.209....0.jian5nrjWb8" TargetMode="External"/><Relationship Id="rId483" Type="http://schemas.openxmlformats.org/officeDocument/2006/relationships/hyperlink" Target="https://www.google.com/maps/place/St.Marys+Tennis+Academy/@9.361693599999999,76.5862916,14z/data=!4m8!1m2!2m1!1sSt.Marys+Tennis+Academy!3m4!1s0x3b0625e805c2c057:0x75248d8be89d85d5!8m2!3d9.361693599999999!4d76.5862916" TargetMode="External"/><Relationship Id="rId539" Type="http://schemas.openxmlformats.org/officeDocument/2006/relationships/hyperlink" Target="https://www.google.com/maps/contrib/104208692527765230075" TargetMode="External"/><Relationship Id="rId690" Type="http://schemas.openxmlformats.org/officeDocument/2006/relationships/hyperlink" Target="https://kfsc.in/" TargetMode="External"/><Relationship Id="rId704" Type="http://schemas.openxmlformats.org/officeDocument/2006/relationships/hyperlink" Target="https://www.google.com/search?q=approach+tennis+academy&amp;oq=Approach+Tennis+Academy&amp;aqs=chrome.0.0j46j0l2j69i60l2j69i61.302j0j9&amp;sourceid=chrome&amp;ie=UTF-8" TargetMode="External"/><Relationship Id="rId746" Type="http://schemas.openxmlformats.org/officeDocument/2006/relationships/hyperlink" Target="https://www.google.com/maps/place/Namma+Shuttle/@12.8881993,77.6276085,14z/data=!4m8!1m2!2m1!1sNamma+Shuttle!3m4!1s0x3bae1498cc255553:0x7e8124532043ed0e!8m2!3d12.9038183!4d77.6475381" TargetMode="External"/><Relationship Id="rId40" Type="http://schemas.openxmlformats.org/officeDocument/2006/relationships/hyperlink" Target="https://www.google.com/maps/contrib/101217582914201815707" TargetMode="External"/><Relationship Id="rId136" Type="http://schemas.openxmlformats.org/officeDocument/2006/relationships/hyperlink" Target="https://www.google.com/maps/place/Sania+Mirza+Tennis+Academy+Courts/@17.3222068,78.2855702,14z/data=!4m8!1m2!2m1!1sSania+Mirza+Tennis+Academy+Courts!3m4!1s0x3bcbc0026e584833:0xbb03b55f98a768b9!8m2!3d17.3222068!4d78.2855702" TargetMode="External"/><Relationship Id="rId178" Type="http://schemas.openxmlformats.org/officeDocument/2006/relationships/hyperlink" Target="https://sree-tennis-academy.business.site/" TargetMode="External"/><Relationship Id="rId301" Type="http://schemas.openxmlformats.org/officeDocument/2006/relationships/hyperlink" Target="https://www.google.com/maps/place/NMSA+Tennis+Courts/@19.0706997,72.9888075,17z/data=!3m1!4b1!4m5!3m4!1s0x3be7c6b50ff341e1:0xa2e741e765b96183!8m2!3d19.0706997!4d72.9909962" TargetMode="External"/><Relationship Id="rId343" Type="http://schemas.openxmlformats.org/officeDocument/2006/relationships/hyperlink" Target="https://practennis.business.site/?utm_source=gmb&amp;utm_medium=referral" TargetMode="External"/><Relationship Id="rId550" Type="http://schemas.openxmlformats.org/officeDocument/2006/relationships/hyperlink" Target="https://www.google.com/maps/place/Silver+Strings/@12.9801718,77.5526435,12z/data=!4m8!1m2!2m1!1sSilver+Strings!3m4!1s0x3bae1407760f12fb:0x15f715ce50bda2f5!8m2!3d12.9635345!4d77.6507543" TargetMode="External"/><Relationship Id="rId82" Type="http://schemas.openxmlformats.org/officeDocument/2006/relationships/hyperlink" Target="https://www.google.com/maps/contrib/110752272136831488277" TargetMode="External"/><Relationship Id="rId203" Type="http://schemas.openxmlformats.org/officeDocument/2006/relationships/hyperlink" Target="https://www.google.com/maps/place/APR+tennis+academy/@17.445834299999998,78.516909,14z/data=!4m8!1m2!2m1!1sAPR+tennis+academy!3m4!1s0x3bcb9a33962c66ed:0x669b3ca8bda1e007!8m2!3d17.445834299999998!4d78.516909" TargetMode="External"/><Relationship Id="rId385" Type="http://schemas.openxmlformats.org/officeDocument/2006/relationships/hyperlink" Target="https://www.google.com/search?q=Western+Railway+Tennis+Court&amp;oq=Western+Railway+Tennis+Court&amp;aqs=chrome..69i57j69i61j69i60l2.735j0j7&amp;sourceid=chrome&amp;ie=UTF-8" TargetMode="External"/><Relationship Id="rId592" Type="http://schemas.openxmlformats.org/officeDocument/2006/relationships/hyperlink" Target="https://www.google.com/maps/place/Tennis+and+More+Sporting/@12.9548321,77.7265505,17z/data=!3m1!4b1!4m5!3m4!1s0x3bae1215c2a4e1d5:0x5408f53f026598!8m2!3d12.9548321!4d77.7287392" TargetMode="External"/><Relationship Id="rId606" Type="http://schemas.openxmlformats.org/officeDocument/2006/relationships/hyperlink" Target="https://www.google.com/maps/place/Transform+Tennis+Academy,+Bommanahalli/@12.9040804,77.6173594,17z/data=!3m1!4b1!4m5!3m4!1s0x3bae14e883457751:0x1ac6ff9a8a41de11!8m2!3d12.9040804!4d77.6195481" TargetMode="External"/><Relationship Id="rId648" Type="http://schemas.openxmlformats.org/officeDocument/2006/relationships/hyperlink" Target="https://www.google.com/search?tbm=lcl&amp;sxsrf=ALeKk021u8Sk49C4n4sh330yHH-Ac7nKbw%3A1594647979352&amp;ei=q2UMX9P9FOaa4-EPq7CX2A0&amp;q=MAT+-+K+R+Puram&amp;oq=MAT+-+K+R+Puram&amp;gs_l=psy-ab.3...1973.1973.0.2029.1.1.0.0.0.0.0.0..0.0....0...1c.1.64.psy-ab..1.0.0....0.HdqCFRK3m-0" TargetMode="External"/><Relationship Id="rId245" Type="http://schemas.openxmlformats.org/officeDocument/2006/relationships/hyperlink" Target="https://www.google.com/maps/place/Habeeb%27s+Tennis+School+%28IICT+%29/@17.4300625,78.5415931,14z/data=!4m8!1m2!2m1!1sHabeeb%27s+Tennis+School+%28IICT+%29!3m4!1s0x3bcb99f5df58ff4d:0xc968a5b193dab8d4!8m2!3d17.4300625!4d78.5415931" TargetMode="External"/><Relationship Id="rId287" Type="http://schemas.openxmlformats.org/officeDocument/2006/relationships/hyperlink" Target="https://www.google.com/maps/place/Tennis+Court/@16.4949939,80.5371212,12z/data=!4m8!1m2!2m1!1stennis+court+near+Gollapudi,+Vijayawada,+Andhra+Pradesh!3m4!1s0x3a35ef6e6fa6db35:0xce8506a5b4cdfe88!8m2!3d16.5485788!4d80.5772941" TargetMode="External"/><Relationship Id="rId410" Type="http://schemas.openxmlformats.org/officeDocument/2006/relationships/hyperlink" Target="https://www.google.com/search?tbm=lcl&amp;sxsrf=ALeKk017k_27RTNAud-q4-DeYlxfYk5tyw%3A1594234775512&amp;ei=lxcGX-b2HuSV4-EPzt61uAk&amp;q=tennis+courts+in+maharashtra&amp;oq=tennis+courts+in+maharashtra&amp;gs_l=psy-ab.3...0.0.0.3972.0.0.0.0.0.0.0.0..0.0....0...1c..64.psy-ab..0.0.0....0.YPZVtmZTCQE" TargetMode="External"/><Relationship Id="rId452" Type="http://schemas.openxmlformats.org/officeDocument/2006/relationships/hyperlink" Target="https://www.google.com/search?tbm=lcl&amp;sxsrf=ALeKk01v6pxOMWZCbi9I8JEBfEvofwV3Gg%3A1594372946629&amp;ei=UjMIX72HJryW4-EP7K2-oAQ&amp;q=Rose+Icon%2C+Tennis+Court&amp;oq=Rose+Icon%2C+Tennis+Court&amp;gs_l=psy-ab.3...13918.13918.0.14069.1.1.0.0.0.0.0.0..0.0....0...1c.1.64.psy-ab..1.0.0....0.oSeMy8bb48o" TargetMode="External"/><Relationship Id="rId494" Type="http://schemas.openxmlformats.org/officeDocument/2006/relationships/hyperlink" Target="https://www.google.com/maps/place/thrissur+tennis+trust/@10.5440671,76.1831642,14z/data=!4m8!1m2!2m1!1sthrissur+tennis+trust!3m4!1s0x3ba7ee83e238dbef:0x70593f4fca1c9448!8m2!3d10.5440671!4d76.1831642" TargetMode="External"/><Relationship Id="rId508" Type="http://schemas.openxmlformats.org/officeDocument/2006/relationships/hyperlink" Target="https://www.google.com/maps/place/Calicut+Cosmopolitan+Club/@11.2548955,75.770792,14z/data=!4m8!1m2!2m1!1sCalicut+Cosmopolitan+Club!3m4!1s0x3ba65924df97e469:0xcd777c05df4c8b34!8m2!3d11.2548955!4d75.770792" TargetMode="External"/><Relationship Id="rId715" Type="http://schemas.openxmlformats.org/officeDocument/2006/relationships/hyperlink" Target="http://www.koramangalaclub.com/" TargetMode="External"/><Relationship Id="rId105" Type="http://schemas.openxmlformats.org/officeDocument/2006/relationships/hyperlink" Target="https://www.google.com/maps/place/Pullela+Gopichand+Badminton+Academy/@17.438333,78.349176,14z/data=!4m8!1m2!2m1!1sPullela+Gopichand+Badminton+Academy!3m4!1s0x3bcb9399e942cc75:0x2d00fb19cf8b924e!8m2!3d17.438333!4d78.349176" TargetMode="External"/><Relationship Id="rId147" Type="http://schemas.openxmlformats.org/officeDocument/2006/relationships/hyperlink" Target="https://www.google.com/maps/place/Lake+View+Tennis+Academy/@17.342119099999998,78.3363675,14z/data=!4m8!1m2!2m1!1sLake+View+Tennis+Academy!3m4!1s0x3bcb95a278ecef93:0x86ba09ff9362a4a!8m2!3d17.342119099999998!4d78.3363675" TargetMode="External"/><Relationship Id="rId312" Type="http://schemas.openxmlformats.org/officeDocument/2006/relationships/hyperlink" Targe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 TargetMode="External"/><Relationship Id="rId354" Type="http://schemas.openxmlformats.org/officeDocument/2006/relationships/hyperlink" Target="https://www.google.com/maps/place/Almora+Tennis+Court,+Rd+to+AECS2,+Anushakti+Nagar,+Mumbai,+Maharashtra+400094/@19.0368187,72.9235787,17z/data=!3m1!4b1!4m5!3m4!1s0x3be7c5dc36afcf4d:0xf1bb5f0dce82e737!8m2!3d19.0367521!4d72.9258474" TargetMode="External"/><Relationship Id="rId757" Type="http://schemas.openxmlformats.org/officeDocument/2006/relationships/hyperlink" Target="https://ganeshs-table-tennis-class.business.site/?utm_source=gmb&amp;utm_medium=referral" TargetMode="External"/><Relationship Id="rId51" Type="http://schemas.openxmlformats.org/officeDocument/2006/relationships/hyperlink" Target="https://www.google.com/maps/place/Pragathi+Nagar+Tennis+Academy/@17.5159389,78.3972117,14z/data=!4m8!1m2!2m1!1sPragathi+Nagar+Tennis+Academy!3m4!1s0x3bcb91e29e327849:0x8b54e500a69cafcc!8m2!3d17.5159389!4d78.3972117" TargetMode="External"/><Relationship Id="rId93" Type="http://schemas.openxmlformats.org/officeDocument/2006/relationships/hyperlink" Target="https://www.google.com/maps/place/Rama+Tennis+Academy/@17.4805323,78.5325,14z/data=!4m8!1m2!2m1!1sRama+Tennis+Academy!3m4!1s0x3bcb9b0886854df7:0x49cca77beb727213!8m2!3d17.4805323!4d78.5325" TargetMode="External"/><Relationship Id="rId189" Type="http://schemas.openxmlformats.org/officeDocument/2006/relationships/hyperlink" Target="https://www.google.com/maps/place/Aditya+Subhash+Tennis+Academy+%28ASTA%29/@17.5000438,78.4057978,14z/data=!4m8!1m2!2m1!1sAditya+Subhash+Tennis+Academy+%28ASTA%29!3m4!1s0x3bcb91af3c8ab027:0xb78fce9dda0f6693!8m2!3d17.5000438!4d78.4057978" TargetMode="External"/><Relationship Id="rId396" Type="http://schemas.openxmlformats.org/officeDocument/2006/relationships/hyperlink" Target="https://www.google.com/maps/place/Tennis+court+PCMC/@18.6250789,73.7578271,13z/data=!4m8!1m2!2m1!1sTennis+court+PCMC!3m4!1s0x3bc2b9e67e11b1b7:0x73cfcaf1797a5e4c!8m2!3d18.6517657!4d73.765472" TargetMode="External"/><Relationship Id="rId561" Type="http://schemas.openxmlformats.org/officeDocument/2006/relationships/hyperlink" Target="https://www.google.com/search?tbm=lcl&amp;sxsrf=ALeKk01sO22GtiCbF_v0EHYLjEDS54NfAg%3A1594623709377&amp;ei=3QYMX77ZFoWGyAPYxqWgAQ&amp;q=tennis+classes+in+karnataka&amp;oq=tennis+classes+in+karnataka&amp;gs_l=psy-ab.3...0.0.0.15109019.0.0.0.0.0.0.0.0..0.0....0...1c..64.psy-ab..0.0.0....0.rFu2LzRXzOk" TargetMode="External"/><Relationship Id="rId617" Type="http://schemas.openxmlformats.org/officeDocument/2006/relationships/hyperlink" Target="https://www.google.com/search?tbm=lcl&amp;sxsrf=ALeKk02_ZWqMYhbSdkqtyvD5TV-JFFQiow%3A1594647398517&amp;ei=ZmMMX-eRH9Hn9QOR3rrwBQ&amp;q=tennis+classes+in+karnataka&amp;oq=tennis+classes+in+karnataka&amp;gs_l=psy-ab.3...0.0.0.2981.0.0.0.0.0.0.0.0..0.0....0...1c..64.psy-ab..0.0.0....0.EYwOOKUzxU0" TargetMode="External"/><Relationship Id="rId659" Type="http://schemas.openxmlformats.org/officeDocument/2006/relationships/hyperlink" Target="https://www.google.com/search?biw=1517&amp;bih=694&amp;sxsrf=ALeKk00tslLLlqLGvj02dYwXStkNOZ_Ylg:1594648198016&amp;q=tennis+classes+in+karnataka&amp;npsic=0&amp;rflfq=1&amp;rlha=0&amp;rllag=12595824,77144559,64121&amp;tbm=lcl&amp;ved=2ahUKEwjipIm7r8rqAhXU63MBHZKoAkEQjGp6BAgMEEY&amp;rldoc=1" TargetMode="External"/><Relationship Id="rId214" Type="http://schemas.openxmlformats.org/officeDocument/2006/relationships/hyperlink" Target="https://www.google.com/maps/contrib/102577696936992904884" TargetMode="External"/><Relationship Id="rId256" Type="http://schemas.openxmlformats.org/officeDocument/2006/relationships/hyperlink" Target="https://www.google.com/maps/place/tennis+court/@17.0024987,81.7999093,12z/data=!4m8!1m2!2m1!1stennis+court+near+Godavari+Institute+of+Engineering+and+Technology!3m4!1s0x3a379f6222877957:0xdc78cde0eb20253c!8m2!3d17.0627028!4d81.8675403" TargetMode="External"/><Relationship Id="rId298" Type="http://schemas.openxmlformats.org/officeDocument/2006/relationships/hyperlink" Targe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 TargetMode="External"/><Relationship Id="rId421" Type="http://schemas.openxmlformats.org/officeDocument/2006/relationships/hyperlink" Target="https://www.google.com/search?tbm=lcl&amp;sxsrf=ALeKk00_9oxQjP8P7_0Pk0BLUHDuLxlJJA%3A1594237117471&amp;ei=vSAGX4u1HNWe9QOyiomoDQ&amp;q=tennis+courts+in+maharashtra&amp;oq=tennis+courts+in+maharashtra&amp;gs_l=psy-ab.3...0.0.0.16370.0.0.0.0.0.0.0.0..0.0....0...1c..64.psy-ab..0.0.0....0.RgCZ897xJqE" TargetMode="External"/><Relationship Id="rId463" Type="http://schemas.openxmlformats.org/officeDocument/2006/relationships/hyperlink" Target="http://www.sunnyjacob.in/" TargetMode="External"/><Relationship Id="rId519" Type="http://schemas.openxmlformats.org/officeDocument/2006/relationships/hyperlink" Target="https://www.google.com/maps/place/Green+Meadow+Sports+Tennis+Court/@11.0562036,76.91877989999999,14z/data=!4m8!1m2!2m1!1sGreen+Meadow+Sports+Tennis+Court!3m4!1s0x3ba8f60002f3c6c3:0x4557bbe170fefdcc!8m2!3d11.0562036!4d76.91877989999999" TargetMode="External"/><Relationship Id="rId670" Type="http://schemas.openxmlformats.org/officeDocument/2006/relationships/hyperlink" Target="https://advantagetennisacademy.com/" TargetMode="External"/><Relationship Id="rId116" Type="http://schemas.openxmlformats.org/officeDocument/2006/relationships/hyperlink" Target="https://www.google.com/maps/place/AGA+Tennis+Academy/@17.4068595,78.37686529999999,14z/data=!4m8!1m2!2m1!1sAGA+Tennis+Academy!3m4!1s0x3bcb941ba14b0e41:0xd081503fa4de8956!8m2!3d17.4068595!4d78.37686529999999" TargetMode="External"/><Relationship Id="rId158" Type="http://schemas.openxmlformats.org/officeDocument/2006/relationships/hyperlink" Target="https://www.google.com/maps/contrib/114736533078048176047" TargetMode="External"/><Relationship Id="rId323" Type="http://schemas.openxmlformats.org/officeDocument/2006/relationships/hyperlink" Targe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 TargetMode="External"/><Relationship Id="rId530" Type="http://schemas.openxmlformats.org/officeDocument/2006/relationships/hyperlink" Target="http://www.trivandrumclub.net/" TargetMode="External"/><Relationship Id="rId726" Type="http://schemas.openxmlformats.org/officeDocument/2006/relationships/hyperlink" Target="https://www.google.com/search?q=Match+Point+Table+Tennis+Academy&amp;oq=Match+Point+Table+Tennis+Academy&amp;aqs=chrome..69i57j0l3j69i60l2j69i61.230j0j4&amp;sourceid=chrome&amp;ie=UTF-8" TargetMode="External"/><Relationship Id="rId768" Type="http://schemas.openxmlformats.org/officeDocument/2006/relationships/hyperlink" Target="https://www.google.com/search?sxsrf=ALeKk00EVtSfHcb104KUcSa9yCG3A-QZww%3A1594649813198&amp;ei=1WwMX-K2C9qw9QPL6pL4BQ&amp;q=focus+tennis+academy+bangalore&amp;oq=focus+tennis+academy+bengulu&amp;gs_lcp=CgZwc3ktYWIQAxgAMgYIABAWEB46CwguEMcBEK8BEJMCOgIIADoICCEQFhAdEB46BQghEKABOgcIIRAKEKABOgYIIRANEBVQyVFY5a0BYJS6AWgBcAB4AIAB2AGIAZ4NkgEFMC44LjGYAQCgAQGqAQdnd3Mtd2l6&amp;sclient=psy-ab" TargetMode="External"/><Relationship Id="rId20" Type="http://schemas.openxmlformats.org/officeDocument/2006/relationships/hyperlink" Target="https://www.google.com/maps/contrib/109362867711691550026" TargetMode="External"/><Relationship Id="rId62" Type="http://schemas.openxmlformats.org/officeDocument/2006/relationships/hyperlink" Target="https://www.google.com/maps/place/Abhi+Tennis+Academy/@17.4992833,78.4945286,14z/data=!4m8!1m2!2m1!1sAbhi+Tennis+Academy!3m4!1s0x3bcb9abe30bca675:0x7af05d81ac2ed066!8m2!3d17.4992833!4d78.4945286" TargetMode="External"/><Relationship Id="rId365" Type="http://schemas.openxmlformats.org/officeDocument/2006/relationships/hyperlink" Target="https://www.google.com/search?biw=1517&amp;bih=694&amp;sxsrf=ALeKk01N8Q9pyRjLQcRUz5BWBMe2HIEr1g%3A1594233945781&amp;ei=WRQGX5elL6OX4-EPx7qG2AQ&amp;q=HPNE+Tennis+Court+mumbai&amp;oq=HPNE+Tennis+Court+mumbai&amp;gs_lcp=CgZwc3ktYWIQAzICCCY6BwgAEEcQsAM6BggAEA0QHjoICAAQCBANEB5QizlY6UJgv0VoAXAAeACAAZkCiAHACZIBBTAuNi4xmAEAoAEBqgEHZ3dzLXdpeg&amp;sclient=psy-ab&amp;ved=0ahUKEwjXtZugqL7qAhWjyzgGHUedAUsQ4dUDCAw&amp;uact=5" TargetMode="External"/><Relationship Id="rId572" Type="http://schemas.openxmlformats.org/officeDocument/2006/relationships/hyperlink" Target="https://www.rohanbopannatennis.com/" TargetMode="External"/><Relationship Id="rId628" Type="http://schemas.openxmlformats.org/officeDocument/2006/relationships/hyperlink" Target="https://championstennisacademybranch2.business.site/" TargetMode="External"/><Relationship Id="rId225" Type="http://schemas.openxmlformats.org/officeDocument/2006/relationships/hyperlink" Target="https://www.google.com/maps/place/The+School+of+Powertennis/@17.440951599999998,78.51473469999999,14z/data=!4m8!1m2!2m1!1sThe+School+of+Powertennis!3m4!1s0x3bcb9ba30195bf1f:0xa1c4679128537765!8m2!3d17.440951599999998!4d78.51473469999999" TargetMode="External"/><Relationship Id="rId267" Type="http://schemas.openxmlformats.org/officeDocument/2006/relationships/hyperlink" Targe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 TargetMode="External"/><Relationship Id="rId432" Type="http://schemas.openxmlformats.org/officeDocument/2006/relationships/hyperlink" Target="https://www.google.com/maps/place/CME+Tennis+Court/@18.590337,73.8392977,17z/data=!3m1!4b1!4m5!3m4!1s0x3bc2b8a76739b853:0xe76d6d3f927d5cb3!8m2!3d18.590337!4d73.8414864" TargetMode="External"/><Relationship Id="rId474" Type="http://schemas.openxmlformats.org/officeDocument/2006/relationships/hyperlink" Target="https://www.google.com/maps/place/Trivandrum+Tennis+Club/@8.5196132,76.9613327,14z/data=!4m8!1m2!2m1!1sTrivandrum+Tennis+Club!3m4!1s0x3b05bbd39da68779:0xeb5fb0de65311152!8m2!3d8.5196132!4d76.9613327" TargetMode="External"/><Relationship Id="rId127" Type="http://schemas.openxmlformats.org/officeDocument/2006/relationships/hyperlink" Target="https://www.google.com/maps/contrib/115854045553478430746" TargetMode="External"/><Relationship Id="rId681" Type="http://schemas.openxmlformats.org/officeDocument/2006/relationships/hyperlink" Target="https://www.google.com/maps/place/Agon+Sports/@13.064063,77.6491643,17z/data=!3m1!4b1!4m5!3m4!1s0x3bae19ff1ac78767:0x3654b9c9fb5b7827!8m2!3d13.064063!4d77.651353" TargetMode="External"/><Relationship Id="rId737" Type="http://schemas.openxmlformats.org/officeDocument/2006/relationships/hyperlink" Target="https://www.google.com/maps/place/Gopalan+Sports+Center/@12.9846924,77.714402,17z/data=!3m1!4b1!4m5!3m4!1s0x3bae1192035c4467:0xe7216bb6431afec!8m2!3d12.9846924!4d77.7165907" TargetMode="External"/><Relationship Id="rId779" Type="http://schemas.openxmlformats.org/officeDocument/2006/relationships/hyperlink" Target="https://www.google.com/search?q=Tennis+Court+Sitout&amp;oq=Tennis+Court+Sitout&amp;aqs=chrome..69i57j69i60l2j69i61.763j0j4&amp;sourceid=chrome&amp;ie=UTF-8" TargetMode="External"/><Relationship Id="rId31" Type="http://schemas.openxmlformats.org/officeDocument/2006/relationships/hyperlink" Target="http://www.acetennisacademy.com/" TargetMode="External"/><Relationship Id="rId73" Type="http://schemas.openxmlformats.org/officeDocument/2006/relationships/hyperlink" Target="https://www.google.com/maps/place/Aditya+Tennis+Academy/@17.4434872,78.41479249999999,14z/data=!4m8!1m2!2m1!1sAditya+Tennis+Academy!3m4!1s0x3bcb97adb8a9e447:0xebde5f75889db9e!8m2!3d17.4434872!4d78.41479249999999" TargetMode="External"/><Relationship Id="rId169" Type="http://schemas.openxmlformats.org/officeDocument/2006/relationships/hyperlink" Target="https://www.google.com/maps/contrib/109434100260450760194" TargetMode="External"/><Relationship Id="rId334" Type="http://schemas.openxmlformats.org/officeDocument/2006/relationships/hyperlink" Target="https://www.google.com/maps/place/Staff+Club+Tennis+Court/@18.9016936,72.9754695,17z/data=!3m1!4b1!4m5!3m4!1s0x3be7db9a4dc8a035:0xba7776386dea458!8m2!3d18.9016936!4d72.9776582" TargetMode="External"/><Relationship Id="rId376" Type="http://schemas.openxmlformats.org/officeDocument/2006/relationships/hyperlink" Target="https://www.google.com/maps/place/Lake+Homes+Tennis+Court/@19.1151678,72.8993308,17z/data=!3m1!4b1!4m5!3m4!1s0x3be7c7e19c5a31f7:0x659095a0ab8b71d2!8m2!3d19.1151678!4d72.9015195" TargetMode="External"/><Relationship Id="rId541" Type="http://schemas.openxmlformats.org/officeDocument/2006/relationships/hyperlink" Target="https://www.google.com/search?tbm=lcl&amp;sxsrf=ALeKk01sO22GtiCbF_v0EHYLjEDS54NfAg%3A1594623709377&amp;ei=3QYMX77ZFoWGyAPYxqWgAQ&amp;q=tennis+classes+in+karnataka&amp;oq=tennis+classes+in+karnataka&amp;gs_l=psy-ab.3...0.0.0.15109019.0.0.0.0.0.0.0.0..0.0....0...1c..64.psy-ab..0.0.0....0.rFu2LzRXzOk" TargetMode="External"/><Relationship Id="rId583" Type="http://schemas.openxmlformats.org/officeDocument/2006/relationships/hyperlink" Target="https://www.tennistemple.in/" TargetMode="External"/><Relationship Id="rId639" Type="http://schemas.openxmlformats.org/officeDocument/2006/relationships/hyperlink" Target="https://www.google.com/search?tbm=lcl&amp;sxsrf=ALeKk032c6NZRfecww_fniia7GiDAkWqmA%3A1594647867773&amp;ei=O2UMX9voLtmd4-EPsJimgAE&amp;q=TENNIS360+Academy&amp;oq=TENNIS360+Academy&amp;gs_l=psy-ab.3..0i22i30k1l2.2266.2266.0.2708.1.1.0.0.0.0.205.205.2-1.1.0....0...1c.1.64.psy-ab..0.1.204....0.35d8BLneUyw" TargetMode="External"/><Relationship Id="rId4" Type="http://schemas.openxmlformats.org/officeDocument/2006/relationships/hyperlink" Target="https://www.google.com/maps/contrib/113569127095167479082" TargetMode="External"/><Relationship Id="rId180" Type="http://schemas.openxmlformats.org/officeDocument/2006/relationships/hyperlink" Target="https://www.google.com/maps/contrib/113046238451501262957" TargetMode="External"/><Relationship Id="rId236" Type="http://schemas.openxmlformats.org/officeDocument/2006/relationships/hyperlink" Target="https://www.google.com/maps/place/IRISET+Tennis+Club/@17.4313054,78.52130679999999,14z/data=!4m8!1m2!2m1!1sIRISET+Tennis+Club!3m4!1s0x3bcb9bd54888f9ad:0x5fb557c295b6579d!8m2!3d17.4313054!4d78.52130679999999" TargetMode="External"/><Relationship Id="rId278" Type="http://schemas.openxmlformats.org/officeDocument/2006/relationships/hyperlink" Target="https://www.google.com/maps/place/GUNTUR+CORPORATION+TENNIS+COURT+NTR+STADIUM/@16.312335,80.418973,17z/data=!3m1!4b1!4m5!3m4!1s0x3a4a757cc9f6e193:0x84c214ad0d33c66c!8m2!3d16.312335!4d80.4211617" TargetMode="External"/><Relationship Id="rId401" Type="http://schemas.openxmlformats.org/officeDocument/2006/relationships/hyperlink" Target="https://www.google.com/search?sxsrf=ALeKk00OSRagphwJmtAXQK0apfxKkGqOOQ:1594234770922&amp;q=tennis+courts+in+maharashtra&amp;npsic=0&amp;rflfq=1&amp;rlha=0&amp;rllag=19173433,72925998,6989&amp;tbm=lcl&amp;ved=2ahUKEwj6kNapq77qAhV1xDgGHeGTBr0QjGp6BAgLEEE&amp;rldoc=1" TargetMode="External"/><Relationship Id="rId443" Type="http://schemas.openxmlformats.org/officeDocument/2006/relationships/hyperlink" Target="https://www.google.com/search?tbm=lcl&amp;sxsrf=ALeKk011gSy6AbCMn_uxfNFwchMcs4tTFQ%3A1594372809670&amp;ei=yTIIX63QKJCK4-EPp_GCiA0&amp;q=Nirbhaya+Tennis+Academy&amp;oq=Nirbhaya+Tennis+Academy&amp;gs_l=psy-ab.3...33154.33154.0.33572.1.1.0.0.0.0.0.0..0.0....0...1c.1.64.psy-ab..1.0.0....0.-XvGWF5lBvs" TargetMode="External"/><Relationship Id="rId650" Type="http://schemas.openxmlformats.org/officeDocument/2006/relationships/hyperlink" Target="https://www.google.com/maps/place/Peter+Burwash+International+Tennis+Academy+(PBI)/@13.1682511,77.594404,17z/data=!3m1!4b1!4m5!3m4!1s0x3bae1f6db46e1eb9:0xb21374f1d745653d!8m2!3d13.1682511!4d77.5965927" TargetMode="External"/><Relationship Id="rId303" Type="http://schemas.openxmlformats.org/officeDocument/2006/relationships/hyperlink" Target="https://www.google.com/maps/place/Nilgiri+Tennis+Court/@19.0339714,72.9247114,17z/data=!3m1!4b1!4m5!3m4!1s0x3be7c5dc94c847d7:0x233d713500d96068!8m2!3d19.0339714!4d72.9269001" TargetMode="External"/><Relationship Id="rId485" Type="http://schemas.openxmlformats.org/officeDocument/2006/relationships/hyperlink" Target="https://www.google.com/maps/place/MBTA+Academy+Tennis+Courts/@9.9680889,76.2981417,14z/data=!4m8!1m2!2m1!1sMBTA+Academy+Tennis+Courts!3m4!1s0x3b0872c964489e5f:0xb25747407252c30f!8m2!3d9.9680889!4d76.2981417" TargetMode="External"/><Relationship Id="rId692" Type="http://schemas.openxmlformats.org/officeDocument/2006/relationships/hyperlink" Target="https://www.justdial.com/Bangalore/Tennis-Classes-in-Srinagar/nct-10475862" TargetMode="External"/><Relationship Id="rId706" Type="http://schemas.openxmlformats.org/officeDocument/2006/relationships/hyperlink" Target="https://www.google.com/search?sxsrf=ALeKk03cnsJh4nWnT4mHCzGnBVHQZsnTEw%3A1594649207780&amp;ei=d2oMX8CIL8Lw9QOwyZb4Aw&amp;q=Nature+Tennis+Academy&amp;oq=Nature+Tennis+Academy&amp;gs_lcp=CgZwc3ktYWIQAzIGCAAQFhAeOg4ILhDHARCvARCwAxCTAjoJCAAQsAMQBxAeUNpaWNpaYOZbaAJwAHgAgAF8iAF8kgEDMC4xmAEAoAECoAEBqgEHZ3dzLXdpeg&amp;sclient=psy-ab&amp;ved=0ahUKEwiAoMics8rqAhVCeH0KHbCkBT8Q4dUDCAw&amp;uact=5" TargetMode="External"/><Relationship Id="rId748" Type="http://schemas.openxmlformats.org/officeDocument/2006/relationships/hyperlink" Target="http://www.nammashuttle.com/" TargetMode="External"/><Relationship Id="rId42" Type="http://schemas.openxmlformats.org/officeDocument/2006/relationships/hyperlink" Target="https://www.google.com/maps/place/Advantage+Tennis+Academy/@17.4701146,78.53658349999999,14z/data=!4m8!1m2!2m1!1sAdvantage+Tennis+Academy!3m4!1s0x3bcb9ba47a466321:0x77e8944f40ff857b!8m2!3d17.4701146!4d78.53658349999999" TargetMode="External"/><Relationship Id="rId84" Type="http://schemas.openxmlformats.org/officeDocument/2006/relationships/hyperlink" Target="https://www.google.com/maps/place/TRINITY+CHALLENGE+TENNIS+ACADEMY%2CCLUB/@17.4161335,78.54350749999999,14z/data=!4m8!1m2!2m1!1sTRINITY+CHALLENGE+TENNIS+ACADEMY%2CCLUB!3m4!1s0x3bcb994278481757:0xa469310beb6ea8bc!8m2!3d17.4161335!4d78.54350749999999" TargetMode="External"/><Relationship Id="rId138" Type="http://schemas.openxmlformats.org/officeDocument/2006/relationships/hyperlink" Target="https://www.google.com/maps/place/Sinnet+Tennis+Academy/@17.4424791,78.4849522,14z/data=!4m8!1m2!2m1!1sSinnet+Tennis+Academy!3m4!1s0x3bcb9a0fb4d5abdb:0x6e328ad784c782e2!8m2!3d17.4424791!4d78.4849522" TargetMode="External"/><Relationship Id="rId345" Type="http://schemas.openxmlformats.org/officeDocument/2006/relationships/hyperlink" Target="https://www.google.com/search?q=Olympic+Sports+Centre+Tennis+Courts&amp;oq=Olympic+Sports+Centre+Tennis+Courts&amp;aqs=chrome..69i57j69i60l2j69i61.374j0j7&amp;sourceid=chrome&amp;ie=UTF-8" TargetMode="External"/><Relationship Id="rId387" Type="http://schemas.openxmlformats.org/officeDocument/2006/relationships/hyperlink" Target="https://www.google.com/search?sxsrf=ALeKk00OSRagphwJmtAXQK0apfxKkGqOOQ:1594234770922&amp;q=tennis+courts+in+maharashtra&amp;npsic=0&amp;rflfq=1&amp;rlha=0&amp;rllag=19173433,72925998,6989&amp;tbm=lcl&amp;ved=2ahUKEwj6kNapq77qAhV1xDgGHeGTBr0QjGp6BAgLEEE&amp;rldoc=1" TargetMode="External"/><Relationship Id="rId510" Type="http://schemas.openxmlformats.org/officeDocument/2006/relationships/hyperlink" Target="http://www.calicutcosmopolitanclub.com/" TargetMode="External"/><Relationship Id="rId552" Type="http://schemas.openxmlformats.org/officeDocument/2006/relationships/hyperlink" Target="https://www.google.com/maps/place/Mahesh+Bhupathi+Tennis+Academy/@12.70997,76.8156095,10z/data=!4m8!1m2!2m1!1sMahesh+Bhupathi+Tennis+Academy!3m4!1s0x3baf7a6a710c2715:0x95f82f02122c7e37!8m2!3d12.3529836!4d76.618677" TargetMode="External"/><Relationship Id="rId594" Type="http://schemas.openxmlformats.org/officeDocument/2006/relationships/hyperlink" Target="http://tams.in/" TargetMode="External"/><Relationship Id="rId608" Type="http://schemas.openxmlformats.org/officeDocument/2006/relationships/hyperlink" Target="https://business.google.com/website/transform-tennis-academy" TargetMode="External"/><Relationship Id="rId191" Type="http://schemas.openxmlformats.org/officeDocument/2006/relationships/hyperlink" Target="https://www.google.com/maps/place/CAPTA+TENNIS+ACADEMY/@17.5200681,78.3191497,14z/data=!4m8!1m2!2m1!1sCAPTA+TENNIS+ACADEMY!3m4!1s0x3bcb8dffcb959df7:0x7e6bfb6f1058eb98!8m2!3d17.5200681!4d78.3191497" TargetMode="External"/><Relationship Id="rId205" Type="http://schemas.openxmlformats.org/officeDocument/2006/relationships/hyperlink" Target="https://www.google.com/maps/place/TCTA+TENNIS+ACADEMY%2CCLUB./@17.4160584,78.5435205,14z/data=!4m8!1m2!2m1!1sTCTA+TENNIS+ACADEMY%2CCLUB.!3m4!1s0x3bcb9942782940e1:0x87997e030404c70a!8m2!3d17.4160584!4d78.5435205" TargetMode="External"/><Relationship Id="rId247" Type="http://schemas.openxmlformats.org/officeDocument/2006/relationships/hyperlink" Target="https://www.facebook.com/HabeebsTennisSchool-141034413093563/" TargetMode="External"/><Relationship Id="rId412" Type="http://schemas.openxmlformats.org/officeDocument/2006/relationships/hyperlink" Target="https://www.google.com/maps/place/Tennis+Court/@18.5694263,73.773076,17z/data=!3m1!4b1!4m5!3m4!1s0x3bc2b934cf6ac511:0x961f07de03f99aa2!8m2!3d18.5694263!4d73.7752647" TargetMode="External"/><Relationship Id="rId107" Type="http://schemas.openxmlformats.org/officeDocument/2006/relationships/hyperlink" Target="https://www.google.com/maps/contrib/103418749207712335892" TargetMode="External"/><Relationship Id="rId289" Type="http://schemas.openxmlformats.org/officeDocument/2006/relationships/hyperlink" Target="https://www.google.com/maps/place/Tennis+Court,+Anantapur+Club/@14.660872,77.5840437,14z/data=!4m8!1m2!2m1!1sTennis+Court,+Anantapur+Club!3m4!1s0x3bb14adc3a4ac6d5:0x187e5840f71eb2e5!8m2!3d14.677953!4d77.6010785" TargetMode="External"/><Relationship Id="rId454" Type="http://schemas.openxmlformats.org/officeDocument/2006/relationships/hyperlink" Target="https://www.google.com/search?tbm=lcl&amp;sxsrf=ALeKk03KtcRXc1KczquvnpopOamQ2DHw1Q%3A1594373002659&amp;ei=ijMIX_f6J9if4-EP_5qQsAk&amp;q=tennis+courts+in+maharashtra&amp;oq=ten&amp;gs_l=psy-ab.3.0.35i39k1l3j0i67k1l2j0i273k1j0i67k1l2j0i20i263k1j0i67k1.693735.694134.0.695833.3.3.0.0.0.0.198.358.0j2.2.0....0...1c.1.64.psy-ab..1.2.358...46i67k1.0.B5XZRS3Blfg" TargetMode="External"/><Relationship Id="rId496" Type="http://schemas.openxmlformats.org/officeDocument/2006/relationships/hyperlink" Target="https://www.google.com/maps/place/KERALA+TABLE+TENNIS+ASSOCIATION/@9.953468599999999,76.3082946,14z/data=!4m8!1m2!2m1!1sKERALA+TABLE+TENNIS+ASSOCIATION!3m4!1s0x3b0872dd7103e91f:0xfdccc593b8ec757a!8m2!3d9.953468599999999!4d76.3082946" TargetMode="External"/><Relationship Id="rId661" Type="http://schemas.openxmlformats.org/officeDocument/2006/relationships/hyperlink" Target="https://www.google.com/search?biw=1517&amp;bih=694&amp;sxsrf=ALeKk00tslLLlqLGvj02dYwXStkNOZ_Ylg:1594648198016&amp;q=tennis+classes+in+karnataka&amp;npsic=0&amp;rflfq=1&amp;rlha=0&amp;rllag=12595824,77144559,64121&amp;tbm=lcl&amp;ved=2ahUKEwjipIm7r8rqAhXU63MBHZKoAkEQjGp6BAgMEEY&amp;rldoc=1" TargetMode="External"/><Relationship Id="rId717" Type="http://schemas.openxmlformats.org/officeDocument/2006/relationships/hyperlink" Target="https://www.google.com/search?sxsrf=ALeKk018GsmzVWl6zAQNN0JnfAchsMatlw%3A1594649305862&amp;ei=2WoMX6GdNMHQrQGT0Le4CA&amp;q=Tennis+vasu+sir&amp;oq=Tennis+vasu+sir&amp;gs_lcp=CgZwc3ktYWIQA1AAWABgxBxoAXAAeACAAQCIAQCSAQCYAQCqAQdnd3Mtd2l6&amp;sclient=psy-ab&amp;ved=0ahUKEwjh7arLs8rqAhVBaCsKHRPoDYcQ4dUDCAw&amp;uact=5" TargetMode="External"/><Relationship Id="rId759" Type="http://schemas.openxmlformats.org/officeDocument/2006/relationships/hyperlink" Target="https://www.google.com/search?q=ANT+Academy+International%2C+Bengaluru&amp;oq=ANT+Academy+International%2C+Bengaluru&amp;aqs=chrome..69i57j46j69i60l2j69i61.208j0j4&amp;sourceid=chrome&amp;ie=UTF-8" TargetMode="External"/><Relationship Id="rId11" Type="http://schemas.openxmlformats.org/officeDocument/2006/relationships/hyperlink" Target="https://www.google.com/maps/contrib/108941694548534422748" TargetMode="External"/><Relationship Id="rId53" Type="http://schemas.openxmlformats.org/officeDocument/2006/relationships/hyperlink" Target="https://pragathi-nagar-tennis-academy.business.site/" TargetMode="External"/><Relationship Id="rId149" Type="http://schemas.openxmlformats.org/officeDocument/2006/relationships/hyperlink" Target="https://www.google.com/maps/place/Suryodaya+Tennis+Academy/@17.505377,78.470992,14z/data=!4m8!1m2!2m1!1sSuryodaya+Tennis+Academy!3m4!1s0x3bcb900918b3a3dd:0x6159a913ae8bbfd7!8m2!3d17.505377!4d78.470992" TargetMode="External"/><Relationship Id="rId314" Type="http://schemas.openxmlformats.org/officeDocument/2006/relationships/hyperlink" Targe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 TargetMode="External"/><Relationship Id="rId356" Type="http://schemas.openxmlformats.org/officeDocument/2006/relationships/hyperlink" Target="https://www.google.com/maps/place/BPCL+Tennis+Court/@19.0353042,72.897259,17z/data=!3m1!4b1!4m5!3m4!1s0x3be7c5f8ad135e43:0xe3096557b04a8fa3!8m2!3d19.0353042!4d72.8994477" TargetMode="External"/><Relationship Id="rId398" Type="http://schemas.openxmlformats.org/officeDocument/2006/relationships/hyperlink" Target="https://www.google.com/maps/place/PCMC+Tennis+Court,+Mohan+Nagar/@18.6453626,73.7910733,17z/data=!3m1!4b1!4m5!3m4!1s0x3bc2b9cc9fb92759:0x8c84ab48356aeacb!8m2!3d18.6453626!4d73.793262" TargetMode="External"/><Relationship Id="rId521" Type="http://schemas.openxmlformats.org/officeDocument/2006/relationships/hyperlink" Target="https://www.google.com/maps/place/Tennis+Court/@9.9434109,76.28575029999999,14z/data=!4m8!1m2!2m1!1sTennis+Court!3m4!1s0x3b0873ba8aa9d3bd:0x8aed53246ba56129!8m2!3d9.9434109!4d76.28575029999999" TargetMode="External"/><Relationship Id="rId563" Type="http://schemas.openxmlformats.org/officeDocument/2006/relationships/hyperlink" Target="https://www.google.com/maps/place/Ashpire+Tennis+Academy,+Bengaluru,+Karnataka/@13.0677413,77.6451196,17z/data=!3m1!4b1!4m5!3m4!1s0x3bae195d93fdce97:0xf46ed8c716008a38!8m2!3d13.0677413!4d77.6473083" TargetMode="External"/><Relationship Id="rId619" Type="http://schemas.openxmlformats.org/officeDocument/2006/relationships/hyperlink" Target="https://www.google.com/maps/place/Garden+Tennis+Club/@12.0772593,76.5890291,10z/data=!4m8!1m2!2m1!1sGarden+Tennis+Club!3m4!1s0x3baf707b98e5a7e7:0x30ac20afe282adcd!8m2!3d12.3116919!4d76.6612019" TargetMode="External"/><Relationship Id="rId770" Type="http://schemas.openxmlformats.org/officeDocument/2006/relationships/hyperlink" Target="https://www.google.com/search?biw=1517&amp;bih=694&amp;sxsrf=ALeKk01Pfe8PDhocUuTFUK_lR68TE7c27Q%3A1594649926190&amp;ei=Rm0MX4KXC5X69QOInojgCg&amp;q=sports+cult+tennis+academy&amp;oq=Sports+Cult+&amp;gs_lcp=CgZwc3ktYWIQAxgAMgQIIxAnMgYIABAWEB4yBggAEBYQHjIGCAAQFhAeMgYIABAWEB4yBggAEBYQHjIGCAAQFhAeMgYIABAWEB4yBggAEBYQHjIGCAAQFhAeOgcIABBHELADUMchWPovYOA7aANwAHgAgAGxAYgBvgOSAQMwLjOYAQCgAQGqAQdnd3Mtd2l6&amp;sclient=psy-ab" TargetMode="External"/><Relationship Id="rId95" Type="http://schemas.openxmlformats.org/officeDocument/2006/relationships/hyperlink" Target="https://www.google.com/maps/place/VIJAYA+MADHAVI+TENNIS+ACADEMY+%28NEELU%27S+TENNIS+ACADEMY%29/@17.42956,78.5419591,14z/data=!4m8!1m2!2m1!1sVIJAYA+MADHAVI+TENNIS+ACADEMY+%28NEELU%27S+TENNIS+ACADEMY%29!3m4!1s0x3bcb99606a78303b:0x9cc0618166338364!8m2!3d17.42956!4d78.5419591" TargetMode="External"/><Relationship Id="rId160" Type="http://schemas.openxmlformats.org/officeDocument/2006/relationships/hyperlink" Target="https://www.google.com/maps/place/Athlete+Tennis+Academy/@17.5389996,78.37436699999999,14z/data=!4m8!1m2!2m1!1sAthlete+Tennis+Academy!3m4!1s0x3bcb8ddd698cf453:0xf7048d345e508e3f!8m2!3d17.5389996!4d78.37436699999999" TargetMode="External"/><Relationship Id="rId216" Type="http://schemas.openxmlformats.org/officeDocument/2006/relationships/hyperlink" Target="https://www.google.com/maps/place/Sree+Datta+Tennis+Academy/@17.4431038,78.4328033,14z/data=!4m8!1m2!2m1!1sSree+Datta+Tennis+Academy!3m4!1s0x3bcb91f07ae087d9:0xf2ff90491635a02a!8m2!3d17.4431038!4d78.4328033" TargetMode="External"/><Relationship Id="rId423" Type="http://schemas.openxmlformats.org/officeDocument/2006/relationships/hyperlink" Target="https://www.google.com/search?tbm=lcl&amp;sxsrf=ALeKk00_9oxQjP8P7_0Pk0BLUHDuLxlJJA%3A1594237117471&amp;ei=vSAGX4u1HNWe9QOyiomoDQ&amp;q=tennis+courts+in+maharashtra&amp;oq=tennis+courts+in+maharashtra&amp;gs_l=psy-ab.3...0.0.0.16370.0.0.0.0.0.0.0.0..0.0....0...1c..64.psy-ab..0.0.0....0.RgCZ897xJqE" TargetMode="External"/><Relationship Id="rId258" Type="http://schemas.openxmlformats.org/officeDocument/2006/relationships/hyperlink" Target="https://www.google.com/maps/place/Tennis+Court/@14.2799066,78.6522488,11z/data=!4m8!1m2!2m1!1stennis+court+near+Kadapa,+Andhra+Pradesh!3m4!1s0x3bb303dc8c2bb4a3:0xaf68786e71f9ba18!8m2!3d14.0869204!4d78.7565825" TargetMode="External"/><Relationship Id="rId465" Type="http://schemas.openxmlformats.org/officeDocument/2006/relationships/hyperlink" Target="https://www.google.com/search?tbm=lcl&amp;sxsrf=ALeKk030zdGEz0er3b1Vk710-RPKMRnUoA%3A1594375957516&amp;ei=FT8IX_6EH9av9QPkkZfoBg&amp;q=RPTA+Tennis+Academy&amp;oq=RPTA+Tennis+Academy&amp;gs_l=psy-ab.3..46i199i175i10k1j0i22i30k1.126476.126476.0.126740.1.1.0.0.0.0.154.154.0j1.1.0....0...1c.1.64.psy-ab..0.1.153....0.VzpjRg4VCAc" TargetMode="External"/><Relationship Id="rId630" Type="http://schemas.openxmlformats.org/officeDocument/2006/relationships/hyperlink" Target="https://www.google.com/search?sxsrf=ALeKk00MHKd_XSBO2YxJCRdw1Qf_wVfybg%3A1594647763418&amp;ei=02QMX_j5GLWKmge8urDIBw&amp;q=Transform+Tennis+Academy%2C+Marathalli&amp;oq=Transform+Tennis+Academy%2C+Marathalli&amp;gs_lcp=CgZwc3ktYWIQAzIHCAAQsAMQHjIHCAAQsAMQHlDOgwFYzoMBYO2EAWgCcAB4AIABAIgBAJIBAJgBAKABAqABAaoBB2d3cy13aXo&amp;sclient=psy-ab&amp;ved=0ahUKEwi4r-vrrcrqAhU1heYKHTwdDHkQ4dUDCAw&amp;uact=5" TargetMode="External"/><Relationship Id="rId672" Type="http://schemas.openxmlformats.org/officeDocument/2006/relationships/hyperlink" Target="https://www.google.com/search?sxsrf=ALeKk038WIWHIPjttCmXbVlii48P83iCLA%3A1594648615597&amp;ei=J2gMX_mQJMy1rQHurbygCw&amp;q=Talent+Sports+Academy&amp;oq=Talent+Sports+Academy&amp;gs_lcp=CgZwc3ktYWIQAzILCC4QxwEQrwEQkwIyBggAEBYQHjIGCAAQFhAeMgYIABAWEB4yBggAEBYQHjIICAAQFhAKEB4yBggAEBYQHjIGCAAQFhAeOgcIABBHELADUN6RAVjekQFgjpMBaAJwAHgAgAGLAYgBiwGSAQMwLjGYAQCgAQKgAQGqAQdnd3Mtd2l6&amp;sclient=psy-ab&amp;ved=0ahUKEwi5wJiCscrqAhXMWisKHe4WD7QQ4dUDCAw&amp;uact=5" TargetMode="External"/><Relationship Id="rId728" Type="http://schemas.openxmlformats.org/officeDocument/2006/relationships/hyperlink" Target="https://www.google.com/maps/place/Zest+Club/@17.3024767,76.831158,17z/data=!3m1!4b1!4m5!3m4!1s0x3bc8c0a20056bcdd:0xec97ee330e1b98f0!8m2!3d17.3024767!4d76.8333467" TargetMode="External"/><Relationship Id="rId22" Type="http://schemas.openxmlformats.org/officeDocument/2006/relationships/hyperlink" Target="https://www.google.com/maps/place/Sports+Coaching+Foundation/@17.402370299999998,78.4510269,14z/data=!4m8!1m2!2m1!1sSports+Coaching+Foundation!3m4!1s0x3bcb97155dc4cf75:0x3a72a4844416601f!8m2!3d17.402370299999998!4d78.4510269" TargetMode="External"/><Relationship Id="rId64" Type="http://schemas.openxmlformats.org/officeDocument/2006/relationships/hyperlink" Target="https://abhi-tennis-academy.business.site/" TargetMode="External"/><Relationship Id="rId118" Type="http://schemas.openxmlformats.org/officeDocument/2006/relationships/hyperlink" Target="https://www.google.com/maps/place/V+SPORTS+ACADEMY/@17.3679497,78.56979009999999,14z/data=!4m8!1m2!2m1!1sV+SPORTS+ACADEMY!3m4!1s0x3bcb9f346fb5d911:0xf5c0262fc4fef498!8m2!3d17.3679497!4d78.56979009999999" TargetMode="External"/><Relationship Id="rId325" Type="http://schemas.openxmlformats.org/officeDocument/2006/relationships/hyperlink" Targe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 TargetMode="External"/><Relationship Id="rId367" Type="http://schemas.openxmlformats.org/officeDocument/2006/relationships/hyperlink" Target="https://www.google.com/search?biw=1517&amp;bih=694&amp;sxsrf=ALeKk03CW-RvdSdr-5u972cmNMLUrQymmA%3A1594233955746&amp;ei=YxQGX6WfLd-W4-EP6sSLiA4&amp;q=Sapphire+Heights+Tennis+Court&amp;oq=Sapphire+Heights+Tennis+Court&amp;gs_lcp=CgZwc3ktYWIQAzICCCY6BwgAEEcQsANQjIcEWIyHBGCCiQRoA3AAeACAAYIBiAGCAZIBAzAuMZgBAKABAqABAaoBB2d3cy13aXo&amp;sclient=psy-ab&amp;ved=0ahUKEwjl3PukqL7qAhVfyzgGHWriAuEQ4dUDCAw&amp;uact=5" TargetMode="External"/><Relationship Id="rId532" Type="http://schemas.openxmlformats.org/officeDocument/2006/relationships/hyperlink" Target="https://www.google.com/maps/place/Aarem+Sky+Sports+%26+Fitness/@10.0447853,76.3275919,14z/data=!4m8!1m2!2m1!1sAarem+Sky+Sports+%26+Fitness!3m4!1s0x3b080c376aaaaaa3:0x30ccf7b438bfc471!8m2!3d10.0447853!4d76.3275919" TargetMode="External"/><Relationship Id="rId574" Type="http://schemas.openxmlformats.org/officeDocument/2006/relationships/hyperlink" Target="https://www.google.com/search?tbm=lcl&amp;sxsrf=ALeKk01sO22GtiCbF_v0EHYLjEDS54NfAg%3A1594623709377&amp;ei=3QYMX77ZFoWGyAPYxqWgAQ&amp;q=tennis+classes+in+karnataka&amp;oq=tennis+classes+in+karnataka&amp;gs_l=psy-ab.3...0.0.0.15109019.0.0.0.0.0.0.0.0..0.0....0...1c..64.psy-ab..0.0.0....0.rFu2LzRXzOk" TargetMode="External"/><Relationship Id="rId171" Type="http://schemas.openxmlformats.org/officeDocument/2006/relationships/hyperlink" Target="https://www.google.com/maps/place/SHIVAJI+TENNIS+ACADEMY/@17.478706,78.4950047,14z/data=!4m8!1m2!2m1!1sSHIVAJI+TENNIS+ACADEMY!3m4!1s0x3bcb9bb0fdf1cf31:0xa432f705a951a5f8!8m2!3d17.478706!4d78.4950047" TargetMode="External"/><Relationship Id="rId227" Type="http://schemas.openxmlformats.org/officeDocument/2006/relationships/hyperlink" Target="http://www.theschoolofpowertennis.com/" TargetMode="External"/><Relationship Id="rId781" Type="http://schemas.openxmlformats.org/officeDocument/2006/relationships/hyperlink" Target="https://www.google.com/maps/place/Ajmera+Infinity+Lawn+Tennis+Court/@12.843534,77.6449456,17z/data=!3m1!4b1!4m5!3m4!1s0x3bae6b7b6f68a951:0x5bdc11220d7ccf15!8m2!3d12.843534!4d77.6471343" TargetMode="External"/><Relationship Id="rId269" Type="http://schemas.openxmlformats.org/officeDocument/2006/relationships/hyperlink" Targe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 TargetMode="External"/><Relationship Id="rId434" Type="http://schemas.openxmlformats.org/officeDocument/2006/relationships/hyperlink" Target="https://www.google.com/maps/place/Akshay+Shahane's+Tennis+Academy(+ASTA+)/@18.5938485,73.7567004,17z/data=!3m1!4b1!4m5!3m4!1s0x3bc2b9662fc8cf0f:0x82ce90a876ef6cae!8m2!3d18.5938485!4d73.7588891" TargetMode="External"/><Relationship Id="rId476" Type="http://schemas.openxmlformats.org/officeDocument/2006/relationships/hyperlink" Target="https://www.google.com/maps/contrib/102192903710930220320" TargetMode="External"/><Relationship Id="rId641" Type="http://schemas.openxmlformats.org/officeDocument/2006/relationships/hyperlink" Target="https://www.google.com/search?tbm=lcl&amp;sxsrf=ALeKk01DBb5t_hAypHh059sBC-AsBUhHzA%3A1594647901563&amp;ei=XWUMX-b_IcCZ4-EPzZiRyA8&amp;q=Bhupathi+Tennis+Academy+Pvt+Ltd&amp;oq=Bhupathi+Tennis+Academy+Pvt+Ltd&amp;gs_l=psy-ab.3..0i333k1.20514.20514.0.20738.1.1.0.0.0.0.176.176.0j1.1.0....0...1c.1.64.psy-ab..0.1.175....0.zbwB6j5eOvU" TargetMode="External"/><Relationship Id="rId683" Type="http://schemas.openxmlformats.org/officeDocument/2006/relationships/hyperlink" Target="https://agonsports.in/" TargetMode="External"/><Relationship Id="rId739" Type="http://schemas.openxmlformats.org/officeDocument/2006/relationships/hyperlink" Target="https://www.gopalansportscenter.com/" TargetMode="External"/><Relationship Id="rId33" Type="http://schemas.openxmlformats.org/officeDocument/2006/relationships/hyperlink" Target="https://www.google.com/maps/contrib/114439428921802438348" TargetMode="External"/><Relationship Id="rId129" Type="http://schemas.openxmlformats.org/officeDocument/2006/relationships/hyperlink" Target="https://www.google.com/maps/place/AWA+Tennis+Academy/@17.4102684,78.4547202,14z/data=!4m8!1m2!2m1!1sAWA+Tennis+Academy!3m4!1s0x3bcb97471844a423:0x6ba939f2bc4b2176!8m2!3d17.4102684!4d78.4547202" TargetMode="External"/><Relationship Id="rId280" Type="http://schemas.openxmlformats.org/officeDocument/2006/relationships/hyperlink" Target="https://www.google.com/maps/place/Tennis+Court/@15.5131838,80.0313234,17z/data=!3m1!4b1!4m5!3m4!1s0x3a4b01a1a3f3c153:0x2b4e06ab36283d1a!8m2!3d15.5131838!4d80.0335121" TargetMode="External"/><Relationship Id="rId336" Type="http://schemas.openxmlformats.org/officeDocument/2006/relationships/hyperlink" Target="https://www.google.com/maps/place/Lawn+Tennis+Court/@19.1499245,73.0734925,17z/data=!3m1!4b1!4m5!3m4!1s0x3be7bff7fe3f0235:0xd073e46e56dfdd37!8m2!3d19.1499245!4d73.0756812" TargetMode="External"/><Relationship Id="rId501" Type="http://schemas.openxmlformats.org/officeDocument/2006/relationships/hyperlink" Target="https://www.google.com/maps/place/Alappuzha+YMCA+Stag+Table+Tennis+Academy/@9.5008343,76.33857429999999,14z/data=!4m8!1m2!2m1!1sAlappuzha+YMCA+Stag+Table+Tennis+Academy!3m4!1s0x3b08845e68530497:0x4e752fb88f685b7c!8m2!3d9.5008343!4d76.33857429999999" TargetMode="External"/><Relationship Id="rId543" Type="http://schemas.openxmlformats.org/officeDocument/2006/relationships/hyperlink" Target="https://www.google.com/search?tbm=lcl&amp;sxsrf=ALeKk01sO22GtiCbF_v0EHYLjEDS54NfAg%3A1594623709377&amp;ei=3QYMX77ZFoWGyAPYxqWgAQ&amp;q=tennis+classes+in+karnataka&amp;oq=tennis+classes+in+karnataka&amp;gs_l=psy-ab.3...0.0.0.15109019.0.0.0.0.0.0.0.0..0.0....0...1c..64.psy-ab..0.0.0....0.rFu2LzRXzOk" TargetMode="External"/><Relationship Id="rId75" Type="http://schemas.openxmlformats.org/officeDocument/2006/relationships/hyperlink" Target="http://www.facebook.com/Adityatennisacademy" TargetMode="External"/><Relationship Id="rId140" Type="http://schemas.openxmlformats.org/officeDocument/2006/relationships/hyperlink" Target="https://www.google.com/maps/contrib/102447733052244820677" TargetMode="External"/><Relationship Id="rId182" Type="http://schemas.openxmlformats.org/officeDocument/2006/relationships/hyperlink" Target="https://www.google.com/maps/place/Rao+Tennis+Academy/@17.4635835,78.4875921,14z/data=!4m8!1m2!2m1!1sRao+Tennis+Academy!3m4!1s0x3bcb9a655b786035:0x39db23c2e3e381db!8m2!3d17.4635835!4d78.4875921" TargetMode="External"/><Relationship Id="rId378" Type="http://schemas.openxmlformats.org/officeDocument/2006/relationships/hyperlink" Target="https://www.google.com/maps/place/Wadhwa+Address+Tennis+Court/@19.0983191,72.9169541,17z/data=!3m1!4b1!4m5!3m4!1s0x3be7c7c8f9f08295:0x3e5f45f1b123ed4c!8m2!3d19.0983191!4d72.9191428" TargetMode="External"/><Relationship Id="rId403" Type="http://schemas.openxmlformats.org/officeDocument/2006/relationships/hyperlink" Target="https://www.google.com/search?sxsrf=ALeKk00OSRagphwJmtAXQK0apfxKkGqOOQ:1594234770922&amp;q=tennis+courts+in+maharashtra&amp;npsic=0&amp;rflfq=1&amp;rlha=0&amp;rllag=19173433,72925998,6989&amp;tbm=lcl&amp;ved=2ahUKEwj6kNapq77qAhV1xDgGHeGTBr0QjGp6BAgLEEE&amp;rldoc=1" TargetMode="External"/><Relationship Id="rId585" Type="http://schemas.openxmlformats.org/officeDocument/2006/relationships/hyperlink" Target="https://www.google.com/search?tbm=lcl&amp;sxsrf=ALeKk01sO22GtiCbF_v0EHYLjEDS54NfAg%3A1594623709377&amp;ei=3QYMX77ZFoWGyAPYxqWgAQ&amp;q=tennis+classes+in+karnataka&amp;oq=tennis+classes+in+karnataka&amp;gs_l=psy-ab.3...0.0.0.15109019.0.0.0.0.0.0.0.0..0.0....0...1c..64.psy-ab..0.0.0....0.rFu2LzRXzOk" TargetMode="External"/><Relationship Id="rId750" Type="http://schemas.openxmlformats.org/officeDocument/2006/relationships/hyperlink" Target="https://www.google.com/search?q=citi+nest+sports+centre&amp;oq=Citi+Nest+Sports+Centre&amp;aqs=chrome.0.0j46j0l3j69i60l2j69i61.157j0j4&amp;sourceid=chrome&amp;ie=UTF-8" TargetMode="External"/><Relationship Id="rId6" Type="http://schemas.openxmlformats.org/officeDocument/2006/relationships/hyperlink" Target="https://www.google.com/maps/place/K.S+TENNIS+ACADEMY/@17.529196,78.47878779999999,14z/data=!4m8!1m2!2m1!1sK.S+TENNIS+ACADEMY!3m4!1s0x3bcb85754985c3b1:0x385f6464ebc71a8!8m2!3d17.529196!4d78.47878779999999" TargetMode="External"/><Relationship Id="rId238" Type="http://schemas.openxmlformats.org/officeDocument/2006/relationships/hyperlink" Target="https://www.google.com/maps/contrib/116281292933684731388" TargetMode="External"/><Relationship Id="rId445" Type="http://schemas.openxmlformats.org/officeDocument/2006/relationships/hyperlink" Target="https://www.google.com/search?tbm=lcl&amp;sxsrf=ALeKk00N9vIZ8vaqg2rC9uNTfyUCFQDxNg%3A1594372844355&amp;ei=7DIIX_SoFdaY4-EPit-kmAc&amp;q=Metaforge+Lawn+Tennis+Court&amp;oq=Metaforge+Lawn+Tennis+Court&amp;gs_l=psy-ab.3...60924.60924.0.61051.1.1.0.0.0.0.0.0..0.0....0...1c.1.64.psy-ab..1.0.0....0._XI0L7KpeqU" TargetMode="External"/><Relationship Id="rId487" Type="http://schemas.openxmlformats.org/officeDocument/2006/relationships/hyperlink" Target="https://www.google.com/maps/place/Kerala+Tennis+Association/@10.776165599999999,76.6773655,14z/data=!4m8!1m2!2m1!1sKerala+Tennis+Association!3m4!1s0x3ba86dd76aaaaaab:0x8503801e031265!8m2!3d10.776165599999999!4d76.6773655" TargetMode="External"/><Relationship Id="rId610" Type="http://schemas.openxmlformats.org/officeDocument/2006/relationships/hyperlink" Target="https://www.google.com/search?biw=1517&amp;bih=694&amp;tbm=lcl&amp;sxsrf=ALeKk008on5ST1AhsobL3Sgb2L2ZYdM7FQ%3A1594643205214&amp;ei=BVMMX-TUDJqo9QPxlI3YCA&amp;q=tennis+classes+in+karnataka&amp;oq=tennis+classes+in+karnataka&amp;gs_l=psy-ab.3...0.0.0.81647.0.0.0.0.0.0.0.0..0.0....0...1c..64.psy-ab..0.0.0....0.Jn1kTZobaBA" TargetMode="External"/><Relationship Id="rId652" Type="http://schemas.openxmlformats.org/officeDocument/2006/relationships/hyperlink" Target="http://centreforsports.in/" TargetMode="External"/><Relationship Id="rId694" Type="http://schemas.openxmlformats.org/officeDocument/2006/relationships/hyperlink" Target="https://www.google.com/maps/place/Thalakwadi+Club/@15.8357982,74.4999533,17z/data=!3m1!4b1!4m5!3m4!1s0x3bbf6682524e61b3:0x9bcd0a1c8bc91432!8m2!3d15.8357982!4d74.502142" TargetMode="External"/><Relationship Id="rId708" Type="http://schemas.openxmlformats.org/officeDocument/2006/relationships/hyperlink" Target="https://www.google.com/maps/place/Garden+City+Tennis+Clinic/@13.0042422,77.5888704,17z/data=!3m1!4b1!4m5!3m4!1s0x3bae1635e44e40ef:0x789a67d13a2f78cf!8m2!3d13.0042422!4d77.5910591" TargetMode="External"/><Relationship Id="rId291" Type="http://schemas.openxmlformats.org/officeDocument/2006/relationships/hyperlink" Target="https://www.google.com/maps/place/Tennis+Court,+Anaparthi,+Andhra+Pradesh+533342/@16.9420714,81.9445216,15z/data=!3m1!4b1!4m5!3m4!1s0x3a3797555399887f:0x56c186874c73d785!8m2!3d16.9420719!4d81.9532764" TargetMode="External"/><Relationship Id="rId305" Type="http://schemas.openxmlformats.org/officeDocument/2006/relationships/hyperlink" Target="https://www.google.com/maps/place/Ganesh+Naik+NMMC+Tennis+Court/@19.0710673,72.9885436,17z/data=!3m1!4b1!4m5!3m4!1s0x3be7c6b50c093c0d:0xab506bd8a21e032f!8m2!3d19.0710673!4d72.9907323" TargetMode="External"/><Relationship Id="rId347" Type="http://schemas.openxmlformats.org/officeDocument/2006/relationships/hyperlink" Target="https://www.google.com/search?sxsrf=ALeKk02wRsFgsQnRXTXeuESw47JmO4WIdg%3A1594232248720&amp;ei=uA0GX7-3K87grQG_qbz4BQ&amp;q=RCF+Tennis+Court&amp;oq=RCF+Tennis+Court&amp;gs_lcp=CgZwc3ktYWIQAzIGCAAQDRAeMggIABAIEA0QHjICCCY6BwgAEEcQsANQq88MWKvPDGDB0wxoA3AAeACAAYYBiAGGAZIBAzAuMZgBAKABAqABAaoBB2d3cy13aXo&amp;sclient=psy-ab&amp;ved=0ahUKEwi_8_72ob7qAhVOcCsKHb8UD18Q4dUDCAw&amp;uact=5" TargetMode="External"/><Relationship Id="rId512" Type="http://schemas.openxmlformats.org/officeDocument/2006/relationships/hyperlink" Target="https://www.google.com/maps/contrib/114054945416459470641" TargetMode="External"/><Relationship Id="rId44" Type="http://schemas.openxmlformats.org/officeDocument/2006/relationships/hyperlink" Target="https://www.google.com/maps/place/SICA+Tennis+Coaching+Academy/@17.3661124,78.5014992,14z/data=!4m8!1m2!2m1!1sSICA+Tennis+Coaching+Academy!3m4!1s0x3bcb9846c2d7c03b:0xcf3e3b22a8833c9b!8m2!3d17.3661124!4d78.5014992" TargetMode="External"/><Relationship Id="rId86" Type="http://schemas.openxmlformats.org/officeDocument/2006/relationships/hyperlink" Target="https://www.google.com/maps/place/Anand+Tennis+Academy/@17.4022558,78.2859132,14z/data=!4m8!1m2!2m1!1sAnand+Tennis+Academy!3m4!1s0x3bcb91629483b95b:0xaedde9b43d23d2eb!8m2!3d17.4022558!4d78.2859132" TargetMode="External"/><Relationship Id="rId151" Type="http://schemas.openxmlformats.org/officeDocument/2006/relationships/hyperlink" Target="https://www.google.com/maps/place/Surya+Tennis+Academy/@17.464857,78.4866657,14z/data=!4m8!1m2!2m1!1sSurya+Tennis+Academy!3m4!1s0x3bcb9a655caaf7cd:0xcba04d6769f7f7a5!8m2!3d17.464857!4d78.4866657" TargetMode="External"/><Relationship Id="rId389" Type="http://schemas.openxmlformats.org/officeDocument/2006/relationships/hyperlink" Target="https://www.google.com/search?sxsrf=ALeKk00OSRagphwJmtAXQK0apfxKkGqOOQ:1594234770922&amp;q=tennis+courts+in+maharashtra&amp;npsic=0&amp;rflfq=1&amp;rlha=0&amp;rllag=19173433,72925998,6989&amp;tbm=lcl&amp;ved=2ahUKEwj6kNapq77qAhV1xDgGHeGTBr0QjGp6BAgLEEE&amp;rldoc=1" TargetMode="External"/><Relationship Id="rId554" Type="http://schemas.openxmlformats.org/officeDocument/2006/relationships/hyperlink" Target="http://www.mbtaworld.com/" TargetMode="External"/><Relationship Id="rId596" Type="http://schemas.openxmlformats.org/officeDocument/2006/relationships/hyperlink" Target="https://www.google.com/search?sa=X&amp;biw=1517&amp;bih=694&amp;sxsrf=ALeKk00Xrb6p3QtrUABrC636eQot15LXVQ:1594642656752&amp;q=tennis+classes+in+karnataka&amp;npsic=0&amp;rflfq=1&amp;rlha=0&amp;rllag=12595824,77144559,64121&amp;tbm=lcl&amp;ved=2ahUKEwjZwOXomsrqAhUUeysKHd34DQcQjGp6BAgMEEY&amp;rldoc=1" TargetMode="External"/><Relationship Id="rId761" Type="http://schemas.openxmlformats.org/officeDocument/2006/relationships/hyperlink" Target="https://www.google.com/maps/place/Tennis+Court,+Prestige+Shantiniketan/@12.9941025,77.7273829,17z/data=!3m1!4b1!4m5!3m4!1s0x3bae11e9a2ce1723:0xb1b37addb0c7ecad!8m2!3d12.9941025!4d77.7295716" TargetMode="External"/><Relationship Id="rId193" Type="http://schemas.openxmlformats.org/officeDocument/2006/relationships/hyperlink" Target="https://www.google.com/maps/place/Shantinagar+Tennis+Academy/@17.400585799999998,78.455457,14z/data=!4m8!1m2!2m1!1sShantinagar+Tennis+Academy!3m4!1s0x3bcb976a5adcb60b:0x1402ba5cb9a27b34!8m2!3d17.400585799999998!4d78.455457" TargetMode="External"/><Relationship Id="rId207" Type="http://schemas.openxmlformats.org/officeDocument/2006/relationships/hyperlink" Target="https://www.google.com/maps/place/Sinnet+Tennis+Academy/@17.4425411,78.4846383,14z/data=!4m8!1m2!2m1!1sSinnet+Tennis+Academy!3m4!1s0x3bcb9b4745bee59f:0xd4aa48ca548011b9!8m2!3d17.4425411!4d78.4846383" TargetMode="External"/><Relationship Id="rId249" Type="http://schemas.openxmlformats.org/officeDocument/2006/relationships/hyperlink" Target="https://www.google.com/maps/place/SMC+Sports+Foundation/@17.4772787,78.38212899999999,14z/data=!4m8!1m2!2m1!1sSMC+Sports+Foundation!3m4!1s0x3bcb92284d5014f3:0xf745f026cdbbb8d9!8m2!3d17.4772787!4d78.38212899999999" TargetMode="External"/><Relationship Id="rId414" Type="http://schemas.openxmlformats.org/officeDocument/2006/relationships/hyperlink" Target="https://www.google.com/maps/place/EON+Tennis+Court/@18.5515796,73.9476162,17z/data=!3m1!4b1!4m5!3m4!1s0x3bc2c3c51071c3fd:0x27e23b028ed0f30a!8m2!3d18.5515796!4d73.9498049" TargetMode="External"/><Relationship Id="rId456" Type="http://schemas.openxmlformats.org/officeDocument/2006/relationships/hyperlink" Target="https://www.google.com/search?tbm=lcl&amp;sxsrf=ALeKk02d7FNIoS8Y8kC-49GNTcUCK-q2Rg%3A1594373700325&amp;ei=RDYIX43GE-fE4-EP3c-t6AU&amp;q=MSLTA+LAWN+TENNIS+ACADEMY+MAHALUNGE+BALEWADI&amp;oq=MSLTA+LAWN+TENNIS+ACADEMY+MAHALUNGE+BALEWADI&amp;gs_l=psy-ab.3...352441.352441.0.352654.1.1.0.0.0.0.0.0..0.0....0...1c.1.64.psy-ab..1.0.0....0.JXlNk31jI6A" TargetMode="External"/><Relationship Id="rId498" Type="http://schemas.openxmlformats.org/officeDocument/2006/relationships/hyperlink" Target="http://estadiosportsclub.com/" TargetMode="External"/><Relationship Id="rId621" Type="http://schemas.openxmlformats.org/officeDocument/2006/relationships/hyperlink" Target="https://www.google.com/maps/place/Sri+Sri+Tennis+Academy/@12.8746146,77.5579321,13z/data=!4m8!1m2!2m1!1sSri+Sri+Tennis+Academy!3m4!1s0x3bae1524957013a9:0xd8dc208dccfaa1d0!8m2!3d12.8814583!4d77.5934546" TargetMode="External"/><Relationship Id="rId663" Type="http://schemas.openxmlformats.org/officeDocument/2006/relationships/hyperlink" Target="https://www.google.com/maps/place/Nagaraj+Tennis+Centre;+%E0%B2%A8%E0%B2%BE%E0%B2%97%E0%B2%B0%E0%B2%BE%E0%B2%9C+%E0%B2%9F%E0%B3%86%E0%B2%A8%E0%B2%BF%E0%B2%B8%E0%B3%8D+%E0%B2%95%E0%B3%87%E0%B2%82%E0%B2%A6%E0%B3%8D%E0%B2%B0/@12.3117833,76.6125399,17z/data=!3m1!4b1!4m5!3m4!1s0x3baf7aea78618a39:0xc341b52469f3f051!8m2!3d12.3117833!4d76.6147286" TargetMode="External"/><Relationship Id="rId13" Type="http://schemas.openxmlformats.org/officeDocument/2006/relationships/hyperlink" Target="https://www.google.com/maps/place/SMC+Sports+Foundation/@17.507649999999998,78.3543868,14z/data=!4m8!1m2!2m1!1sSMC+Sports+Foundation!3m4!1s0x3bcb9276b553c991:0x6097c55815d9c081!8m2!3d17.507649999999998!4d78.3543868" TargetMode="External"/><Relationship Id="rId109" Type="http://schemas.openxmlformats.org/officeDocument/2006/relationships/hyperlink" Target="http://www.saniamirzatennisacademy.com/" TargetMode="External"/><Relationship Id="rId260" Type="http://schemas.openxmlformats.org/officeDocument/2006/relationships/hyperlink" Target="https://www.google.com/maps/place/Tennis+Court+Of+Tirupathi/@13.6191521,79.4293204,17z/data=!3m1!4b1!4m5!3m4!1s0x3a4d4ba2042eac95:0x77cd088524073742!8m2!3d13.6191521!4d79.4315091" TargetMode="External"/><Relationship Id="rId316" Type="http://schemas.openxmlformats.org/officeDocument/2006/relationships/hyperlink" Targe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 TargetMode="External"/><Relationship Id="rId523" Type="http://schemas.openxmlformats.org/officeDocument/2006/relationships/hyperlink" Target="https://www.google.com/maps/place/United+Sports+Center/@10.0039891,76.3604699,14z/data=!4m8!1m2!2m1!1sUnited+Sports+Center!3m4!1s0x3b080c9f1bd6ab8d:0x1e48f13514048cb6!8m2!3d10.0039891!4d76.3604699" TargetMode="External"/><Relationship Id="rId719" Type="http://schemas.openxmlformats.org/officeDocument/2006/relationships/hyperlink" Target="https://www.google.com/maps/place/Intensity+Tennis+Academy/@12.910103,77.6968723,17z/data=!3m1!4b1!4m5!3m4!1s0x3bae131e0fb477b7:0x23dc88bddb4a43aa!8m2!3d12.910103!4d77.699061" TargetMode="External"/><Relationship Id="rId55" Type="http://schemas.openxmlformats.org/officeDocument/2006/relationships/hyperlink" Target="https://www.google.com/maps/contrib/104736528794667543982" TargetMode="External"/><Relationship Id="rId97" Type="http://schemas.openxmlformats.org/officeDocument/2006/relationships/hyperlink" Target="https://www.google.com/maps/contrib/100107884625657323200" TargetMode="External"/><Relationship Id="rId120" Type="http://schemas.openxmlformats.org/officeDocument/2006/relationships/hyperlink" Target="http://www.vsportshyd.com/" TargetMode="External"/><Relationship Id="rId358" Type="http://schemas.openxmlformats.org/officeDocument/2006/relationships/hyperlink" Target="https://www.google.com/maps/place/Palava+Tennis+Court/@19.1663367,73.0714037,17z/data=!4m8!1m2!2m1!1sPalava+Tennis+Court!3m4!1s0x3be7bfef017b5771:0x2e8d691cb012b275!8m2!3d19.1643332!4d73.0732213" TargetMode="External"/><Relationship Id="rId565" Type="http://schemas.openxmlformats.org/officeDocument/2006/relationships/hyperlink" Target="https://www.google.com/maps/place/Ramakrishna+Tennis+Club/@12.878991,74.859656,17z/data=!3m1!4b1!4m5!3m4!1s0x3ba35a3e94fe8711:0xc774d8081b7ed635!8m2!3d12.878991!4d74.8618447" TargetMode="External"/><Relationship Id="rId730" Type="http://schemas.openxmlformats.org/officeDocument/2006/relationships/hyperlink" Target="https://www.facebook.com/gulbargazestclub/" TargetMode="External"/><Relationship Id="rId772" Type="http://schemas.openxmlformats.org/officeDocument/2006/relationships/hyperlink" Target="https://www.google.com/maps/place/DHI+Sports+Center/@12.8856251,77.594795,17z/data=!3m1!4b1!4m5!3m4!1s0x3bae1524f0866aad:0x1d4eda664eb5d9d4!8m2!3d12.8856251!4d77.5969837" TargetMode="External"/><Relationship Id="rId162" Type="http://schemas.openxmlformats.org/officeDocument/2006/relationships/hyperlink" Target="https://www.google.com/maps/place/Noor+Tennis+Academy/@17.410726999999998,78.2877216,14z/data=!4m8!1m2!2m1!1sNoor+Tennis+Academy!3m4!1s0x3bcbeb53742aae97:0x873a3f332d734acc!8m2!3d17.410726999999998!4d78.2877216" TargetMode="External"/><Relationship Id="rId218" Type="http://schemas.openxmlformats.org/officeDocument/2006/relationships/hyperlink" Target="https://www.google.com/maps/place/Arya+Samaj+Tennis+Academy+Of+Vedic+Ashram+Kanya+Gurukul+Arya+Pratinidhi+Sabha/@17.4347989,78.4622129,14z/data=!4m8!1m2!2m1!1sArya+Samaj+Tennis+Academy+Of+Vedic+Ashram+Kanya+Gurukul+Arya+Pratinidhi+Sabha!3m4!1s0x3bcb90b1b6fe3c4d:0x27abffba87c33dd8!8m2!3d17.4347989!4d78.4622129" TargetMode="External"/><Relationship Id="rId425" Type="http://schemas.openxmlformats.org/officeDocument/2006/relationships/hyperlink" Target="https://www.google.com/maps/place/PCMC+lawn+tennis+court/@18.6236302,73.7578271,13z/data=!4m8!1m2!2m1!1sPCMC+lawn+tennis+court!3m4!1s0x3bc2b8951c1d9cb9:0x2fa0c6be7085ab19!8m2!3d18.5983577!4d73.8202215" TargetMode="External"/><Relationship Id="rId467" Type="http://schemas.openxmlformats.org/officeDocument/2006/relationships/hyperlink" Target="https://www.google.com/maps/place/Deccan+Gymkhana+Tennis+Club/@18.5158176,73.8222732,14z/data=!4m8!1m2!2m1!1sAll+India+Tennis+Academy!3m4!1s0x3bc2bf885d4a5e0b:0x3d49cdff51e0ad4e!8m2!3d18.5158176!4d73.8397827" TargetMode="External"/><Relationship Id="rId632" Type="http://schemas.openxmlformats.org/officeDocument/2006/relationships/hyperlink" Target="https://www.google.com/maps/place/TAFL-+Tennis+Academy/@12.8851534,77.6198906,17z/data=!3m1!4b1!4m5!3m4!1s0x3bae14ce60029cb5:0x60eb43afe311b2f!8m2!3d12.8851534!4d77.6220793" TargetMode="External"/><Relationship Id="rId271" Type="http://schemas.openxmlformats.org/officeDocument/2006/relationships/hyperlink" Targe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 TargetMode="External"/><Relationship Id="rId674" Type="http://schemas.openxmlformats.org/officeDocument/2006/relationships/hyperlink" Target="https://www.google.com/maps/place/Bangalore+International+Sports+Academy+-+a+unit+of+Shankar+Sports+Academy/@12.9026721,77.6407539,17z/data=!3m1!4b1!4m5!3m4!1s0x3bae14980068e02d:0xf028fbcdc2f36808!8m2!3d12.9026721!4d77.6429426" TargetMode="External"/><Relationship Id="rId24" Type="http://schemas.openxmlformats.org/officeDocument/2006/relationships/hyperlink" Target="http://www.scfindia.org/" TargetMode="External"/><Relationship Id="rId66" Type="http://schemas.openxmlformats.org/officeDocument/2006/relationships/hyperlink" Target="https://www.google.com/maps/contrib/115773716327261632606" TargetMode="External"/><Relationship Id="rId131" Type="http://schemas.openxmlformats.org/officeDocument/2006/relationships/hyperlink" Target="https://www.google.com/maps/contrib/113683724461389802155" TargetMode="External"/><Relationship Id="rId327" Type="http://schemas.openxmlformats.org/officeDocument/2006/relationships/hyperlink" Targe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 TargetMode="External"/><Relationship Id="rId369" Type="http://schemas.openxmlformats.org/officeDocument/2006/relationships/hyperlink" Target="https://www.google.com/search?biw=1517&amp;bih=694&amp;sxsrf=ALeKk024qlhROz4GVfs_1ILUAq2qN2ATSw:1594234039894&amp;ei=pxQGX6PKH8XZrQGhtZu4CQ&amp;q=Officers%20Club%20Tennis%20Court&amp;oq=Officers+Club+Tennis+Court&amp;gs_lcp=CgZwc3ktYWIQAzICCCY6BQgmELADOgQIIxAnOgUIABCRAjoFCAAQsQM6CAgAELEDEIMBOgcIIxDqAhAnUNpqWI5zYLx1aARwAHgAgAGEAYgBhQKSAQMwLjKYAQCgAQGgAQKqAQdnd3Mtd2l6sAEK&amp;sclient=psy-ab&amp;ved=2ahUKEwjwzYvNqL7qAhWZF3IKHf6ZCdMQvS4wAXoECAwQNA&amp;uact=5&amp;npsic=0&amp;rflfq=1&amp;rlha=0&amp;rllag=19040250,72972743,15564&amp;tbm=lcl&amp;rldimm=13526523052768573418&amp;rldoc=1&amp;tbs=lrf:!1m4!1u3!2m2!3m1!1e1!1m4!1u2!2m2!2m1!1e1!1m4!1u16!2m2!16m1!1e1!1m4!1u16!2m2!16m1!1e2!2m1!1e2!2m1!1e16!2m1!1e3!3sIAE,lf:1,lf_ui:2&amp;rlst=f" TargetMode="External"/><Relationship Id="rId534" Type="http://schemas.openxmlformats.org/officeDocument/2006/relationships/hyperlink" Target="https://www.google.com/maps/place/BCG+Table+Tennis+Court/@9.9970306,76.348747,14z/data=!4m8!1m2!2m1!1sBCG+Table+Tennis+Court!3m4!1s0x3b080cbd9baefec5:0x96e5b7f36eef611!8m2!3d9.9970306!4d76.348747" TargetMode="External"/><Relationship Id="rId576" Type="http://schemas.openxmlformats.org/officeDocument/2006/relationships/hyperlink" Target="https://www.google.com/maps/place/Glow+Tennis+Acedemy/@12.9630818,77.7034095,17z/data=!3m1!4b1!4m5!3m4!1s0x3bae122e155a6fbf:0xfbc4f6367f186de0!8m2!3d12.9630818!4d77.7055982" TargetMode="External"/><Relationship Id="rId741" Type="http://schemas.openxmlformats.org/officeDocument/2006/relationships/hyperlink" Target="https://www.google.com/search?sxsrf=ALeKk00L4xNLNJtFF1c6puyJ5p-KQiyDiQ%3A1594649527564&amp;ei=t2sMX8z5Idub9QPywqLABw&amp;q=coachdirect+bengaluru+karnataka&amp;oq=coachdirect+&amp;gs_lcp=CgZwc3ktYWIQAxgAMgIIADIECAAQHjoHCAAQRxCwA1CyLViyLWCCPmgBcAB4AIABgAGIAYABkgEDMC4xmAEAoAEBqgEHZ3dzLXdpeg&amp;sclient=psy-ab" TargetMode="External"/><Relationship Id="rId783" Type="http://schemas.openxmlformats.org/officeDocument/2006/relationships/hyperlink" Target="https://www.google.com/maps/place/Metropolitan+Club+Swimming+pool/@12.9124531,77.609109,17z/data=!3m1!4b1!4m5!3m4!1s0x3bae14fcdb53f159:0x2ac1098459fb1944!8m2!3d12.9124531!4d77.6112977" TargetMode="External"/><Relationship Id="rId173" Type="http://schemas.openxmlformats.org/officeDocument/2006/relationships/hyperlink" Target="https://www.google.com/maps/place/Mayuri+Tennis+Academy/@17.514605,78.3622419,14z/data=!4m8!1m2!2m1!1sMayuri+Tennis+Academy!3m4!1s0x3bcb8df55ab0a675:0xe5ace47fc546c064!8m2!3d17.514605!4d78.3622419" TargetMode="External"/><Relationship Id="rId229" Type="http://schemas.openxmlformats.org/officeDocument/2006/relationships/hyperlink" Target="https://www.google.com/maps/contrib/100359793787769958881" TargetMode="External"/><Relationship Id="rId380" Type="http://schemas.openxmlformats.org/officeDocument/2006/relationships/hyperlink" Target="https://www.google.com/maps/place/Officers+Club+Tennis+Court/@19.0401952,72.8326565,11z/data=!4m8!1m2!2m1!1sOfficers+Club+Tennis+Court!3m4!1s0x3be7db9a6922b299:0xbbb7dd0cc66737ea!8m2!3d18.9002624!4d72.977567" TargetMode="External"/><Relationship Id="rId436" Type="http://schemas.openxmlformats.org/officeDocument/2006/relationships/hyperlink" Target="https://www.google.com/maps/place/Fergusson+College+Tennis+Court/@18.5235411,73.8377397,17z/data=!3m1!4b1!4m5!3m4!1s0x3bc2bf80c451fa4d:0x7548b9cb6807cfad!8m2!3d18.5235411!4d73.8399284" TargetMode="External"/><Relationship Id="rId601" Type="http://schemas.openxmlformats.org/officeDocument/2006/relationships/hyperlink" Target="https://www.google.com/search?biw=1517&amp;bih=694&amp;tbm=lcl&amp;sxsrf=ALeKk00GJjCmoAZoNtqcbiNoLvJbmUqnsQ%3A1594642815945&amp;ei=f1EMX8ewOYi1rQHDzJrgAg&amp;q=tennis+classes+in+karnataka&amp;oq=tennis+classes+in+karnataka&amp;gs_l=psy-ab.3...0.0.0.16056.0.0.0.0.0.0.0.0..0.0....0...1c..64.psy-ab..0.0.0....0.lr19Ob0BvU4" TargetMode="External"/><Relationship Id="rId643" Type="http://schemas.openxmlformats.org/officeDocument/2006/relationships/hyperlink" Target="https://www.google.com/search?tbm=lcl&amp;sxsrf=ALeKk01dztN-QJL69_yildyy1YgStVOHCA%3A1594647923302&amp;ei=c2UMX4CHEtud4-EPu5-hiAs&amp;q=Tennis+courts+eshwar+nagar+manipal&amp;oq=Tennis+courts+eshwar+nagar+manipal&amp;gs_l=psy-ab.3..33i10i160k1.12268.31325.0.31541.26.26.0.0.0.0.233.3200.0j19j1.20.0....0...1c.1.64.psy-ab..6.18.2809...0j38j35i39k1j0i273k1j0i10k1j0i22i30k1j0i13k1j46i199i175i13k1j0i13i30k1j33i160k1j33i21k1.0.UBQtNEfYCnI" TargetMode="External"/><Relationship Id="rId240" Type="http://schemas.openxmlformats.org/officeDocument/2006/relationships/hyperlink" Target="https://www.google.com/maps/place/Roopkumar+tennis+academy%28RKTA%29/@17.531578,78.3504133,14z/data=!4m8!1m2!2m1!1sRoopkumar+tennis+academy%28RKTA%29!3m4!1s0x3bcb8d0f5070d7c3:0xfac2cf3781c140f1!8m2!3d17.531578!4d78.3504133" TargetMode="External"/><Relationship Id="rId478" Type="http://schemas.openxmlformats.org/officeDocument/2006/relationships/hyperlink" Target="http://www.trichurtennis.com/" TargetMode="External"/><Relationship Id="rId685" Type="http://schemas.openxmlformats.org/officeDocument/2006/relationships/hyperlink" Target="https://www.google.com/search?q=GSS+Sports+Academy&amp;oq=GSS+Sports+Academy&amp;aqs=chrome..69i57j69i60l3.205j0j4&amp;sourceid=chrome&amp;ie=UTF-8" TargetMode="External"/><Relationship Id="rId35" Type="http://schemas.openxmlformats.org/officeDocument/2006/relationships/hyperlink" Target="https://www.google.com/maps/contrib/106029265921352852274" TargetMode="External"/><Relationship Id="rId77" Type="http://schemas.openxmlformats.org/officeDocument/2006/relationships/hyperlink" Target="https://www.google.com/maps/contrib/110828362599877715389" TargetMode="External"/><Relationship Id="rId100" Type="http://schemas.openxmlformats.org/officeDocument/2006/relationships/hyperlink" Target="https://www.google.com/maps/contrib/107237259370685283607" TargetMode="External"/><Relationship Id="rId282" Type="http://schemas.openxmlformats.org/officeDocument/2006/relationships/hyperlink" Target="https://www.google.com/maps/place/Officers+Club+Tennis+Court/@15.5947522,78.4340807,7z/data=!4m8!1m2!2m1!1sOfficers+Club+Tennis+Court!3m4!1s0x3a4a756a630bb661:0xb0de7c21cc55300!8m2!3d16.2970053!4d80.4317953" TargetMode="External"/><Relationship Id="rId338" Type="http://schemas.openxmlformats.org/officeDocument/2006/relationships/hyperlink" Target="https://www.google.com/maps/place/Tennis+Court/@19.1243547,72.8366431,17z/data=!3m1!4b1!4m5!3m4!1s0x3be7c9d9cd1b61d1:0xf02072ad9fae5c1e!8m2!3d19.1243547!4d72.8388318" TargetMode="External"/><Relationship Id="rId503" Type="http://schemas.openxmlformats.org/officeDocument/2006/relationships/hyperlink" Target="https://www.google.com/maps/place/Encircle+Sports+Academy/@9.9989054,76.2847732,14z/data=!4m8!1m2!2m1!1sEncircle+Sports+Academy!3m4!1s0x3b080d68ef6966c7:0xdba96fd26e154004!8m2!3d9.9989054!4d76.2847732" TargetMode="External"/><Relationship Id="rId545" Type="http://schemas.openxmlformats.org/officeDocument/2006/relationships/hyperlink" Target="https://www.google.com/search?tbm=lcl&amp;sxsrf=ALeKk01sO22GtiCbF_v0EHYLjEDS54NfAg%3A1594623709377&amp;ei=3QYMX77ZFoWGyAPYxqWgAQ&amp;q=tennis+classes+in+karnataka&amp;oq=tennis+classes+in+karnataka&amp;gs_l=psy-ab.3...0.0.0.15109019.0.0.0.0.0.0.0.0..0.0....0...1c..64.psy-ab..0.0.0....0.rFu2LzRXzOk" TargetMode="External"/><Relationship Id="rId587" Type="http://schemas.openxmlformats.org/officeDocument/2006/relationships/hyperlink" Target="https://www.google.com/search?tbm=lcl&amp;sxsrf=ALeKk006hMyONxmFOcn3SYJqSClWPDNneQ%3A1594642525020&amp;ei=XVAMX71wkv31A_uHgPAF&amp;q=tennis+classes+in+karnataka&amp;oq=tennis+classes+in+karnataka&amp;gs_l=psy-ab.3...0.0.0.77327.0.0.0.0.0.0.0.0..0.0....0...1c..64.psy-ab..0.0.0....0.LYHC5V2XbxI" TargetMode="External"/><Relationship Id="rId710" Type="http://schemas.openxmlformats.org/officeDocument/2006/relationships/hyperlink" Target="https://www.google.com/maps/place/JSports+India/@12.9216857,77.5944196,17z/data=!3m1!4b1!4m5!3m4!1s0x3bae1507fc168a15:0xa175cd95555b9b3b!8m2!3d12.9216857!4d77.5966083" TargetMode="External"/><Relationship Id="rId752" Type="http://schemas.openxmlformats.org/officeDocument/2006/relationships/hyperlink" Target="https://www.google.com/maps/place/peter+tennis+academy/@13.0938193,77.5209016,12z/data=!4m8!1m2!2m1!1speter+tennis+academy!3m4!1s0x3bae178e80ee8851:0x161aaba1455e9650!8m2!3d13.0194063!4d77.5852922" TargetMode="External"/><Relationship Id="rId8" Type="http://schemas.openxmlformats.org/officeDocument/2006/relationships/hyperlink" Target="https://www.google.com/maps/place/Vishal+Tennis+Academy/@17.371187,78.56075709999999,14z/data=!4m8!1m2!2m1!1sVishal+Tennis+Academy!3m4!1s0x3bcb98cdd2bfffff:0x1931cc3656ddce82!8m2!3d17.371187!4d78.56075709999999" TargetMode="External"/><Relationship Id="rId142" Type="http://schemas.openxmlformats.org/officeDocument/2006/relationships/hyperlink" Target="https://www.google.com/maps/place/Miracle+Tennis+Academy/@17.509651299999998,78.4777454,14z/data=!4m8!1m2!2m1!1sMiracle+Tennis+Academy!3m4!1s0x3bcb9aa87c8e059f:0xbcc0a9e764a9bc53!8m2!3d17.509651299999998!4d78.4777454" TargetMode="External"/><Relationship Id="rId184" Type="http://schemas.openxmlformats.org/officeDocument/2006/relationships/hyperlink" Target="https://www.google.com/maps/place/Victorious+Tennis+Academy/@17.4827339,78.5996582,14z/data=!4m8!1m2!2m1!1sVictorious+Tennis+Academy!3m4!1s0x3bcb9d01dc5697bd:0x5eacb144a757267b!8m2!3d17.4827339!4d78.5996582" TargetMode="External"/><Relationship Id="rId391" Type="http://schemas.openxmlformats.org/officeDocument/2006/relationships/hyperlink" Target="https://www.google.com/search?sxsrf=ALeKk00OSRagphwJmtAXQK0apfxKkGqOOQ:1594234770922&amp;q=tennis+courts+in+maharashtra&amp;npsic=0&amp;rflfq=1&amp;rlha=0&amp;rllag=19173433,72925998,6989&amp;tbm=lcl&amp;ved=2ahUKEwj6kNapq77qAhV1xDgGHeGTBr0QjGp6BAgLEEE&amp;rldoc=1" TargetMode="External"/><Relationship Id="rId405" Type="http://schemas.openxmlformats.org/officeDocument/2006/relationships/hyperlink" Target="https://www.google.com/maps/place/Sangvi+Tennis+Court/@18.5772207,73.8157106,17z/data=!3m1!4b1!4m5!3m4!1s0x3bc2b8ca0ebfd9c1:0x972ec969df9d30e6!8m2!3d18.5772207!4d73.8178993" TargetMode="External"/><Relationship Id="rId447" Type="http://schemas.openxmlformats.org/officeDocument/2006/relationships/hyperlink" Target="https://www.google.com/maps/place/Mahesh+Bhupati+Tennis+Academy/@18.5772563,73.6812167,17z/data=!3m1!4b1!4m5!3m4!1s0x3bc2bb6eadff64db:0xfa44ef69197b30bf!8m2!3d18.5772563!4d73.6834054" TargetMode="External"/><Relationship Id="rId612" Type="http://schemas.openxmlformats.org/officeDocument/2006/relationships/hyperlink" Target="https://www.google.com/search?tbm=lcl&amp;sxsrf=ALeKk02Hq35J0dZPv0mKY_Q-RRU4eCgsBQ%3A1594647281288&amp;ei=8WIMX7WZEY3drQHwr56ADg&amp;q=tennis+classes+in+karnataka&amp;oq=tennis+classes+in+karnataka&amp;gs_l=psy-ab.3...0.0.0.14660.0.0.0.0.0.0.0.0..0.0....0...1c..64.psy-ab..0.0.0....0.Y2VOWgr7n0k" TargetMode="External"/><Relationship Id="rId251" Type="http://schemas.openxmlformats.org/officeDocument/2006/relationships/hyperlink" Target="https://www.google.com/maps/place/GHMC+Table+Tennis+Club/@17.488897299999998,78.3243206,14z/data=!4m8!1m2!2m1!1sGHMC+Table+Tennis+Club!3m4!1s0x3bcb929329a93013:0xc8595a33e0c62b4a!8m2!3d17.488897299999998!4d78.3243206" TargetMode="External"/><Relationship Id="rId489" Type="http://schemas.openxmlformats.org/officeDocument/2006/relationships/hyperlink" Target="https://www.google.com/maps/place/YMCA+Table+Tennis+Academy/@9.5020544,76.34049019999999,14z/data=!4m8!1m2!2m1!1sYMCA+Table+Tennis+Academy!3m4!1s0x3b08845e0014e3b7:0x3285970858df8e40!8m2!3d9.5020544!4d76.34049019999999" TargetMode="External"/><Relationship Id="rId654" Type="http://schemas.openxmlformats.org/officeDocument/2006/relationships/hyperlink" Target="https://www.google.com/search?biw=1517&amp;bih=694&amp;tbm=lcl&amp;sxsrf=ALeKk00fo3yGqQn4-kO8uOBj99pmG4EqIA%3A1594648084310&amp;ei=FGYMX8G_EtuR9QPUwIGABw&amp;q=Sports+Cult+Tennis+Academy&amp;oq=Sports+Cult+Tennis+Academy&amp;gs_l=psy-ab.3..0i333k1.36386.36386.0.36577.1.1.0.0.0.0.173.173.0j1.1.0....0...1c.1.64.psy-ab..0.1.173....0.9uFeTkb5oCE" TargetMode="External"/><Relationship Id="rId696" Type="http://schemas.openxmlformats.org/officeDocument/2006/relationships/hyperlink" Target="https://www.google.com/maps/place/Police+Tennis+Club/@17.9404692,74.2025829,8z/data=!4m8!1m2!2m1!1sPolice+Tennis+Club!3m4!1s0x3bc8c74d26bd378b:0xa2c4e1a94837a36a!8m2!3d17.3265146!4d76.8399829" TargetMode="External"/><Relationship Id="rId46" Type="http://schemas.openxmlformats.org/officeDocument/2006/relationships/hyperlink" Target="https://www.google.com/maps/contrib/112687962011897617769" TargetMode="External"/><Relationship Id="rId293" Type="http://schemas.openxmlformats.org/officeDocument/2006/relationships/hyperlink" Target="https://www.google.com/maps/place/Saikor+Tennis+Court/@18.0515177,83.3347823,17z/data=!3m1!4b1!4m5!3m4!1s0x3a3be41ff733cb33:0x802790ba0f5d91d4!8m2!3d18.0515177!4d83.336971" TargetMode="External"/><Relationship Id="rId307" Type="http://schemas.openxmlformats.org/officeDocument/2006/relationships/hyperlink" Target="https://www.google.com/maps/place/Millennium+Towers+Tennis+Court/@19.0576649,73.0099423,17z/data=!3m1!4b1!4m5!3m4!1s0x3be7c15c1e74daab:0x72ebfecfd71b8fa8!8m2!3d19.0576649!4d73.012131" TargetMode="External"/><Relationship Id="rId349" Type="http://schemas.openxmlformats.org/officeDocument/2006/relationships/hyperlink" Target="https://www.google.com/search?sxsrf=ALeKk00BoXaStf1q3_47ehsb-CqvCQozyA%3A1594233503780&amp;ei=nxIGX6uhL7SF4-EPq76y6A4&amp;q=Tennis+court+Hoc%2C+HOC+Colony%2C+Rasayani%2C+Maharashtra&amp;oq=Tennis+court+Hoc+ra&amp;gs_lcp=CgZwc3ktYWIQARgAMgIIJjoHCCMQrgIQJ1CiKljCLWCeQmgAcAB4AIABhwGIAYoDkgEDMC4zmAEAoAEBqgEHZ3dzLXdpeg&amp;sclient=psy-ab" TargetMode="External"/><Relationship Id="rId514" Type="http://schemas.openxmlformats.org/officeDocument/2006/relationships/hyperlink" Target="https://www.google.com/maps/contrib/114183595333243176648" TargetMode="External"/><Relationship Id="rId556" Type="http://schemas.openxmlformats.org/officeDocument/2006/relationships/hyperlink" Target="https://www.google.com/search?tbm=lcl&amp;sxsrf=ALeKk01sO22GtiCbF_v0EHYLjEDS54NfAg%3A1594623709377&amp;ei=3QYMX77ZFoWGyAPYxqWgAQ&amp;q=tennis+classes+in+karnataka&amp;oq=tennis+classes+in+karnataka&amp;gs_l=psy-ab.3...0.0.0.15109019.0.0.0.0.0.0.0.0..0.0....0...1c..64.psy-ab..0.0.0....0.rFu2LzRXzOk" TargetMode="External"/><Relationship Id="rId721" Type="http://schemas.openxmlformats.org/officeDocument/2006/relationships/hyperlink" Target="https://intensity-tennis-academy.business.site/" TargetMode="External"/><Relationship Id="rId763" Type="http://schemas.openxmlformats.org/officeDocument/2006/relationships/hyperlink" Target="http://www.prestigeshantiniketan.co.in/" TargetMode="External"/><Relationship Id="rId88" Type="http://schemas.openxmlformats.org/officeDocument/2006/relationships/hyperlink" Target="https://www.google.com/maps/place/Arun+Tennis+Academy/@17.367329299999998,78.4190699,14z/data=!4m8!1m2!2m1!1sArun+Tennis+Academy!3m4!1s0x3bcb96506d544e77:0x143e350063255cf5!8m2!3d17.367329299999998!4d78.4190699" TargetMode="External"/><Relationship Id="rId111" Type="http://schemas.openxmlformats.org/officeDocument/2006/relationships/hyperlink" Target="https://www.google.com/maps/place/Tennis+Geeks/@17.4450757,78.2911357,14z/data=!4m8!1m2!2m1!1sTennis+Geeks!3m4!1s0x3bcbeccb6519b32b:0x1f3ab93a7b90503d!8m2!3d17.4450757!4d78.2911357" TargetMode="External"/><Relationship Id="rId153" Type="http://schemas.openxmlformats.org/officeDocument/2006/relationships/hyperlink" Target="https://www.google.com/maps/place/Pro+Ace+Tennis+Academy/@17.350979499999998,78.39519469999999,14z/data=!4m8!1m2!2m1!1sPro+Ace+Tennis+Academy!3m4!1s0x3bcb960d641b58a5:0x557d5cf612fea874!8m2!3d17.350979499999998!4d78.39519469999999" TargetMode="External"/><Relationship Id="rId195" Type="http://schemas.openxmlformats.org/officeDocument/2006/relationships/hyperlink" Target="https://www.google.com/maps/place/St.+Moses+Tennis+Academy/@17.5070519,78.4653374,14z/data=!4m8!1m2!2m1!1sSt.+Moses+Tennis+Academy!3m4!1s0x3bcb91975ed8bde3:0xa3fa48275bf80434!8m2!3d17.5070519!4d78.4653374" TargetMode="External"/><Relationship Id="rId209" Type="http://schemas.openxmlformats.org/officeDocument/2006/relationships/hyperlink" Target="https://www.google.com/maps/contrib/106041730174909435400" TargetMode="External"/><Relationship Id="rId360" Type="http://schemas.openxmlformats.org/officeDocument/2006/relationships/hyperlink" Target="https://www.google.com/maps/place/Kalpataru+Aura+Tennis+Court/@19.0969628,72.9147664,17z/data=!3m1!4b1!4m5!3m4!1s0x3be7c7c92e9125cf:0xf57ccb43ce68ff98!8m2!3d19.0969628!4d72.9169551" TargetMode="External"/><Relationship Id="rId416" Type="http://schemas.openxmlformats.org/officeDocument/2006/relationships/hyperlink" Target="https://www.google.com/maps/place/Telco+Tennis+Court/@18.6397201,73.8166052,17z/data=!3m1!4b1!4m5!3m4!1s0x3bc2b86a9b60a4af:0x6beb65d7ddfdebcf!8m2!3d18.6397201!4d73.8187939" TargetMode="External"/><Relationship Id="rId598" Type="http://schemas.openxmlformats.org/officeDocument/2006/relationships/hyperlink" Target="https://www.google.com/maps/place/HARSHA+TABLE+TENNIS+ACADEMY/@12.2916735,76.6303532,17z/data=!3m1!4b1!4m5!3m4!1s0x3baf7b2da3fa9bfd:0xc36c747045738031!8m2!3d12.2916735!4d76.6325419" TargetMode="External"/><Relationship Id="rId220" Type="http://schemas.openxmlformats.org/officeDocument/2006/relationships/hyperlink" Target="https://www.google.com/maps/place/SportsCult+Academy%28%F0%9F%8E%BE%F0%9F%8F%8F%29/@17.5249023,78.3589634,14z/data=!4m8!1m2!2m1!1sSportsCult+Academy%28%F0%9F%8E%BE%F0%9F%8F%8F%29!3m4!1s0x3bcb8d8d79616e61:0x1ffd83f20e1607f5!8m2!3d17.5249023!4d78.3589634" TargetMode="External"/><Relationship Id="rId458" Type="http://schemas.openxmlformats.org/officeDocument/2006/relationships/hyperlink" Target="https://www.google.com/search?tbm=lcl&amp;sxsrf=ALeKk00aiWGQCgw88aUn5zZLDE7kBJePiA%3A1594374054140&amp;ei=pjcIX_qXCNmS9QPF2K6IAg&amp;q=Kalamkar+Sports+Academy&amp;oq=Kalamkar+Sports+Academy&amp;gs_l=psy-ab.3...43032.43032.0.43159.1.1.0.0.0.0.0.0..0.0....0...1c.1.64.psy-ab..1.0.0....0.Hk8D91MRZ2Y" TargetMode="External"/><Relationship Id="rId623" Type="http://schemas.openxmlformats.org/officeDocument/2006/relationships/hyperlink" Target="https://www.google.com/maps/place/BR+Tennis+Academy/@13.0619991,77.63202,17z/data=!3m1!4b1!4m5!3m4!1s0x3bae1751717b9817:0x972b4ec6e77199d!8m2!3d13.0619991!4d77.6342087" TargetMode="External"/><Relationship Id="rId665" Type="http://schemas.openxmlformats.org/officeDocument/2006/relationships/hyperlink" Target="http://www.sjce.org/" TargetMode="External"/><Relationship Id="rId15" Type="http://schemas.openxmlformats.org/officeDocument/2006/relationships/hyperlink" Target="http://www.tennisfoundation.in/" TargetMode="External"/><Relationship Id="rId57" Type="http://schemas.openxmlformats.org/officeDocument/2006/relationships/hyperlink" Target="https://www.google.com/maps/contrib/117144460700624216063" TargetMode="External"/><Relationship Id="rId262" Type="http://schemas.openxmlformats.org/officeDocument/2006/relationships/hyperlink" Target="https://www.google.com/maps/place/LPS+Lawn+Tennis+Courts/@16.3058805,80.3683396,17z/data=!3m1!4b1!4m5!3m4!1s0x3a4a75fc63985d8d:0xb0ab3c14c5fa6688!8m2!3d16.3058805!4d80.3705283" TargetMode="External"/><Relationship Id="rId318" Type="http://schemas.openxmlformats.org/officeDocument/2006/relationships/hyperlink" Target="https://ssgchembur.com/" TargetMode="External"/><Relationship Id="rId525" Type="http://schemas.openxmlformats.org/officeDocument/2006/relationships/hyperlink" Target="https://www.google.com/maps/place/Quilon+Tennis+Club/@8.8826556,76.5978542,14z/data=!4m8!1m2!2m1!1sQuilon+Tennis+Club!3m4!1s0x3b05fcf5b34c65f5:0xdcde1273cbf0c8a6!8m2!3d8.8826556!4d76.5978542" TargetMode="External"/><Relationship Id="rId567" Type="http://schemas.openxmlformats.org/officeDocument/2006/relationships/hyperlink" Target="https://www.google.com/maps/place/NOAH+TENNIS+ACADEMY/@13.0434462,77.6105004,14z/data=!4m8!1m2!2m1!1sNOAH+TENNIS+ACADEMY!3m4!1s0x3bae1821058a9f81:0x9789439426301bf7!8m2!3d13.06096!4d77.588205" TargetMode="External"/><Relationship Id="rId732" Type="http://schemas.openxmlformats.org/officeDocument/2006/relationships/hyperlink" Target="https://www.google.com/search?gs_ssp=eJzj4tVP1zc0TM6tyjE0NjUxYLRSMagwTkpMNTRJMTFJtTQzSTUytzKoSEpLTrRINbVIMjUySzQy8hJOTM7ITC1LVUjMS1FIzkgtyizOAAAKVRYi&amp;q=achieve+and+cherish&amp;oq=Achieve+and+Cherish&amp;aqs=chrome.1.69i57j46j0l3j69i60l2j69i61.8323j0j4&amp;sourceid=chrome&amp;ie=UTF-8" TargetMode="External"/><Relationship Id="rId99" Type="http://schemas.openxmlformats.org/officeDocument/2006/relationships/hyperlink" Target="https://www.google.com/maps/place/LEO+TENNIS+ACADEMY/@17.4855894,78.31952989999999,14z/data=!4m8!1m2!2m1!1sLEO+TENNIS+ACADEMY!3m4!1s0x3bcb93b7cfeaeea5:0xbd8f98236b24302c!8m2!3d17.4855894!4d78.31952989999999" TargetMode="External"/><Relationship Id="rId122" Type="http://schemas.openxmlformats.org/officeDocument/2006/relationships/hyperlink" Target="https://www.google.com/maps/contrib/114124810934875006205" TargetMode="External"/><Relationship Id="rId164" Type="http://schemas.openxmlformats.org/officeDocument/2006/relationships/hyperlink" Target="http://itltennis.in/" TargetMode="External"/><Relationship Id="rId371" Type="http://schemas.openxmlformats.org/officeDocument/2006/relationships/hyperlink" Target="https://www.google.com/search?sxsrf=ALeKk00OSRagphwJmtAXQK0apfxKkGqOOQ:1594234770922&amp;q=tennis+courts+in+maharashtra&amp;npsic=0&amp;rflfq=1&amp;rlha=0&amp;rllag=19173433,72925998,6989&amp;tbm=lcl&amp;ved=2ahUKEwj6kNapq77qAhV1xDgGHeGTBr0QjGp6BAgLEEE&amp;rldoc=1" TargetMode="External"/><Relationship Id="rId774" Type="http://schemas.openxmlformats.org/officeDocument/2006/relationships/hyperlink" Target="https://www.dhisports.com/" TargetMode="External"/><Relationship Id="rId427" Type="http://schemas.openxmlformats.org/officeDocument/2006/relationships/hyperlink" Target="https://www.google.com/maps/place/Mandar+Wakankar+Tennis+Academy/@18.4932237,73.8614909,17z/data=!3m1!4b1!4m5!3m4!1s0x3bc2c0185edd6e99:0x9b2c928add8cd271!8m2!3d18.4932237!4d73.8636796" TargetMode="External"/><Relationship Id="rId469" Type="http://schemas.openxmlformats.org/officeDocument/2006/relationships/hyperlink" Target="https://www.google.com/search?tbm=lcl&amp;sxsrf=ALeKk03SoMEWgycux8judgDdcVfl14wDRw%3A1594376144181&amp;ei=0D8IX5DdCororQGoj7LYBQ&amp;q=Deccan+Gymkhana+Tennis+Club&amp;oq=Deccan+Gymkhana+Tennis+Club&amp;gs_l=psy-ab.3..0i22i30k1l3.185680.185680.0.185857.1.1.0.0.0.0.154.154.0j1.1.0....0...1c.1.64.psy-ab..0.1.154....0.Z__e4aMcy0I" TargetMode="External"/><Relationship Id="rId634" Type="http://schemas.openxmlformats.org/officeDocument/2006/relationships/hyperlink" Target="https://tafl-tennis-academy.business.site/" TargetMode="External"/><Relationship Id="rId676" Type="http://schemas.openxmlformats.org/officeDocument/2006/relationships/hyperlink" Target="https://www.google.com/maps/place/Stag+Table+Tennis+Academy/@12.9669635,77.534616,17z/data=!3m1!4b1!4m5!3m4!1s0x3bae3ddfadecda8b:0x9efa8bfcd54e20e7!8m2!3d12.9669635!4d77.5368047" TargetMode="External"/><Relationship Id="rId26" Type="http://schemas.openxmlformats.org/officeDocument/2006/relationships/hyperlink" Target="https://www.google.com/maps/place/Sarojini+Cricket+and+Fitness+Academy/@17.403126,78.501663,14z/data=!4m8!1m2!2m1!1sSarojini+Cricket+and+Fitness+Academy!3m4!1s0x3bcb99bfe0a6065f:0x8c7fe6a3d00302ce!8m2!3d17.403126!4d78.501663" TargetMode="External"/><Relationship Id="rId231" Type="http://schemas.openxmlformats.org/officeDocument/2006/relationships/hyperlink" Target="https://www.google.com/maps/place/SportsCult+Tennis+and+Sports+Academy/@17.4400481,78.2993031,14z/data=!4m8!1m2!2m1!1sSportsCult+Tennis+and+Sports+Academy!3m4!1s0x3bcb9349fc155fc3:0xd8b7b5573e90e7b5!8m2!3d17.4400481!4d78.2993031" TargetMode="External"/><Relationship Id="rId273" Type="http://schemas.openxmlformats.org/officeDocument/2006/relationships/hyperlink" Targe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 TargetMode="External"/><Relationship Id="rId329" Type="http://schemas.openxmlformats.org/officeDocument/2006/relationships/hyperlink" Targe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 TargetMode="External"/><Relationship Id="rId480" Type="http://schemas.openxmlformats.org/officeDocument/2006/relationships/hyperlink" Target="https://www.google.com/maps/contrib/109703034398867577640" TargetMode="External"/><Relationship Id="rId536" Type="http://schemas.openxmlformats.org/officeDocument/2006/relationships/hyperlink" Target="https://www.google.com/maps/place/The+Exclusive+Club/@11.2879471,75.7895463,14z/data=!4m8!1m2!2m1!1sThe+Exclusive+Club!3m4!1s0x3ba65ebc212011ad:0xe06ca24f5a9fbc6a!8m2!3d11.2879471!4d75.7895463" TargetMode="External"/><Relationship Id="rId701" Type="http://schemas.openxmlformats.org/officeDocument/2006/relationships/hyperlink" Target="https://www.google.com/maps/place/Bangalore+Games+and+Fitness+Institute/@12.9765145,77.6697205,17z/data=!3m1!4b1!4m5!3m4!1s0x3bae115e9d3d4c41:0xda308027cb4426a7!8m2!3d12.9765145!4d77.6719092" TargetMode="External"/><Relationship Id="rId68" Type="http://schemas.openxmlformats.org/officeDocument/2006/relationships/hyperlink" Target="https://www.google.com/maps/place/Pro+Tennis+Academy+Mahendrahills+Maredpally/@17.4507483,78.5196313,14z/data=!4m8!1m2!2m1!1sPro+Tennis+Academy+Mahendrahills+Maredpally!3m4!1s0x3bcb9a3524101909:0x673ebcc0001c53ef!8m2!3d17.4507483!4d78.5196313" TargetMode="External"/><Relationship Id="rId133" Type="http://schemas.openxmlformats.org/officeDocument/2006/relationships/hyperlink" Target="https://www.google.com/maps/place/Telangana+State+Tennis+Association/@17.3998384,78.47197969999999,14z/data=!4m8!1m2!2m1!1sTelangana+State+Tennis+Association!3m4!1s0x3bcb976173e2ea63:0x719c5492bfc6c6ce!8m2!3d17.3998384!4d78.47197969999999" TargetMode="External"/><Relationship Id="rId175" Type="http://schemas.openxmlformats.org/officeDocument/2006/relationships/hyperlink" Target="https://ghmc-tennis-court.business.site/" TargetMode="External"/><Relationship Id="rId340" Type="http://schemas.openxmlformats.org/officeDocument/2006/relationships/hyperlink" Target="https://www.google.com/maps/place/Practennis/@19.1658313,72.8045821,13z/data=!4m8!1m2!2m1!1sPractennis!3m4!1s0x3be7c9d99f8339eb:0xd82479491d2fd24a!8m2!3d19.1211889!4d72.8357781" TargetMode="External"/><Relationship Id="rId578" Type="http://schemas.openxmlformats.org/officeDocument/2006/relationships/hyperlink" Target="https://www.google.com/maps/place/Kinesis+Tennis+Academy/@12.9858087,77.7147525,17z/data=!3m1!4b1!4m5!3m4!1s0x3bae0df955555555:0x43c6db99c6fa6052!8m2!3d12.9858087!4d77.7169412" TargetMode="External"/><Relationship Id="rId743" Type="http://schemas.openxmlformats.org/officeDocument/2006/relationships/hyperlink" Target="https://www.google.com/maps/place/Hubli+Gymkhana+Club/@15.3557523,75.1409761,17z/data=!3m1!4b1!4m5!3m4!1s0x3bb8cd70176844d5:0x75d37a917b076d54!8m2!3d15.3557523!4d75.1431648" TargetMode="External"/><Relationship Id="rId785" Type="http://schemas.openxmlformats.org/officeDocument/2006/relationships/hyperlink" Target="http://www.metropolitanclub.in/" TargetMode="External"/><Relationship Id="rId200" Type="http://schemas.openxmlformats.org/officeDocument/2006/relationships/hyperlink" Target="https://www.google.com/maps/contrib/101140508760454377245" TargetMode="External"/><Relationship Id="rId382" Type="http://schemas.openxmlformats.org/officeDocument/2006/relationships/hyperlink" Target="https://www.google.com/maps/place/Maharashtra+State+Lawn+Tennis+Association/@18.9231258,72.8259065,17z/data=!3m1!4b1!4m5!3m4!1s0x3be7d1c1c63060d5:0x7400d12b7bf8b429!8m2!3d18.9231258!4d72.8280952" TargetMode="External"/><Relationship Id="rId438" Type="http://schemas.openxmlformats.org/officeDocument/2006/relationships/hyperlink" Target="https://www.google.com/maps/place/Navnath+Shete+Lawn+Tennis+Coaching+Classes/@18.5114937,73.8138634,17z/data=!3m1!4b1!4m5!3m4!1s0x3bc2bfa32849d8f1:0xba0217ade02ef128!8m2!3d18.5114937!4d73.8160521" TargetMode="External"/><Relationship Id="rId603" Type="http://schemas.openxmlformats.org/officeDocument/2006/relationships/hyperlink" Target="https://www.google.com/maps/place/True+Bounce+Tennis+Academy/@12.9693556,77.7175143,13z/data=!4m8!1m2!2m1!1sTrue+Bounce+Tennis+Academy!3m4!1s0x3bae0e3a116e0eaf:0x4859575ee0a2e51f!8m2!3d13.0083903!4d77.7616211" TargetMode="External"/><Relationship Id="rId645" Type="http://schemas.openxmlformats.org/officeDocument/2006/relationships/hyperlink" Target="https://www.google.com/search?tbm=lcl&amp;sxsrf=ALeKk005VjWZGMzqHhzYreaX6_H3f4niIQ%3A1594647955652&amp;ei=k2UMX6rDJ6eK4-EPvq27kAs&amp;q=SAT+Sports&amp;oq=SAT+Sports&amp;gs_l=psy-ab.3..46i199i175k1j0l3j0i22i30k1l6.22364.22364.0.22545.1.1.0.0.0.0.166.166.0j1.1.0....0...1c.1.64.psy-ab..0.1.165....0.6C8Lno3tL2U" TargetMode="External"/><Relationship Id="rId687" Type="http://schemas.openxmlformats.org/officeDocument/2006/relationships/hyperlink" Target="https://www.google.com/search?sxsrf=ALeKk03-RoZNxHZDOWho6jEpBarIohR6Cw:1594648937155&amp;ei=VWkMX98Ok72tAZHnjcAK&amp;q=professional%20tennis%20academy%20bengaluru%20karnataka&amp;oq=Professional+Tennis+Academy+bengulu&amp;gs_lcp=CgZwc3ktYWIQAxgAMgcIIRAKEKABMgcIIRAKEKABOgYIABAWEB46CAghEBYQHRAeOgUIIRCgAToGCCEQDRAVUMdGWO2FAWD5kwFoAHAAeACAAd0BiAG8C5IBBTAuNS4zmAEAoAEBqgEHZ3dzLXdpeg&amp;sclient=psy-ab&amp;npsic=0&amp;rflfq=1&amp;rlha=0&amp;rllag=12856602,77595196,6219&amp;tbm=lcl&amp;rldimm=14193136627824872422&amp;lqi=Ci9wcm9mZXNzaW9uYWwgdGVubmlzIGFjYWRlbXkgYmVuZ2FsdXJ1IGthcm5hdGFrYVpOChtwcm9mZXNzaW9uYWwgdGVubmlzIGFjYWRlbXkiL3Byb2Zlc3Npb25hbCB0ZW5uaXMgYWNhZGVteSBiZW5nYWx1cnUga2FybmF0YWth&amp;ved=2ahUKEwjx1sKbssrqAhUGA3IKHdcJCLkQvS4wAHoECAwQJw&amp;rldoc=1&amp;tbs=lrf:!1m4!1u3!2m2!3m1!1e1!1m4!1u2!2m2!2m1!1e1!1m4!1u16!2m2!16m1!1e1!1m4!1u16!2m2!16m1!1e2!2m1!1e2!2m1!1e16!2m1!1e3!3sIAE,lf:1,lf_ui:2&amp;rlst=f" TargetMode="External"/><Relationship Id="rId242" Type="http://schemas.openxmlformats.org/officeDocument/2006/relationships/hyperlink" Target="http://www.rkta.com/" TargetMode="External"/><Relationship Id="rId284" Type="http://schemas.openxmlformats.org/officeDocument/2006/relationships/hyperlink" Target="https://www.google.com/maps/place/Halcyon+Times+Tennis+Court/@16.9857557,82.2381042,17z/data=!3m1!4b1!4m5!3m4!1s0x3a382846f6727beb:0xc56df004886608e6!8m2!3d16.9857557!4d82.2402929" TargetMode="External"/><Relationship Id="rId491" Type="http://schemas.openxmlformats.org/officeDocument/2006/relationships/hyperlink" Target="https://www.google.com/maps/place/TABLE+TENNIS+ACADEMY+KOZHIKODE/@11.293892,75.824818,14z/data=!4m8!1m2!2m1!1sTABLE+TENNIS+ACADEMY+KOZHIKODE!3m4!1s0x3ba65c15f984bd05:0x7e4c4e6dec1740ad!8m2!3d11.293892!4d75.824818" TargetMode="External"/><Relationship Id="rId505" Type="http://schemas.openxmlformats.org/officeDocument/2006/relationships/hyperlink" Target="https://www.google.com/maps/contrib/100214548849480995099" TargetMode="External"/><Relationship Id="rId712" Type="http://schemas.openxmlformats.org/officeDocument/2006/relationships/hyperlink" Target="https://www.jsports.in/" TargetMode="External"/><Relationship Id="rId37" Type="http://schemas.openxmlformats.org/officeDocument/2006/relationships/hyperlink" Target="https://www.google.com/maps/place/Ajay+Raina+Tennis+Academy/@17.4566289,78.4204846,14z/data=!4m8!1m2!2m1!1sAjay+Raina+Tennis+Academy!3m4!1s0x3bcb911966484b01:0x6d43f5afbdca12b9!8m2!3d17.4566289!4d78.4204846" TargetMode="External"/><Relationship Id="rId79" Type="http://schemas.openxmlformats.org/officeDocument/2006/relationships/hyperlink" Target="http://www.saniamirzatennisacademy.com/" TargetMode="External"/><Relationship Id="rId102" Type="http://schemas.openxmlformats.org/officeDocument/2006/relationships/hyperlink" Target="https://www.google.com/maps/place/Krishnaswamy+Tennis+Academy/@17.473713099999998,78.47212209999999,14z/data=!4m8!1m2!2m1!1sKrishnaswamy+Tennis+Academy!3m4!1s0x3bcb907d10ed598b:0x53b40cf8b70ee056!8m2!3d17.473713099999998!4d78.47212209999999" TargetMode="External"/><Relationship Id="rId144" Type="http://schemas.openxmlformats.org/officeDocument/2006/relationships/hyperlink" Target="https://www.google.com/maps/place/Anand+Tennis+Academy/@17.4008449,78.2861502,14z/data=!4m8!1m2!2m1!1sAnand+Tennis+Academy!3m4!1s0x3bcbeb4e92e86e39:0x6d52e57d962714a1!8m2!3d17.4008449!4d78.2861502" TargetMode="External"/><Relationship Id="rId547" Type="http://schemas.openxmlformats.org/officeDocument/2006/relationships/hyperlink" Target="https://www.google.com/search?tbm=lcl&amp;sxsrf=ALeKk01sO22GtiCbF_v0EHYLjEDS54NfAg%3A1594623709377&amp;ei=3QYMX77ZFoWGyAPYxqWgAQ&amp;q=tennis+classes+in+karnataka&amp;oq=tennis+classes+in+karnataka&amp;gs_l=psy-ab.3...0.0.0.15109019.0.0.0.0.0.0.0.0..0.0....0...1c..64.psy-ab..0.0.0....0.rFu2LzRXzOk" TargetMode="External"/><Relationship Id="rId589" Type="http://schemas.openxmlformats.org/officeDocument/2006/relationships/hyperlink" Target="https://www.google.com/maps/place/Tennis+Coaching+in+Mysore/@12.3106368,76.6120458,12z/data=!4m8!1m2!2m1!1sTennis+Coaching+in+Mysore!3m4!1s0x3baf7ac78c25a22f:0x135ec042d015923d!8m2!3d12.3023814!4d76.6176751" TargetMode="External"/><Relationship Id="rId754" Type="http://schemas.openxmlformats.org/officeDocument/2006/relationships/hyperlink" Target="https://www.petertennisacademy.com/" TargetMode="External"/><Relationship Id="rId90" Type="http://schemas.openxmlformats.org/officeDocument/2006/relationships/hyperlink" Target="https://www.google.com/maps/place/Global+Table+Tennis+Academy/@17.415384,78.45172199999999,14z/data=!4m8!1m2!2m1!1sGlobal+Table+Tennis+Academy!3m4!1s0x3bcb9737ef5a398d:0xb0773679fe3f316c!8m2!3d17.415384!4d78.45172199999999" TargetMode="External"/><Relationship Id="rId186" Type="http://schemas.openxmlformats.org/officeDocument/2006/relationships/hyperlink" Target="https://www.google.com/maps/place/Nvk+tennis+academy/@17.342195,78.33691999999999,14z/data=!4m8!1m2!2m1!1sNvk+tennis+academy!3m4!1s0x3bcb957669f668ab:0x6664a55cf2ef48f9!8m2!3d17.342195!4d78.33691999999999" TargetMode="External"/><Relationship Id="rId351" Type="http://schemas.openxmlformats.org/officeDocument/2006/relationships/hyperlink" Target="https://www.google.com/search?sxsrf=ALeKk01tiz0NWhR_QdzzLefkOWjgWjqQ0g%3A1594233514059&amp;ei=qhIGX-COA8fG4-EP3sGs6AY&amp;q=Don+Bosco-Tennis+Court&amp;oq=Don+Bosco-Tennis+Court&amp;gs_lcp=CgZwc3ktYWIQAzICCCY6BwgAEEcQsANQrf0EWK39BGDa_gRoAnAAeACAAXeIAXeSAQMwLjGYAQCgAQKgAQGqAQdnd3Mtd2l6&amp;sclient=psy-ab&amp;ved=0ahUKEwjgi63Spr7qAhVH4zgGHd4gC20Q4dUDCAw&amp;uact=5" TargetMode="External"/><Relationship Id="rId393" Type="http://schemas.openxmlformats.org/officeDocument/2006/relationships/hyperlink" Target="https://www.google.com/search?sxsrf=ALeKk00OSRagphwJmtAXQK0apfxKkGqOOQ:1594234770922&amp;q=tennis+courts+in+maharashtra&amp;npsic=0&amp;rflfq=1&amp;rlha=0&amp;rllag=19173433,72925998,6989&amp;tbm=lcl&amp;ved=2ahUKEwj6kNapq77qAhV1xDgGHeGTBr0QjGp6BAgLEEE&amp;rldoc=1" TargetMode="External"/><Relationship Id="rId407" Type="http://schemas.openxmlformats.org/officeDocument/2006/relationships/hyperlink" Target="https://www.google.com/maps/place/Lawn+Tennis+Court/@19.820164,72.7546432,17z/data=!3m1!4b1!4m5!3m4!1s0x3be71fa81c8b7287:0xd4ab216c58270a92!8m2!3d19.820164!4d72.7568319" TargetMode="External"/><Relationship Id="rId449" Type="http://schemas.openxmlformats.org/officeDocument/2006/relationships/hyperlink" Target="https://www.google.com/search?tbm=lcl&amp;sxsrf=ALeKk01jzFtUWffsR09qcli72eqEPsM-nw%3A1594372906585&amp;ei=KjMIX_SgI92d4-EP2tuNiAI&amp;q=Mahesh+Bhupati+Tennis+Academy&amp;oq=Mahesh+Bhupati+Tennis+Academy&amp;gs_l=psy-ab.3...38977.38977.0.39090.1.1.0.0.0.0.0.0..0.0....0...1c..64.psy-ab..1.0.0....0.xOPXCAAdcmQ" TargetMode="External"/><Relationship Id="rId614" Type="http://schemas.openxmlformats.org/officeDocument/2006/relationships/hyperlink" Target="https://www.google.com/search?tbm=lcl&amp;sxsrf=ALeKk02Hq35J0dZPv0mKY_Q-RRU4eCgsBQ%3A1594647281288&amp;ei=8WIMX7WZEY3drQHwr56ADg&amp;q=tennis+classes+in+karnataka&amp;oq=tennis+classes+in+karnataka&amp;gs_l=psy-ab.3...0.0.0.14660.0.0.0.0.0.0.0.0..0.0....0...1c..64.psy-ab..0.0.0....0.Y2VOWgr7n0k" TargetMode="External"/><Relationship Id="rId656" Type="http://schemas.openxmlformats.org/officeDocument/2006/relationships/hyperlink" Target="https://www.google.com/maps/place/Jack+Tennis+Court/@12.896754,77.6538645,17z/data=!3m1!4b1!4m5!3m4!1s0x3bae135f2cbbfac3:0x74dba183f0658d14!8m2!3d12.896754!4d77.6560532" TargetMode="External"/><Relationship Id="rId211" Type="http://schemas.openxmlformats.org/officeDocument/2006/relationships/hyperlink" Target="https://www.google.com/maps/place/Apr+Tennis+Academy%2C+janapriya/@17.3663526,78.42157859999999,14z/data=!4m8!1m2!2m1!1sApr+Tennis+Academy%2C+janapriya!3m4!1s0x3bcb9651d6adb545:0xa19d035238ed2dab!8m2!3d17.3663526!4d78.42157859999999" TargetMode="External"/><Relationship Id="rId253" Type="http://schemas.openxmlformats.org/officeDocument/2006/relationships/hyperlink" Target="https://www.google.com/maps/contrib/112142756591309048377" TargetMode="External"/><Relationship Id="rId295" Type="http://schemas.openxmlformats.org/officeDocument/2006/relationships/hyperlink" Target="https://www.google.com/maps/place/Tennis+Court+ground/@19.0522924,73.0741141,17z/data=!3m1!4b1!4m5!3m4!1s0x3be7c203542ade29:0x2f8f551dcff610a4!8m2!3d19.0522924!4d73.0763028" TargetMode="External"/><Relationship Id="rId309" Type="http://schemas.openxmlformats.org/officeDocument/2006/relationships/hyperlink" Target="https://www.google.com/maps/place/Almora+Lawn+Tennis+Court/@19.0368052,72.9235991,17z/data=!3m1!4b1!4m5!3m4!1s0x3be7c5dc36aefa71:0x2ba5eae83d74787b!8m2!3d19.0368052!4d72.9257878" TargetMode="External"/><Relationship Id="rId460" Type="http://schemas.openxmlformats.org/officeDocument/2006/relationships/hyperlink" Target="https://www.google.com/maps/place/Sunny+Jacob+Tennis+Academy/@18.521197,73.8619015,14z/data=!4m8!1m2!2m1!1sAll+India+Tennis+Academy!3m4!1s0x3bc2c0503adb95ed:0x1878e73cdecb2e82!8m2!3d18.521197!4d73.879411" TargetMode="External"/><Relationship Id="rId516" Type="http://schemas.openxmlformats.org/officeDocument/2006/relationships/hyperlink" Target="https://www.google.com/maps/place/Perks+Sports+Academy+-+Tennis+Courts/@11.002155499999999,77.0157511,14z/data=!4m8!1m2!2m1!1sPerks+Sports+Academy+-+Tennis+Courts!3m4!1s0x3ba85763809ee383:0xdd74b7b6dbfb26f8!8m2!3d11.002155499999999!4d77.0157511" TargetMode="External"/><Relationship Id="rId698" Type="http://schemas.openxmlformats.org/officeDocument/2006/relationships/hyperlink" Target="https://www.google.com/maps/place/Ms+Tennis+Academy/@13.0197331,77.6232081,17z/data=!3m1!4b1!4m5!3m4!1s0x3bae1718df2e475d:0x4fdc43cd7071c54e!8m2!3d13.0197331!4d77.6253968" TargetMode="External"/><Relationship Id="rId48" Type="http://schemas.openxmlformats.org/officeDocument/2006/relationships/hyperlink" Target="https://www.google.com/maps/place/GLOBALTENNIS%40GERWA/@17.465025,78.352007,14z/data=!4m8!1m2!2m1!1sGLOBALTENNIS%40GERWA!3m4!1s0x3bcb93b2e882c6d9:0x61cac47c64ce9446!8m2!3d17.465025!4d78.352007" TargetMode="External"/><Relationship Id="rId113" Type="http://schemas.openxmlformats.org/officeDocument/2006/relationships/hyperlink" Target="https://www.google.com/maps/place/Ganesh+Raman+Tennis+Academy/@17.468242399999998,78.4856279,14z/data=!4m8!1m2!2m1!1sGanesh+Raman+Tennis+Academy!3m4!1s0x3bcb9a7b5bb3a8e5:0xd5de79298310f45a!8m2!3d17.468242399999998!4d78.4856279" TargetMode="External"/><Relationship Id="rId320" Type="http://schemas.openxmlformats.org/officeDocument/2006/relationships/hyperlink" Targe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 TargetMode="External"/><Relationship Id="rId558" Type="http://schemas.openxmlformats.org/officeDocument/2006/relationships/hyperlink" Target="https://www.google.com/search?tbm=lcl&amp;sxsrf=ALeKk01sO22GtiCbF_v0EHYLjEDS54NfAg%3A1594623709377&amp;ei=3QYMX77ZFoWGyAPYxqWgAQ&amp;q=tennis+classes+in+karnataka&amp;oq=tennis+classes+in+karnataka&amp;gs_l=psy-ab.3...0.0.0.15109019.0.0.0.0.0.0.0.0..0.0....0...1c..64.psy-ab..0.0.0....0.rFu2LzRXzOk" TargetMode="External"/><Relationship Id="rId723" Type="http://schemas.openxmlformats.org/officeDocument/2006/relationships/hyperlink" Target="https://www.google.com/search?q=The+Malleshwaram+Association&amp;oq=The+Malleshwaram+Association&amp;aqs=chrome..69i57j46j0j69i60l2j69i61.241j0j4&amp;sourceid=chrome&amp;ie=UTF-8" TargetMode="External"/><Relationship Id="rId765" Type="http://schemas.openxmlformats.org/officeDocument/2006/relationships/hyperlink" Target="https://www.google.com/search?q=Athreya+Sports+Academy&amp;oq=Athreya+Sports+Academy&amp;aqs=chrome..69i57j0l2j69i60l2j69i61.215j0j4&amp;sourceid=chrome&amp;ie=UTF-8" TargetMode="External"/><Relationship Id="rId155" Type="http://schemas.openxmlformats.org/officeDocument/2006/relationships/hyperlink" Target="https://www.google.com/maps/place/Theegala+Tennis+Academy/@17.326530599999998,78.52652839999999,14z/data=!4m8!1m2!2m1!1sTheegala+Tennis+Academy!3m4!1s0x3bcba27b5a523a71:0x46ab86a562572336!8m2!3d17.326530599999998!4d78.52652839999999" TargetMode="External"/><Relationship Id="rId197" Type="http://schemas.openxmlformats.org/officeDocument/2006/relationships/hyperlink" Target="http://www.stmoseshighschool.com/" TargetMode="External"/><Relationship Id="rId362" Type="http://schemas.openxmlformats.org/officeDocument/2006/relationships/hyperlink" Target="https://www.google.com/maps/place/Tennis+Court+C/@18.9320302,72.8237608,17z/data=!3m1!4b1!4m5!3m4!1s0x3be7d1e7c12df5e7:0xa061c413c77a5ff0!8m2!3d18.9320302!4d72.8259495" TargetMode="External"/><Relationship Id="rId418" Type="http://schemas.openxmlformats.org/officeDocument/2006/relationships/hyperlink" Target="https://www.google.com/maps/place/Tennis+Court/@18.5392593,73.9061425,16z/data=!4m8!1m2!2m1!1stennis+court+near+B1,+marigold+complex+pune!3m4!1s0x3bc2c10d6501fb47:0x260249eecc5da8d4!8m2!3d18.5455007!4d73.9104262" TargetMode="External"/><Relationship Id="rId625" Type="http://schemas.openxmlformats.org/officeDocument/2006/relationships/hyperlink" Target="https://www.facebook.com/pages/category/Tennis-Court/BR-Tennis-Academy-649279791764780/" TargetMode="External"/><Relationship Id="rId222" Type="http://schemas.openxmlformats.org/officeDocument/2006/relationships/hyperlink" Target="https://www.google.com/maps/place/Apr+tennis+academy/@17.367057,78.414231,14z/data=!4m8!1m2!2m1!1sApr+tennis+academy!3m4!1s0x3bcb965b157b8d07:0x1e91f2e17d5c7b0b!8m2!3d17.367057!4d78.414231" TargetMode="External"/><Relationship Id="rId264" Type="http://schemas.openxmlformats.org/officeDocument/2006/relationships/hyperlink" Target="https://www.google.com/maps/place/Tennis+Court/@14.7120401,78.4606267,18z/data=!4m8!1m2!2m1!1stennis+court+near+V+V+Reddy+Colony+-+RTPP+Staff+Quarters,+RTPP+Colony,+Andhra+Pradesh!3m4!1s0x3bb389529401d70f:0xe122d50a3eb661a3!8m2!3d14.7121361!4d78.4595104" TargetMode="External"/><Relationship Id="rId471" Type="http://schemas.openxmlformats.org/officeDocument/2006/relationships/hyperlink" Target="https://www.google.com/maps/place/Sapphire+Park+Tennis+Court/@18.5957693,73.7828918,14z/data=!4m8!1m2!2m1!1sAll+India+Tennis+Academy!3m4!1s0x3bc2b91663367707:0x404a0992b6f52c1c!8m2!3d18.5946567!4d73.7779615" TargetMode="External"/><Relationship Id="rId667" Type="http://schemas.openxmlformats.org/officeDocument/2006/relationships/hyperlink" Target="https://www.google.com/search?biw=1517&amp;bih=694&amp;tbm=lcl&amp;sxsrf=ALeKk03aZMlzCZ4O78oFFj-HFYXICQq9Lg%3A1594648283154&amp;ei=22YMX7mLCd-C4-EPn_mE8AY&amp;q=tennis+classes+in+karnataka&amp;oq=tennis+classes+in+karnataka&amp;gs_l=psy-ab.3...0.0.0.7514.0.0.0.0.0.0.0.0..0.0....0...1c..64.psy-ab..0.0.0....0.UD5FOYj9-PM" TargetMode="External"/><Relationship Id="rId17" Type="http://schemas.openxmlformats.org/officeDocument/2006/relationships/hyperlink" Target="https://www.google.com/maps/place/Vasishta+Tennis+Academy/@17.4999374,78.5528917,14z/data=!4m8!1m2!2m1!1sVasishta+Tennis+Academy!3m4!1s0x3bcb9b9308174c9f:0x75708a7f97b2baf0!8m2!3d17.4999374!4d78.5528917" TargetMode="External"/><Relationship Id="rId59" Type="http://schemas.openxmlformats.org/officeDocument/2006/relationships/hyperlink" Target="https://www.google.com/maps/place/Ashwin+Academy/@17.4020534,78.5846823,14z/data=!4m8!1m2!2m1!1sAshwin+Academy!3m4!1s0x3bcb9ec3a22926e3:0x1793999fb0b93dfb!8m2!3d17.4020534!4d78.5846823" TargetMode="External"/><Relationship Id="rId124" Type="http://schemas.openxmlformats.org/officeDocument/2006/relationships/hyperlink" Target="https://www.google.com/maps/place/V+Academy+for+Table+tennis/@17.3399212,78.5365123,14z/data=!4m8!1m2!2m1!1sV+Academy+for+Table+tennis!3m4!1s0x3bcb99dd576c5e21:0xae20e3182a7b66bf!8m2!3d17.3399212!4d78.5365123" TargetMode="External"/><Relationship Id="rId527" Type="http://schemas.openxmlformats.org/officeDocument/2006/relationships/hyperlink" Target="https://www.google.com/maps/place/sarath+tennis+coach/@10.8133874,78.2885026,14z/data=!4m8!1m2!2m1!1ssarath+tennis+coach!3m4!1s0x3ba61f358bad5e8b:0xdd2340a46562dfb3!8m2!3d10.8133874!4d78.2885026" TargetMode="External"/><Relationship Id="rId569" Type="http://schemas.openxmlformats.org/officeDocument/2006/relationships/hyperlink" Target="http://www.noahtennisacademy.com/" TargetMode="External"/><Relationship Id="rId734" Type="http://schemas.openxmlformats.org/officeDocument/2006/relationships/hyperlink" Target="https://www.google.com/maps/place/The+Country+Club/@15.3552269,75.1400719,17z/data=!3m1!4b1!4m5!3m4!1s0x3bb8d744c8c19521:0x5c1dbfe12ad586a9!8m2!3d15.3552269!4d75.1422606" TargetMode="External"/><Relationship Id="rId776" Type="http://schemas.openxmlformats.org/officeDocument/2006/relationships/hyperlink" Target="https://www.google.com/search?q=v+k+sports&amp;oq=V+K+Sports&amp;aqs=chrome.0.0j46j0l2j46j69i60l3.370j0j4&amp;sourceid=chrome&amp;ie=UTF-8" TargetMode="External"/><Relationship Id="rId70" Type="http://schemas.openxmlformats.org/officeDocument/2006/relationships/hyperlink" Target="https://www.google.com/maps/place/Sports+Management+Centre/@17.436346699999998,78.3373433,14z/data=!4m8!1m2!2m1!1sSports+Management+Centre!3m4!1s0x3bcb93760ca4ee5f:0x63d723f49935eb56!8m2!3d17.436346699999998!4d78.3373433" TargetMode="External"/><Relationship Id="rId166" Type="http://schemas.openxmlformats.org/officeDocument/2006/relationships/hyperlink" Target="https://www.google.com/maps/contrib/115578689746172534964" TargetMode="External"/><Relationship Id="rId331" Type="http://schemas.openxmlformats.org/officeDocument/2006/relationships/hyperlink" Targe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 TargetMode="External"/><Relationship Id="rId373" Type="http://schemas.openxmlformats.org/officeDocument/2006/relationships/hyperlink" Target="https://www.google.com/search?sxsrf=ALeKk00OSRagphwJmtAXQK0apfxKkGqOOQ:1594234770922&amp;q=tennis+courts+in+maharashtra&amp;npsic=0&amp;rflfq=1&amp;rlha=0&amp;rllag=19173433,72925998,6989&amp;tbm=lcl&amp;ved=2ahUKEwj6kNapq77qAhV1xDgGHeGTBr0QjGp6BAgLEEE&amp;rldoc=1" TargetMode="External"/><Relationship Id="rId429" Type="http://schemas.openxmlformats.org/officeDocument/2006/relationships/hyperlink" Target="https://www.google.com/search?tbm=lcl&amp;sxsrf=ALeKk01ih9azil_1TrmFa-Hue5fSajsh8Q%3A1594372511423&amp;ei=nzEIX6PDGcfG4-EPw-yp8AM&amp;q=Pune+University+tennis+courts&amp;oq=Pune+University+tennis+courts&amp;gs_l=psy-ab.3...20825.20825.0.21027.1.1.0.0.0.0.0.0..0.0....0...1c.1.64.psy-ab..1.0.0....0.jipwcjVkgFU" TargetMode="External"/><Relationship Id="rId580" Type="http://schemas.openxmlformats.org/officeDocument/2006/relationships/hyperlink" Target="http://www.kinesisnet.com/" TargetMode="External"/><Relationship Id="rId636" Type="http://schemas.openxmlformats.org/officeDocument/2006/relationships/hyperlink" Target="https://www.google.com/search?tbm=lcl&amp;sxsrf=ALeKk02RoKSeJK0Z7gN0FYxHbEZ2Mnj_Dg%3A1594647488508&amp;ei=wGMMX8zIHsP8rQHgpbSgBA&amp;q=tennis+classes+in+karnataka&amp;oq=tennis+classes+in+karnataka&amp;gs_l=psy-ab.3...0.0.0.16949.0.0.0.0.0.0.0.0..0.0....0...1c..64.psy-ab..0.0.0....0.6-KPKDhs4m4" TargetMode="External"/><Relationship Id="rId1" Type="http://schemas.openxmlformats.org/officeDocument/2006/relationships/hyperlink" Target="https://www.google.com/maps/place/Greenlands+Tennis+Academy+and+Recreational+Center/@17.5287477,78.4883306,14z/data=!4m8!1m2!2m1!1sGreenlands+Tennis+Academy+and+Recreational+Center!3m4!1s0x3bcb855de65bf0ff:0x5e46e4c74351c546!8m2!3d17.5287477!4d78.4883306" TargetMode="External"/><Relationship Id="rId233" Type="http://schemas.openxmlformats.org/officeDocument/2006/relationships/hyperlink" Target="https://www.google.com/maps/place/Aspire+Sports+Academy/@17.3917794,78.3871879,14z/data=!4m8!1m2!2m1!1sAspire+Sports+Academy!3m4!1s0x3bcb969c336e1d85:0x46728d8dbbe348df!8m2!3d17.3917794!4d78.3871879" TargetMode="External"/><Relationship Id="rId440" Type="http://schemas.openxmlformats.org/officeDocument/2006/relationships/hyperlink" Target="https://www.google.com/maps/place/Niwec+Tennis+Court/@19.9974424,73.7442016,16z/data=!4m8!1m2!2m1!1sNiwec+Tennis+Court!3m4!1s0x3bddec7c585a8f1f:0xfb4de9f54c2bd8f2!8m2!3d20.0001772!4d73.7388552" TargetMode="External"/><Relationship Id="rId678" Type="http://schemas.openxmlformats.org/officeDocument/2006/relationships/hyperlink" Target="http://stagtta.com/" TargetMode="External"/><Relationship Id="rId28" Type="http://schemas.openxmlformats.org/officeDocument/2006/relationships/hyperlink" Target="https://www.google.com/maps/contrib/106785735465064988264" TargetMode="External"/><Relationship Id="rId275" Type="http://schemas.openxmlformats.org/officeDocument/2006/relationships/hyperlink" Targe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 TargetMode="External"/><Relationship Id="rId300" Type="http://schemas.openxmlformats.org/officeDocument/2006/relationships/hyperlink" Targe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 TargetMode="External"/><Relationship Id="rId482" Type="http://schemas.openxmlformats.org/officeDocument/2006/relationships/hyperlink" Target="https://www.google.com/maps/place/AMAZE+TENNIS+ACADEMY/@10.1574031,76.3258762,14z/data=!4m8!1m2!2m1!1sAMAZE+TENNIS+ACADEMY!3m4!1s0x3b0805abfd66cf3d:0x281ba1ef34fce714!8m2!3d10.1574031!4d76.3258762" TargetMode="External"/><Relationship Id="rId538" Type="http://schemas.openxmlformats.org/officeDocument/2006/relationships/hyperlink" Target="https://www.google.com/maps/place/Chintech+Tennis+Club+Kannur/@11.859121799999999,75.4263508,14z/data=!4m8!1m2!2m1!1sChintech+Tennis+Club+Kannur!3m4!1s0x3ba4235a5ccff5a3:0x67a4e1a665a3cbf4!8m2!3d11.859121799999999!4d75.4263508" TargetMode="External"/><Relationship Id="rId703" Type="http://schemas.openxmlformats.org/officeDocument/2006/relationships/hyperlink" Target="https://www.google.com/maps/place/Approach+Tennis+Academy/@12.9385012,77.7127759,17z/data=!3m1!4b1!4m5!3m4!1s0x3bae13a69cb0a733:0xc4a3946d3c3d336!8m2!3d12.9385012!4d77.7149646" TargetMode="External"/><Relationship Id="rId745" Type="http://schemas.openxmlformats.org/officeDocument/2006/relationships/hyperlink" Target="http://www.hubligymkhanaclub.com/" TargetMode="External"/><Relationship Id="rId81" Type="http://schemas.openxmlformats.org/officeDocument/2006/relationships/hyperlink" Target="https://www.google.com/maps/place/Krishna+Swamy+Advanced+Tennis+Academy/@17.385044,78.486671,14z/data=!4m8!1m2!2m1!1sKrishna+Swamy+Advanced+Tennis+Academy!3m4!1s0x3bcb99cd87dc821b:0xcefcac64cd35f0d6!8m2!3d17.385044!4d78.486671" TargetMode="External"/><Relationship Id="rId135" Type="http://schemas.openxmlformats.org/officeDocument/2006/relationships/hyperlink" Target="http://www.tstatennis.org/" TargetMode="External"/><Relationship Id="rId177" Type="http://schemas.openxmlformats.org/officeDocument/2006/relationships/hyperlink" Target="https://www.google.com/maps/contrib/116494473169638525264" TargetMode="External"/><Relationship Id="rId342" Type="http://schemas.openxmlformats.org/officeDocument/2006/relationships/hyperlink" Target="https://www.google.com/search?sxsrf=ALeKk005nhXHC0fYDib5eomseNnKo1RjQg:1594231388584&amp;q=tennis+courts+in+maharashtra&amp;npsic=0&amp;rflfq=1&amp;rlha=0&amp;rllag=19173433,72925998,6989&amp;tbm=lcl&amp;ved=2ahUKEwjhzuzcnr7qAhWIF3IKHTdtCmIQjGp6BAgLEEE&amp;rldoc=1" TargetMode="External"/><Relationship Id="rId384" Type="http://schemas.openxmlformats.org/officeDocument/2006/relationships/hyperlink" Target="https://www.google.com/maps/place/Western+Railway+Tennis+Court/@18.9719746,72.8190417,17z/data=!3m1!4b1!4m5!3m4!1s0x3be7ce6eca6c0779:0xe576e4c60e40d5bd!8m2!3d18.9719746!4d72.8212304" TargetMode="External"/><Relationship Id="rId591" Type="http://schemas.openxmlformats.org/officeDocument/2006/relationships/hyperlink" Target="http://www.sportswing.in/" TargetMode="External"/><Relationship Id="rId605" Type="http://schemas.openxmlformats.org/officeDocument/2006/relationships/hyperlink" Target="http://www.truebouncetennisacademy.com/" TargetMode="External"/><Relationship Id="rId202" Type="http://schemas.openxmlformats.org/officeDocument/2006/relationships/hyperlink" Target="https://www.google.com/maps/contrib/105550306949177144122" TargetMode="External"/><Relationship Id="rId244" Type="http://schemas.openxmlformats.org/officeDocument/2006/relationships/hyperlink" Target="https://www.google.com/maps/place/Roop+Kumar+Tennis+Academy/@17.5486489,78.3855979,14z/data=!4m8!1m2!2m1!1sRoop+Kumar+Tennis+Academy!3m4!1s0x3bcb8f38424bab29:0x1f52f0a25e3b3ee!8m2!3d17.5486489!4d78.3855979" TargetMode="External"/><Relationship Id="rId647" Type="http://schemas.openxmlformats.org/officeDocument/2006/relationships/hyperlink" Target="https://www.google.com/maps/place/MAT+-+K+R+Puram/@13.0013592,77.6954472,17z/data=!3m1!4b1!4m5!3m4!1s0x3bae110996addec5:0xe3dd2e9ce23cdb4!8m2!3d13.0013592!4d77.6976359" TargetMode="External"/><Relationship Id="rId689" Type="http://schemas.openxmlformats.org/officeDocument/2006/relationships/hyperlink" Target="https://www.google.com/search?tbm=lcl&amp;sxsrf=ALeKk00r3ADAhYAE36cgy32kQTjlTrJx8Q%3A1594648939951&amp;ei=a2kMX5nKOfiortoP1q662Ag&amp;q=KASHISH+FANTACY+SPORTS+CLUB&amp;oq=KASHISH+FANTACY+SPORTS+CLUB&amp;gs_l=psy-ab.3...16701.16701.0.16828.1.1.0.0.0.0.0.0..0.0....0...1c.1.64.psy-ab..1.0.0....0.xpuVeyi2erY" TargetMode="External"/><Relationship Id="rId39" Type="http://schemas.openxmlformats.org/officeDocument/2006/relationships/hyperlink" Target="https://www.google.com/maps/place/S+S+Pro+Tennis+Academy+Nacharam+Tarnaka+Hubsiguda+Secunderabad/@17.426961,78.550963,14z/data=!4m8!1m2!2m1!1sS+S+Pro+Tennis+Academy+Nacharam+Tarnaka+Hubsiguda+Secunderabad!3m4!1s0x3bcb99596e8e0adb:0xa6c5a3f26931aa4a!8m2!3d17.426961!4d78.550963" TargetMode="External"/><Relationship Id="rId286" Type="http://schemas.openxmlformats.org/officeDocument/2006/relationships/hyperlink" Target="http://www.halcyontimesclub.com/" TargetMode="External"/><Relationship Id="rId451" Type="http://schemas.openxmlformats.org/officeDocument/2006/relationships/hyperlink" Target="https://www.google.com/maps/place/Rose+Icon+Tennis+Court,+Rose+Icon,+Pimple+Saudagar,+Pimpri-Chinchwad,+Maharashtra+411027/@18.5957815,73.7982128,17z/data=!3m1!4b1!4m5!3m4!1s0x3bc2b8e0cbe67721:0x80addc28e9bfc322!8m2!3d18.5957969!4d73.8004123" TargetMode="External"/><Relationship Id="rId493" Type="http://schemas.openxmlformats.org/officeDocument/2006/relationships/hyperlink" Target="https://table-tennis-academy-kozhikode.business.site/" TargetMode="External"/><Relationship Id="rId507" Type="http://schemas.openxmlformats.org/officeDocument/2006/relationships/hyperlink" Target="http://www.madhavaraja.club/" TargetMode="External"/><Relationship Id="rId549" Type="http://schemas.openxmlformats.org/officeDocument/2006/relationships/hyperlink" Target="https://www.google.com/search?tbm=lcl&amp;sxsrf=ALeKk01sO22GtiCbF_v0EHYLjEDS54NfAg%3A1594623709377&amp;ei=3QYMX77ZFoWGyAPYxqWgAQ&amp;q=tennis+classes+in+karnataka&amp;oq=tennis+classes+in+karnataka&amp;gs_l=psy-ab.3...0.0.0.15109019.0.0.0.0.0.0.0.0..0.0....0...1c..64.psy-ab..0.0.0....0.rFu2LzRXzOk" TargetMode="External"/><Relationship Id="rId714" Type="http://schemas.openxmlformats.org/officeDocument/2006/relationships/hyperlink" Target="https://www.google.com/search?q=the+koramangala+club&amp;oq=The+Koramangala+Club&amp;aqs=chrome.0.0j46j0l3j69i60l2j69i61.261j0j4&amp;sourceid=chrome&amp;ie=UTF-8" TargetMode="External"/><Relationship Id="rId756" Type="http://schemas.openxmlformats.org/officeDocument/2006/relationships/hyperlink" Target="https://www.google.com/search?sxsrf=ALeKk02vnyNabnjdfspzOB4cbatEEaUHZQ%3A1594649698368&amp;ei=YmwMX_iKFsOl9QPYm6W4Bg&amp;q=ganesh%27s+table+tennis+classes+bengaluru+karnataka&amp;oq=Ganesh%27s+Table+Tennis+Class+&amp;gs_lcp=CgZwc3ktYWIQAxgAMggIABAWEAoQHjoHCAAQsAMQHlCxNlixNmDwQWgBcAB4AIABigGIAYoBkgEDMC4xmAEAoAEBqgEHZ3dzLXdpeg&amp;sclient=psy-ab" TargetMode="External"/><Relationship Id="rId50" Type="http://schemas.openxmlformats.org/officeDocument/2006/relationships/hyperlink" Target="http://www.globaltennis.in/" TargetMode="External"/><Relationship Id="rId104" Type="http://schemas.openxmlformats.org/officeDocument/2006/relationships/hyperlink" Target="https://www.google.com/maps/place/alluredentalcarre/@17.415941999999998,78.44418499999999,14z/data=!4m8!1m2!2m1!1salluredentalcarre!3m4!1s0x3bcb9730f719a83d:0xd940cbb57386be9e!8m2!3d17.415941999999998!4d78.44418499999999" TargetMode="External"/><Relationship Id="rId146" Type="http://schemas.openxmlformats.org/officeDocument/2006/relationships/hyperlink" Target="http://business.google.com/website/anand-tennis-academy" TargetMode="External"/><Relationship Id="rId188" Type="http://schemas.openxmlformats.org/officeDocument/2006/relationships/hyperlink" Target="https://www.google.com/maps/place/KSS+Tennis+Academy/@17.5386371,78.46631959999999,14z/data=!4m8!1m2!2m1!1sKSS+Tennis+Academy!3m4!1s0x3bcb8ff234018d4b:0x34d0988f520860dc!8m2!3d17.5386371!4d78.46631959999999" TargetMode="External"/><Relationship Id="rId311" Type="http://schemas.openxmlformats.org/officeDocument/2006/relationships/hyperlink" Target="https://www.google.com/maps/place/S.V.I.S+TENNIS+COURT/@19.0612388,73.0036733,17z/data=!3m1!4b1!4m5!3m4!1s0x3be7c15a97f7213f:0x5a9912ae1ab2c015!8m2!3d19.0612388!4d73.005862" TargetMode="External"/><Relationship Id="rId353" Type="http://schemas.openxmlformats.org/officeDocument/2006/relationships/hyperlink" Target="https://www.google.com/search?sxsrf=ALeKk01yPBL_P0r28ds2vK8VGObZ1r2B0A%3A1594233639095&amp;ei=JxMGX-XDBdyZ4-EP-syP0Ak&amp;q=Mahalakshmi+Tennis+Court%2C+Royal+Western+India+Turf+Club%2C+Worli%2C+Mumbai%2C+Maharashtra&amp;oq=Mahalakshmi+Tennis+Court&amp;gs_lcp=CgZwc3ktYWIQARgBMgcIIxCwAxAnMgUIJhCwA1AAWABgoiBoAnAAeACAAQCIAQCSAQCYAQCqAQdnd3Mtd2l6&amp;sclient=psy-ab" TargetMode="External"/><Relationship Id="rId395" Type="http://schemas.openxmlformats.org/officeDocument/2006/relationships/hyperlink" Target="https://www.google.com/search?sxsrf=ALeKk00OSRagphwJmtAXQK0apfxKkGqOOQ:1594234770922&amp;q=tennis+courts+in+maharashtra&amp;npsic=0&amp;rflfq=1&amp;rlha=0&amp;rllag=19173433,72925998,6989&amp;tbm=lcl&amp;ved=2ahUKEwj6kNapq77qAhV1xDgGHeGTBr0QjGp6BAgLEEE&amp;rldoc=1" TargetMode="External"/><Relationship Id="rId409" Type="http://schemas.openxmlformats.org/officeDocument/2006/relationships/hyperlink" Target="https://www.google.com/maps/place/Roseland+Residency+Tennis+Court/@18.5954603,73.7923412,17z/data=!3m1!4b1!4m5!3m4!1s0x3bc2b91fd96a3fe5:0x2737259b7a20b1e6!8m2!3d18.5954603!4d73.7945299" TargetMode="External"/><Relationship Id="rId560" Type="http://schemas.openxmlformats.org/officeDocument/2006/relationships/hyperlink" Target="https://www.google.com/maps/place/True+Bounce+Tennis+Academy/@12.9944407,77.7012717,14z/data=!4m8!1m2!2m1!1sTrue+Bounce+Tennis+Academy!3m4!1s0x3bae115c77253075:0x40cbc50a16328266!8m2!3d12.9804922!4d77.6759415" TargetMode="External"/><Relationship Id="rId92" Type="http://schemas.openxmlformats.org/officeDocument/2006/relationships/hyperlink" Target="https://www.google.com/maps/place/Anupuram+Tennis+Academy/@17.4747216,78.5612057,14z/data=!4m8!1m2!2m1!1sAnupuram+Tennis+Academy!3m4!1s0x3bcb9b816724ad4f:0x9a263637baf4b150!8m2!3d17.4747216!4d78.5612057" TargetMode="External"/><Relationship Id="rId213" Type="http://schemas.openxmlformats.org/officeDocument/2006/relationships/hyperlink" Target="https://www.google.com/maps/place/Trinity%27s+Challenger+Tennis+Academy/@17.4533457,78.55011189999999,14z/data=!4m8!1m2!2m1!1sTrinity%27s+Challenger+Tennis+Academy!3m4!1s0x3bcb9bccbd3f4fa9:0x61e526b72b3fcb2b!8m2!3d17.4533457!4d78.55011189999999" TargetMode="External"/><Relationship Id="rId420" Type="http://schemas.openxmlformats.org/officeDocument/2006/relationships/hyperlink" Target="https://www.google.com/maps/place/SP+College+Tennis+Courts/@18.507894,73.8455627,17z/data=!4m8!1m2!2m1!1sSP+College+Tennis+Courts!3m4!1s0x3bc2c0749b810f7f:0xf4292d8dfac6c2c7!8m2!3d18.5079554!4d73.8474054" TargetMode="External"/><Relationship Id="rId616" Type="http://schemas.openxmlformats.org/officeDocument/2006/relationships/hyperlink" Target="https://www.google.com/maps/place/SKIES+Table+Tennis+Academy/@12.9405156,77.5757614,17z/data=!3m1!4b1!4m5!3m4!1s0x3bae15939915d4d9:0xd5854462c9905d5e!8m2!3d12.9405156!4d77.5779501" TargetMode="External"/><Relationship Id="rId658" Type="http://schemas.openxmlformats.org/officeDocument/2006/relationships/hyperlink" Target="https://www.google.com/maps/place/Tennis+Court/@12.8967538,77.6472984,15z/data=!4m8!1m2!2m1!1stennis+court+near+Bangalore,+Karnataka!3m4!1s0x3bae135a6b622977:0x35e5618ca5ec37df!8m2!3d12.8923404!4d77.6608837" TargetMode="External"/><Relationship Id="rId255" Type="http://schemas.openxmlformats.org/officeDocument/2006/relationships/hyperlink" Targe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 TargetMode="External"/><Relationship Id="rId297" Type="http://schemas.openxmlformats.org/officeDocument/2006/relationships/hyperlink" Target="https://www.google.com/maps/place/DY+Patil+Tennis+Court/@19.0393061,73.0242562,17z/data=!3m1!4b1!4m5!3m4!1s0x3be7c3c5059b93e9:0x29d1212448a0bd21!8m2!3d19.0393061!4d73.0264449" TargetMode="External"/><Relationship Id="rId462" Type="http://schemas.openxmlformats.org/officeDocument/2006/relationships/hyperlink" Target="https://www.google.com/search?tbm=lcl&amp;sxsrf=ALeKk01f1-gKEK5bQonF72Tp2MBd6m1IGA%3A1594374098013&amp;ei=0jcIX_8ghPytAbPrjagN&amp;q=Sunny+Jacob+Tennis+Academy&amp;oq=Sunny+Jacob+Tennis+Academy&amp;gs_l=psy-ab.3..46i199i175k1j0i22i30k1.1858335.1858335.0.1858711.1.1.0.0.0.0.163.163.0j1.1.0....0...1c.1.64.psy-ab..0.1.162....0.A70EN8cKclo" TargetMode="External"/><Relationship Id="rId518" Type="http://schemas.openxmlformats.org/officeDocument/2006/relationships/hyperlink" Target="http://perks.academy/" TargetMode="External"/><Relationship Id="rId725" Type="http://schemas.openxmlformats.org/officeDocument/2006/relationships/hyperlink" Target="https://www.google.com/maps/place/Match+Point+Table+Tennis+Academy/@12.9501905,77.5728908,17z/data=!3m1!4b1!4m5!3m4!1s0x3bae15ee7bf745e1:0xb075b5196cee435!8m2!3d12.9501905!4d77.5750795" TargetMode="External"/><Relationship Id="rId115" Type="http://schemas.openxmlformats.org/officeDocument/2006/relationships/hyperlink" Target="https://www.google.com/maps/contrib/118149818402279906530" TargetMode="External"/><Relationship Id="rId157" Type="http://schemas.openxmlformats.org/officeDocument/2006/relationships/hyperlink" Target="https://www.google.com/maps/place/Vijay+Tennis+Academy/@17.4085031,78.2907717,14z/data=!4m8!1m2!2m1!1sVijay+Tennis+Academy!3m4!1s0x3bcbebd4f67fadab:0xf7297a83ca7f3067!8m2!3d17.4085031!4d78.2907717" TargetMode="External"/><Relationship Id="rId322" Type="http://schemas.openxmlformats.org/officeDocument/2006/relationships/hyperlink" Target="https://www.google.com/maps/place/Tennis+Court/@19.113397,72.9039597,17z/data=!3m1!4b1!4m5!3m4!1s0x3be7c7e721a7adfd:0x216b4a4eea8f30e3!8m2!3d19.113397!4d72.9061484" TargetMode="External"/><Relationship Id="rId364" Type="http://schemas.openxmlformats.org/officeDocument/2006/relationships/hyperlink" Target="https://www.google.com/maps/place/HPNE+Tennis+Court/@19.0327163,72.9028866,17z/data=!3m1!4b1!4m5!3m4!1s0x3be7c5a96a50ed73:0x1fec3645887c40c!8m2!3d19.0327163!4d72.9050753" TargetMode="External"/><Relationship Id="rId767" Type="http://schemas.openxmlformats.org/officeDocument/2006/relationships/hyperlink" Target="https://www.google.com/maps/place/Focus+Tennis+Academy/@12.9834062,77.5031378,17z/data=!4m8!1m2!2m1!1sFocus+Tennis+Academy!3m4!1s0x3bae3c37a4eb6185:0x5903aa0f365fa218!8m2!3d12.9831681!4d77.5064717" TargetMode="External"/><Relationship Id="rId61" Type="http://schemas.openxmlformats.org/officeDocument/2006/relationships/hyperlink" Target="http://www.ashwincricketacademy.com/" TargetMode="External"/><Relationship Id="rId199" Type="http://schemas.openxmlformats.org/officeDocument/2006/relationships/hyperlink" Target="https://www.google.com/maps/place/PAVAN+TENNIS+ACADEMY/@17.4490137,78.4844292,14z/data=!4m8!1m2!2m1!1sPAVAN+TENNIS+ACADEMY!3m4!1s0x3bcb9b5712a17a91:0x16f4901ac3e0adbc!8m2!3d17.4490137!4d78.4844292" TargetMode="External"/><Relationship Id="rId571" Type="http://schemas.openxmlformats.org/officeDocument/2006/relationships/hyperlink" Target="https://www.google.com/search?tbm=lcl&amp;sxsrf=ALeKk01sO22GtiCbF_v0EHYLjEDS54NfAg%3A1594623709377&amp;ei=3QYMX77ZFoWGyAPYxqWgAQ&amp;q=tennis+classes+in+karnataka&amp;oq=tennis+classes+in+karnataka&amp;gs_l=psy-ab.3...0.0.0.15109019.0.0.0.0.0.0.0.0..0.0....0...1c..64.psy-ab..0.0.0....0.rFu2LzRXzOk" TargetMode="External"/><Relationship Id="rId627" Type="http://schemas.openxmlformats.org/officeDocument/2006/relationships/hyperlink" Target="https://www.google.com/search?sxsrf=ALeKk026t8Y_cguvjywZsO8I5Y11mSsbew%3A1594647713586&amp;ei=oWQMX8eTI7OG4-EP78SguAQ&amp;q=Champions+Tennis+Academy%2C+Branch+-+2&amp;oq=Champions+Tennis+Academy%2C+Branch+-+2&amp;gs_lcp=CgZwc3ktYWIQAzIGCAAQFhAeMgYIABAWEB46EAguEMcBEK8BELADECcQkwJQ1dQBWNXUAWDZ4gFoA3AAeACAAZMBiAGTAZIBAzAuMZgBAKABAqABAaoBB2d3cy13aXo&amp;sclient=psy-ab&amp;ved=0ahUKEwiH6InUrcrqAhUzwzgGHW8iCEcQ4dUDCAw&amp;uact=5" TargetMode="External"/><Relationship Id="rId669" Type="http://schemas.openxmlformats.org/officeDocument/2006/relationships/hyperlink" Target="https://www.google.com/search?sxsrf=ALeKk01EcKY-CFMrOvMEWSvXT-xqm2T7fg%3A1594647805270&amp;ei=_WQMX7aFEJTD3LUPo6yi2AU&amp;q=Tennis+Advantage+Tennis+academy&amp;oq=Tennis+Advantage+Tennis+academy&amp;gs_lcp=CgZwc3ktYWIQAzICCAAyBggAEBYQHjIGCAAQFhAeOgcIABBHELADULiIMFi4iDBg8IkwaANwAHgAgAGDAYgBgwGSAQMwLjGYAQCgAQKgAQGqAQdnd3Mtd2l6&amp;sclient=psy-ab&amp;ved=0ahUKEwj29-X_rcrqAhWUIbcAHSOWCFsQ4dUDCAw&amp;uact=5" TargetMode="External"/><Relationship Id="rId19" Type="http://schemas.openxmlformats.org/officeDocument/2006/relationships/hyperlink" Target="https://www.google.com/maps/place/SPORTS+VILLAGE/@17.417258,78.413957,14z/data=!4m8!1m2!2m1!1sSPORTS+VILLAGE!3m4!1s0x3bcb96cea2ce7a11:0xf0b0b4ce9d3a6318!8m2!3d17.417258!4d78.413957" TargetMode="External"/><Relationship Id="rId224" Type="http://schemas.openxmlformats.org/officeDocument/2006/relationships/hyperlink" Target="http://www.telanganatabletennis.com/" TargetMode="External"/><Relationship Id="rId266" Type="http://schemas.openxmlformats.org/officeDocument/2006/relationships/hyperlink" Target="https://www.google.com/maps/place/Tennis+Court/@16.4963252,80.6510609,17z/data=!3m1!4b1!4m5!3m4!1s0x3a35fab8cba2f877:0xb251828c6e68a8d6!8m2!3d16.4963252!4d80.6532496" TargetMode="External"/><Relationship Id="rId431" Type="http://schemas.openxmlformats.org/officeDocument/2006/relationships/hyperlink" Target="https://www.google.com/search?tbm=lcl&amp;sxsrf=ALeKk01ih9azil_1TrmFa-Hue5fSajsh8Q%3A1594372511423&amp;ei=nzEIX6PDGcfG4-EPw-yp8AM&amp;q=Pune+University+tennis+courts&amp;oq=Pune+University+tennis+courts&amp;gs_l=psy-ab.3...20825.20825.0.21027.1.1.0.0.0.0.0.0..0.0....0...1c.1.64.psy-ab..1.0.0....0.jipwcjVkgFU" TargetMode="External"/><Relationship Id="rId473" Type="http://schemas.openxmlformats.org/officeDocument/2006/relationships/hyperlink" Target="https://www.google.com/maps/place/Edappal+Tennis+Academy/@10.7991763,76.0076203,14z/data=!4m8!1m2!2m1!1sEdappal+Tennis+Academy!3m4!1s0x3ba7b99c63613de9:0xa0951418cabc7429!8m2!3d10.7991763!4d76.0076203" TargetMode="External"/><Relationship Id="rId529" Type="http://schemas.openxmlformats.org/officeDocument/2006/relationships/hyperlink" Target="https://www.google.com/maps/place/Trivandrum+Club+Tennis+Court/@8.5050496,76.9616897,14z/data=!4m8!1m2!2m1!1sTrivandrum+Club+Tennis+Court!3m4!1s0x3b05bbca863f8b47:0x640666d248b604f0!8m2!3d8.5050496!4d76.9616897" TargetMode="External"/><Relationship Id="rId680" Type="http://schemas.openxmlformats.org/officeDocument/2006/relationships/hyperlink" Target="https://www.google.com/search?sxsrf=ALeKk03G6HScPhDVihFITpqu5aRNNZKaYQ%3A1594648652814&amp;ei=TGgMX_WiMZSm9QO8tLLYCQ&amp;q=HORIZON+TT+CLUB&amp;oq=HORIZON+TT+CLUB&amp;gs_lcp=CgZwc3ktYWIQAzIHCAAQRxCwAzIHCAAQRxCwAzIHCAAQRxCwAzIHCAAQRxCwAzIHCAAQRxCwAzIHCAAQRxCwAzIHCAAQRxCwA1DRtAtY0bQLYOi1C2gFcAB4AIABAIgBAJIBAJgBAKABAqABAaoBB2d3cy13aXo&amp;sclient=psy-ab&amp;ved=0ahUKEwj1-PeTscrqAhUUU30KHTyaDJsQ4dUDCAw&amp;uact=5" TargetMode="External"/><Relationship Id="rId736" Type="http://schemas.openxmlformats.org/officeDocument/2006/relationships/hyperlink" Target="https://www.countryclubindia.net/" TargetMode="External"/><Relationship Id="rId30" Type="http://schemas.openxmlformats.org/officeDocument/2006/relationships/hyperlink" Target="https://www.google.com/maps/place/Ace+Tennis+Academy/@17.4411482,78.3910691,14z/data=!4m8!1m2!2m1!1sAce+Tennis+Academy!3m4!1s0x3bcb915c1448300f:0x82ab90e563367029!8m2!3d17.4411482!4d78.3910691" TargetMode="External"/><Relationship Id="rId126" Type="http://schemas.openxmlformats.org/officeDocument/2006/relationships/hyperlink" Target="https://www.google.com/maps/place/KMK+SCHOOL+OF+TENNIS/@17.462687199999998,78.3961502,14z/data=!4m8!1m2!2m1!1sKMK+SCHOOL+OF+TENNIS!3m4!1s0x3bcb911d0bfb2c95:0x2a4ee06938fb9679!8m2!3d17.462687199999998!4d78.3961502" TargetMode="External"/><Relationship Id="rId168" Type="http://schemas.openxmlformats.org/officeDocument/2006/relationships/hyperlink" Target="https://www.google.com/maps/place/Aditya+tennis+academy+10c+jubilee+hills./@17.43682,78.426861,14z/data=!4m8!1m2!2m1!1sAditya+tennis+academy+10c+jubilee+hills.!3m4!1s0x3bcb91262d359111:0xc3e8bca0bf4d9d66!8m2!3d17.43682!4d78.426861" TargetMode="External"/><Relationship Id="rId333" Type="http://schemas.openxmlformats.org/officeDocument/2006/relationships/hyperlink" Targe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 TargetMode="External"/><Relationship Id="rId540" Type="http://schemas.openxmlformats.org/officeDocument/2006/relationships/hyperlink" Target="https://www.google.com/maps/place/Mysore+Tennis+Club/@12.2979673,76.6359818,17z/data=!3m1!4b1!4m5!3m4!1s0x3baf7aa97566df09:0x38200a521b90f264!8m2!3d12.2979673!4d76.6381705" TargetMode="External"/><Relationship Id="rId778" Type="http://schemas.openxmlformats.org/officeDocument/2006/relationships/hyperlink" Target="https://www.google.com/maps/place/Tennis+Court+Sitout/@12.9231548,77.4998519,17z/data=!3m1!4b1!4m5!3m4!1s0x3bae3ee37e1a4bdd:0x67f3d4cd49df9edf!8m2!3d12.9231548!4d77.5020406" TargetMode="External"/><Relationship Id="rId72" Type="http://schemas.openxmlformats.org/officeDocument/2006/relationships/hyperlink" Target="http://www.playsmc.org/" TargetMode="External"/><Relationship Id="rId375" Type="http://schemas.openxmlformats.org/officeDocument/2006/relationships/hyperlink" Target="https://www.google.com/search?sxsrf=ALeKk00OSRagphwJmtAXQK0apfxKkGqOOQ:1594234770922&amp;q=tennis+courts+in+maharashtra&amp;npsic=0&amp;rflfq=1&amp;rlha=0&amp;rllag=19173433,72925998,6989&amp;tbm=lcl&amp;ved=2ahUKEwj6kNapq77qAhV1xDgGHeGTBr0QjGp6BAgLEEE&amp;rldoc=1" TargetMode="External"/><Relationship Id="rId582" Type="http://schemas.openxmlformats.org/officeDocument/2006/relationships/hyperlink" Target="https://www.google.com/search?tbm=lcl&amp;sxsrf=ALeKk01sO22GtiCbF_v0EHYLjEDS54NfAg%3A1594623709377&amp;ei=3QYMX77ZFoWGyAPYxqWgAQ&amp;q=tennis+classes+in+karnataka&amp;oq=tennis+classes+in+karnataka&amp;gs_l=psy-ab.3...0.0.0.15109019.0.0.0.0.0.0.0.0..0.0....0...1c..64.psy-ab..0.0.0....0.rFu2LzRXzOk" TargetMode="External"/><Relationship Id="rId638" Type="http://schemas.openxmlformats.org/officeDocument/2006/relationships/hyperlink" Target="https://www.google.com/maps/place/TENNIS360+Academy/@13.0700928,77.5640834,16z/data=!4m8!1m2!2m1!1sTENNIS360+Academy!3m4!1s0x3bae19823bfe80c1:0x66c01debf2232947!8m2!3d13.0666418!4d77.5653435" TargetMode="External"/><Relationship Id="rId3" Type="http://schemas.openxmlformats.org/officeDocument/2006/relationships/hyperlink" Target="https://www.google.com/maps/place/KPHB+TENNIS+ACADEMY/@17.477389,78.3948084,14z/data=!4m8!1m2!2m1!1sKPHB+TENNIS+ACADEMY!3m4!1s0x3bcb9188ffffffff:0xd278ef650cc1eb38!8m2!3d17.477389!4d78.3948084" TargetMode="External"/><Relationship Id="rId235" Type="http://schemas.openxmlformats.org/officeDocument/2006/relationships/hyperlink" Target="http://aspiresports.in/" TargetMode="External"/><Relationship Id="rId277" Type="http://schemas.openxmlformats.org/officeDocument/2006/relationships/hyperlink" Targe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 TargetMode="External"/><Relationship Id="rId400" Type="http://schemas.openxmlformats.org/officeDocument/2006/relationships/hyperlink" Target="https://www.google.com/maps/place/Tennis+court/@18.5291748,73.792494,12z/data=!4m8!1m2!2m1!1stennis+court+near+Pune,+Maharashtra!3m4!1s0x3bc2bfe0f1f45c3f:0x9253bfaaf9b80c8e!8m2!3d18.4841038!4d73.8202346" TargetMode="External"/><Relationship Id="rId442" Type="http://schemas.openxmlformats.org/officeDocument/2006/relationships/hyperlink" Target="https://www.google.com/maps/place/Nirbhaya+Tennis+Academy/@18.5975361,73.7872301,17z/data=!3m1!4b1!4m5!3m4!1s0x3bc2b91eb667c96d:0x293054e04afc5cfa!8m2!3d18.5975361!4d73.7894188" TargetMode="External"/><Relationship Id="rId484" Type="http://schemas.openxmlformats.org/officeDocument/2006/relationships/hyperlink" Target="https://www.google.com/maps/contrib/117213431741059534251" TargetMode="External"/><Relationship Id="rId705" Type="http://schemas.openxmlformats.org/officeDocument/2006/relationships/hyperlink" Target="https://www.google.com/maps/place/Nature+Tennis+Academy/@12.9122429,77.6778037,17z/data=!3m1!4b1!4m5!3m4!1s0x3bae1312523c3959:0x6d9095322649ca96!8m2!3d12.9122429!4d77.6799924" TargetMode="External"/><Relationship Id="rId137" Type="http://schemas.openxmlformats.org/officeDocument/2006/relationships/hyperlink" Target="http://www.saniamirzatennisacademy.com/" TargetMode="External"/><Relationship Id="rId302" Type="http://schemas.openxmlformats.org/officeDocument/2006/relationships/hyperlink" Target="https://www.google.com/search?q=tennis%20courts%20in%20maharashtra&amp;oq=te&amp;aqs=chrome.0.69i59l2j69i57j69i59j69i61j69i60l3.569j0j7&amp;sourceid=chrome&amp;ie=UTF-8&amp;sxsrf=ALeKk01azDotlTfC0ia6PU7w0Kx2B4z7KQ:1594208664072&amp;npsic=0&amp;rflfq=1&amp;rlha=0&amp;rllag=19028768,73045593,4152&amp;tbm=lcl&amp;rldimm=3427051427983659172&amp;lqi=Chx0ZW5uaXMgY291cnRzIGluIG1haGFyYXNodHJhWi0KDXRlbm5pcyBjb3VydHMiHHRlbm5pcyBjb3VydHMgaW4gbWFoYXJhc2h0cmE&amp;ved=2ahUKEwj5qfqIyr3qAhWIF3IKHbMiBxoQvS4wAHoECAsQJg&amp;rldoc=1&amp;tbs=lrf:!1m4!1u3!2m2!3m1!1e1!1m4!1u2!2m2!2m1!1e1!1m4!1u16!2m2!16m1!1e1!1m4!1u16!2m2!16m1!1e2!2m1!1e2!2m1!1e16!2m1!1e3!3sIAE,lf:1,lf_ui:2&amp;rlst=f" TargetMode="External"/><Relationship Id="rId344" Type="http://schemas.openxmlformats.org/officeDocument/2006/relationships/hyperlink" Target="https://www.google.com/maps/place/Olympic+Sports+Centre+Tennis+Courts/@19.1708174,73.1065102,17z/data=!3m1!4b1!4m5!3m4!1s0x3be795fb7d53ca8d:0x69c23ab0127d0720!8m2!3d19.1708174!4d73.1086989" TargetMode="External"/><Relationship Id="rId691" Type="http://schemas.openxmlformats.org/officeDocument/2006/relationships/hyperlink" Target="https://www.google.com/maps/place/Tennis+Advantage/@13.0373102,77.6016031,12z/data=!4m8!1m2!2m1!1sTennis+Advantage!3m4!1s0x3bae164964da0afb:0x3d5d0d018a0c03c7!8m2!3d13.0058623!4d77.5864837" TargetMode="External"/><Relationship Id="rId747" Type="http://schemas.openxmlformats.org/officeDocument/2006/relationships/hyperlink" Target="https://www.google.com/search?q=namma%20shuttle&amp;oq=Namma+Shuttle&amp;aqs=chrome.0.0j46l2j0j46j69i60l3.201j0j4&amp;sourceid=chrome&amp;ie=UTF-8&amp;sxsrf=ALeKk01O5RPNDPF2-BzMjp3rt4fJe9xSIg:1594649593997&amp;npsic=0&amp;rflfq=1&amp;rlha=0&amp;rllag=12888199,77645118,1755&amp;tbm=lcl&amp;rldimm=9115607060216802574&amp;lqi=Cg1uYW1tYSBzaHV0dGxlSL-us4rxrICACFomCg1uYW1tYSBzaHV0dGxlEAAQARgAGAEiDW5hbW1hIHNodXR0bGU&amp;ved=2ahUKEwj_jt3UtMrqAhWOSH0KHW80DnoQvS4wAHoECAwQJw&amp;rldoc=1&amp;tbs=lrf:!1m4!1u3!2m2!3m1!1e1!1m4!1u2!2m2!2m1!1e1!1m4!1u16!2m2!16m1!1e1!1m4!1u16!2m2!16m1!1e2!2m1!1e2!2m1!1e16!2m1!1e3!3sIAE,lf:1,lf_ui:2&amp;rlst=f" TargetMode="External"/><Relationship Id="rId41" Type="http://schemas.openxmlformats.org/officeDocument/2006/relationships/hyperlink" Target="https://pro-tennis-academy-nacharam.business.site/" TargetMode="External"/><Relationship Id="rId83" Type="http://schemas.openxmlformats.org/officeDocument/2006/relationships/hyperlink" Target="https://krishna-swamy-advanced-tennis-academy.business.site/" TargetMode="External"/><Relationship Id="rId179" Type="http://schemas.openxmlformats.org/officeDocument/2006/relationships/hyperlink" Target="https://www.google.com/maps/place/anjan+tennis+academy/@17.481151399999998,78.48343539999999,14z/data=!4m8!1m2!2m1!1sanjan+tennis+academy!3m4!1s0x3bcb9b4c4cc89ce3:0xa904d1a534672269!8m2!3d17.481151399999998!4d78.48343539999999" TargetMode="External"/><Relationship Id="rId386" Type="http://schemas.openxmlformats.org/officeDocument/2006/relationships/hyperlink" Target="https://www.google.com/maps/place/Vazirani+National+Sports+Academy/@19.0318419,73.0064916,17z/data=!3m1!4b1!4m5!3m4!1s0x3be7c3ec57714909:0xa6261805e5e2f464!8m2!3d19.0318419!4d73.0086803" TargetMode="External"/><Relationship Id="rId551" Type="http://schemas.openxmlformats.org/officeDocument/2006/relationships/hyperlink" Target="https://www.google.com/search?tbm=lcl&amp;sxsrf=ALeKk01sO22GtiCbF_v0EHYLjEDS54NfAg%3A1594623709377&amp;ei=3QYMX77ZFoWGyAPYxqWgAQ&amp;q=tennis+classes+in+karnataka&amp;oq=tennis+classes+in+karnataka&amp;gs_l=psy-ab.3...0.0.0.15109019.0.0.0.0.0.0.0.0..0.0....0...1c..64.psy-ab..0.0.0....0.rFu2LzRXzOk" TargetMode="External"/><Relationship Id="rId593" Type="http://schemas.openxmlformats.org/officeDocument/2006/relationships/hyperlink" Target="https://www.google.com/search?biw=1517&amp;bih=694&amp;tbm=lcl&amp;sxsrf=ALeKk00wepTtrGBicR2a-ZzV3f0SNjGgOw%3A1594642661085&amp;ei=5VAMX8noBJK7rQGgl5ZQ&amp;q=tennis%20classes%20in%20karnataka&amp;oq=tennis+classes+in+karnataka&amp;gs_l=psy-ab.3...0.0.0.14364.0.0.0.0.0.0.0.0..0.0....0...1c..64.psy-ab..0.0.0....0.fGEsAem0FoA&amp;tbs=lrf:!1m4!1u3!2m2!3m1!1e1!1m4!1u2!2m2!2m1!1e1!1m4!1u16!2m2!16m1!1e1!1m4!1u16!2m2!16m1!1e2!2m1!1e2!2m1!1e16!2m1!1e3!3sIAE,lf:1,lf_ui:2&amp;rlst=f" TargetMode="External"/><Relationship Id="rId607" Type="http://schemas.openxmlformats.org/officeDocument/2006/relationships/hyperlink" Target="https://www.google.com/search?sxsrf=ALeKk01KR4uLBhBgveSjpqfVP3U284M-9Q:1594646987292&amp;q=tennis+classes+in+karnataka&amp;npsic=0&amp;rflfq=1&amp;rlha=0&amp;rllag=12595824,77144559,64121&amp;tbm=lcl&amp;ved=2ahUKEwiyy-D5qsrqAhUlIbcAHRLoD5AQjGp6BAgMEEY&amp;rldoc=1" TargetMode="External"/><Relationship Id="rId649" Type="http://schemas.openxmlformats.org/officeDocument/2006/relationships/hyperlink" Target="http://www.matsports.in/" TargetMode="External"/><Relationship Id="rId190" Type="http://schemas.openxmlformats.org/officeDocument/2006/relationships/hyperlink" Target="https://www.google.com/maps/place/VM+Tennis+Academy/@17.358303199999998,78.4132541,14z/data=!4m8!1m2!2m1!1sVM+Tennis+Academy!3m4!1s0x3bcb9646d79c4a6d:0xee410866d12658a7!8m2!3d17.358303199999998!4d78.4132541" TargetMode="External"/><Relationship Id="rId204" Type="http://schemas.openxmlformats.org/officeDocument/2006/relationships/hyperlink" Target="https://www.google.com/maps/contrib/105421109303690099571" TargetMode="External"/><Relationship Id="rId246" Type="http://schemas.openxmlformats.org/officeDocument/2006/relationships/hyperlink" Target="https://www.google.com/maps/contrib/106426274858041637341" TargetMode="External"/><Relationship Id="rId288" Type="http://schemas.openxmlformats.org/officeDocument/2006/relationships/hyperlink" Target="https://www.google.com/search?sxsrf=ALeKk02Os0iWrCki0gUq99cqJaw8-M1lfQ:1593763894005&amp;q=tennis+court+in+andhra+pradesh&amp;npsic=0&amp;rflfq=1&amp;rlha=0&amp;rllag=15907932,81041317,317081&amp;tbm=lcl&amp;ved=2ahUKEwj25YeW0bDqAhXljOYKHWRkAxUQjGp6BAgLEDw&amp;rldoc=1" TargetMode="External"/><Relationship Id="rId411" Type="http://schemas.openxmlformats.org/officeDocument/2006/relationships/hyperlink" Target="http://roselandresidency.com/" TargetMode="External"/><Relationship Id="rId453" Type="http://schemas.openxmlformats.org/officeDocument/2006/relationships/hyperlink" Target="https://www.google.com/maps/place/All+India+Tennis+Academy/@19.1013165,72.8093228,14z/data=!4m8!1m2!2m1!1sAll+India+Tennis+Academy!3m4!1s0x3be7c9956e99491f:0x33be5b1115be408a!8m2!3d19.1013165!4d72.8268323" TargetMode="External"/><Relationship Id="rId509" Type="http://schemas.openxmlformats.org/officeDocument/2006/relationships/hyperlink" Target="https://www.google.com/maps/contrib/107119663731274378310" TargetMode="External"/><Relationship Id="rId660" Type="http://schemas.openxmlformats.org/officeDocument/2006/relationships/hyperlink" Target="https://www.google.com/maps/place/Topspin+Tennis+Academy/@12.8977884,77.5583561,14z/data=!4m8!1m2!2m1!1sTopspin+Tennis+Academy!3m4!1s0x3bae6bf33bd43ee5:0x56fb626141f5063b!8m2!3d12.876557!4d77.5533235" TargetMode="External"/><Relationship Id="rId106" Type="http://schemas.openxmlformats.org/officeDocument/2006/relationships/hyperlink" Target="https://www.google.com/maps/place/Xtreme+Table+Tennis+Hh/@17.396010999999998,78.4909033,14z/data=!4m8!1m2!2m1!1sXtreme+Table+Tennis+Hh!3m4!1s0x3bcb99c5ca684261:0x37b4d098f909c423!8m2!3d17.396010999999998!4d78.4909033" TargetMode="External"/><Relationship Id="rId313" Type="http://schemas.openxmlformats.org/officeDocument/2006/relationships/hyperlink" Target="https://www.google.com/maps/place/Sbi+Tennis+Court/@19.0372565,73.0248751,17z/data=!3m1!4b1!4m5!3m4!1s0x3be7c3c5c055e299:0xf3c4876dbc8e33f5!8m2!3d19.0372565!4d73.0270638" TargetMode="External"/><Relationship Id="rId495" Type="http://schemas.openxmlformats.org/officeDocument/2006/relationships/hyperlink" Target="http://www.trichurtennis.com/" TargetMode="External"/><Relationship Id="rId716" Type="http://schemas.openxmlformats.org/officeDocument/2006/relationships/hyperlink" Target="https://www.google.com/maps/place/Tennis+vasu+sir/@12.2637941,76.6436388,17z/data=!3m1!4b1!4m5!3m4!1s0x3baf6f0ced3458a3:0x80d651f8cd3121c5!8m2!3d12.2637941!4d76.6458275" TargetMode="External"/><Relationship Id="rId758" Type="http://schemas.openxmlformats.org/officeDocument/2006/relationships/hyperlink" Target="https://www.google.com/maps/place/ANT+Academy+International,+Bengaluru/@13.0735462,77.6195778,17z/data=!3m1!4b1!4m5!3m4!1s0x3bae18324f385521:0x4f00c4e24d48d1ba!8m2!3d13.0735462!4d77.6217665" TargetMode="External"/><Relationship Id="rId10" Type="http://schemas.openxmlformats.org/officeDocument/2006/relationships/hyperlink" Target="https://www.google.com/maps/place/tennis+coaching+academy/@17.3269952,78.5558631,14z/data=!4m8!1m2!2m1!1stennis+coaching+academy!3m4!1s0x3bcba21afef695e9:0xbc262520ea427e27!8m2!3d17.3269952!4d78.5558631" TargetMode="External"/><Relationship Id="rId52" Type="http://schemas.openxmlformats.org/officeDocument/2006/relationships/hyperlink" Target="https://www.google.com/maps/contrib/104907581577138842711" TargetMode="External"/><Relationship Id="rId94" Type="http://schemas.openxmlformats.org/officeDocument/2006/relationships/hyperlink" Target="https://www.google.com/maps/contrib/108797049944024911612" TargetMode="External"/><Relationship Id="rId148" Type="http://schemas.openxmlformats.org/officeDocument/2006/relationships/hyperlink" Target="https://www.google.com/maps/contrib/110838642955580419866" TargetMode="External"/><Relationship Id="rId355" Type="http://schemas.openxmlformats.org/officeDocument/2006/relationships/hyperlink" Target="https://www.google.com/search?sxsrf=ALeKk02yvX67yLQBmzMPjDQ0J_gSyTlQwA:1594233698925&amp;q=Almora+Tennis+Court+Mumbai&amp;stick=H4sIAAAAAAAAAONgecQ4k5Fb4OWPe8JS_YyT1py8xtjByMUVnJFf7ppXkllSKRTAxQZlqXAJSvHqp-sbGqYZxKflZRcbaDBI8XOhCkkpKHHx2p6I4Ba1mFaurSXEuTtV1uTO0efWggfWtbkEfZ62SUnDSGbXpWnn2MQEGYBg29EQByVOTiBrAZvTTXsthqZ9Kw6xsXAwCjDwLGKVcszJzS9KVAhJzcvLLFZwzi8tKlHwLc1NSswEAFYHOCq8AAAA&amp;sa=X&amp;ved=2ahUKEwiOwMCqp77qAhXZ4zgGHfB6AiAQ6RMwFnoECAsQBA&amp;biw=1517&amp;bih=694" TargetMode="External"/><Relationship Id="rId397" Type="http://schemas.openxmlformats.org/officeDocument/2006/relationships/hyperlink" Target="https://www.google.com/search?sxsrf=ALeKk00OSRagphwJmtAXQK0apfxKkGqOOQ:1594234770922&amp;q=tennis+courts+in+maharashtra&amp;npsic=0&amp;rflfq=1&amp;rlha=0&amp;rllag=19173433,72925998,6989&amp;tbm=lcl&amp;ved=2ahUKEwj6kNapq77qAhV1xDgGHeGTBr0QjGp6BAgLEEE&amp;rldoc=1" TargetMode="External"/><Relationship Id="rId520" Type="http://schemas.openxmlformats.org/officeDocument/2006/relationships/hyperlink" Target="https://www.google.com/maps/contrib/117227912480958828130" TargetMode="External"/><Relationship Id="rId562" Type="http://schemas.openxmlformats.org/officeDocument/2006/relationships/hyperlink" Target="http://www.truebouncetennisacademy.com/" TargetMode="External"/><Relationship Id="rId618" Type="http://schemas.openxmlformats.org/officeDocument/2006/relationships/hyperlink" Target="https://skiesttacademyofficial.wordpress.com/2016/04/18/skies-table-tennis-acady/" TargetMode="External"/><Relationship Id="rId215" Type="http://schemas.openxmlformats.org/officeDocument/2006/relationships/hyperlink" Target="https://www.google.com/maps/place/Professional+Tennis+Academy/@17.4016009,78.3728768,14z/data=!4m8!1m2!2m1!1sProfessional+Tennis+Academy!3m4!1s0x3bcb96a1be188b4d:0x2a62250d3a86459c!8m2!3d17.4016009!4d78.3728768" TargetMode="External"/><Relationship Id="rId257" Type="http://schemas.openxmlformats.org/officeDocument/2006/relationships/hyperlink" Target="https://www.google.com/search?q=tennis%20court%20in%20andhra%20pradesh&amp;oq=te&amp;aqs=chrome.1.69i59l2j69i57j0j69i60l4.1408j0j7&amp;sourceid=chrome&amp;ie=UTF-8&amp;sxsrf=ALeKk01gPLVIEMM5ug0inNPVkweeQpZRwg:1593762487858&amp;npsic=0&amp;rflfq=1&amp;rlha=0&amp;rllag=15907932,81041317,317081&amp;tbm=lcl&amp;rldimm=2840456810213512778&amp;lqi=Ch50ZW5uaXMgY291cnQgaW4gYW5kaHJhIHByYWRlc2haLgoMdGVubmlzIGNvdXJ0Ih50ZW5uaXMgY291cnQgaW4gYW5kaHJhIHByYWRlc2g&amp;ved=2ahUKEwi7tsf3y7DqAhU2zDgGHYKlALUQvS4wAHoECAsQJg&amp;rldoc=1&amp;tbs=lrf:!1m4!1u3!2m2!3m1!1e1!1m4!1u2!2m2!2m1!1e1!1m4!1u16!2m2!16m1!1e1!1m4!1u16!2m2!16m1!1e2!2m1!1e2!2m1!1e16!2m1!1e3!3sIAE,lf:1,lf_ui:2&amp;rlst=f" TargetMode="External"/><Relationship Id="rId422" Type="http://schemas.openxmlformats.org/officeDocument/2006/relationships/hyperlink" Target="https://www.google.com/maps/place/Kunal+Icon+Tennis+Court/@18.5927344,73.7889138,17z/data=!3m1!4b1!4m5!3m4!1s0x3bc2b921da68b861:0xa92520e9aede7c80!8m2!3d18.5927344!4d73.7911025" TargetMode="External"/><Relationship Id="rId464" Type="http://schemas.openxmlformats.org/officeDocument/2006/relationships/hyperlink" Target="https://www.google.com/maps/place/RPTA+Tennis+Academy/@18.5056168,73.8021087,14z/data=!4m8!1m2!2m1!1sAll+India+Tennis+Academy!3m4!1s0x3bc2bf0f93c8ad99:0xb683f650bcf04c5e!8m2!3d18.5056168!4d73.8196182" TargetMode="External"/><Relationship Id="rId299" Type="http://schemas.openxmlformats.org/officeDocument/2006/relationships/hyperlink" Target="https://www.google.com/maps/place/Seawoods+Estates+Phase-II+Tennis+Courts/@19.0052452,73.0126959,17z/data=!3m1!4b1!4m5!3m4!1s0x3be7c3756f09fd33:0x1920eb96e27db5b7!8m2!3d19.0052452!4d73.0148846" TargetMode="External"/><Relationship Id="rId727" Type="http://schemas.openxmlformats.org/officeDocument/2006/relationships/hyperlink" Target="https://www.facebook.com/matchpointttacademy/" TargetMode="External"/><Relationship Id="rId63" Type="http://schemas.openxmlformats.org/officeDocument/2006/relationships/hyperlink" Target="https://www.google.com/maps/contrib/111712406730954074929" TargetMode="External"/><Relationship Id="rId159" Type="http://schemas.openxmlformats.org/officeDocument/2006/relationships/hyperlink" Target="http://www.vijaytennisacademy.com/" TargetMode="External"/><Relationship Id="rId366" Type="http://schemas.openxmlformats.org/officeDocument/2006/relationships/hyperlink" Target="https://www.google.com/maps/place/Sapphire+Heights+Tennis+Court/@19.1959528,72.8746423,17z/data=!3m1!4b1!4m5!3m4!1s0x3be7b76b15cb7abd:0x761db586697111c5!8m2!3d19.1959528!4d72.876831" TargetMode="External"/><Relationship Id="rId573" Type="http://schemas.openxmlformats.org/officeDocument/2006/relationships/hyperlink" Target="https://www.google.com/maps/place/Sol+Sports+Tennis+Academy/@12.8458682,77.6412334,17z/data=!3m1!4b1!4m5!3m4!1s0x3bae6b654f445e0b:0xf0afbad307db8ebd!8m2!3d12.8458682!4d77.6434221" TargetMode="External"/><Relationship Id="rId780" Type="http://schemas.openxmlformats.org/officeDocument/2006/relationships/hyperlink" Target="http://rvce.edu.in/" TargetMode="External"/><Relationship Id="rId226" Type="http://schemas.openxmlformats.org/officeDocument/2006/relationships/hyperlink" Target="https://www.google.com/maps/contrib/103262835996020024819" TargetMode="External"/><Relationship Id="rId433" Type="http://schemas.openxmlformats.org/officeDocument/2006/relationships/hyperlink" Target="https://www.google.com/search?tbm=lcl&amp;sxsrf=ALeKk03k55lgoBFuVGnMqsvZGbn3PfLXew%3A1594372533473&amp;ei=tTEIX_PIHMmY4-EPvKSjsA8&amp;q=CME+Tennis+Court&amp;oq=CME+Tennis+Court&amp;gs_l=psy-ab.3...66405.66405.0.66504.1.1.0.0.0.0.0.0..0.0....0...1c.1.64.psy-ab..1.0.0....0.xvwXZ6Rkn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01E51-690D-4F80-A894-D3BF5B1D4380}">
  <dimension ref="A1:AJ168"/>
  <sheetViews>
    <sheetView tabSelected="1" workbookViewId="0"/>
  </sheetViews>
  <sheetFormatPr defaultRowHeight="15"/>
  <cols>
    <col min="4" max="4" width="9.140625" style="5"/>
    <col min="5" max="5" width="12.85546875" customWidth="1"/>
    <col min="7" max="7" width="15.7109375" style="4" bestFit="1" customWidth="1"/>
    <col min="8" max="8" width="10" style="4" customWidth="1"/>
    <col min="9" max="9" width="13.7109375" style="4" bestFit="1" customWidth="1"/>
    <col min="20" max="22" width="9.140625" style="10"/>
  </cols>
  <sheetData>
    <row r="1" spans="1:36" s="6" customFormat="1" ht="31.5" customHeight="1">
      <c r="A1" s="6" t="s">
        <v>1024</v>
      </c>
      <c r="B1" s="6" t="s">
        <v>0</v>
      </c>
      <c r="C1" s="6" t="s">
        <v>1</v>
      </c>
      <c r="D1" s="7" t="s">
        <v>2</v>
      </c>
      <c r="E1" s="6" t="s">
        <v>3</v>
      </c>
      <c r="F1" s="6" t="s">
        <v>4</v>
      </c>
      <c r="G1" s="8" t="s">
        <v>5</v>
      </c>
      <c r="H1" s="8" t="s">
        <v>6</v>
      </c>
      <c r="I1" s="8" t="s">
        <v>7</v>
      </c>
      <c r="J1" s="6" t="s">
        <v>8</v>
      </c>
      <c r="K1" s="6" t="s">
        <v>9</v>
      </c>
      <c r="L1" s="6" t="s">
        <v>10</v>
      </c>
      <c r="M1" s="6" t="s">
        <v>11</v>
      </c>
      <c r="N1" s="6" t="s">
        <v>12</v>
      </c>
      <c r="O1" s="6" t="s">
        <v>13</v>
      </c>
      <c r="P1" s="6" t="s">
        <v>14</v>
      </c>
      <c r="Q1" s="6" t="s">
        <v>15</v>
      </c>
      <c r="R1" s="6" t="s">
        <v>16</v>
      </c>
      <c r="S1" s="6" t="s">
        <v>17</v>
      </c>
      <c r="T1" s="6" t="s">
        <v>18</v>
      </c>
      <c r="U1" s="6" t="s">
        <v>19</v>
      </c>
      <c r="V1" s="6" t="s">
        <v>20</v>
      </c>
      <c r="W1" s="6" t="s">
        <v>21</v>
      </c>
      <c r="X1" s="6" t="s">
        <v>22</v>
      </c>
      <c r="Y1" s="6" t="s">
        <v>23</v>
      </c>
      <c r="Z1" s="6" t="s">
        <v>24</v>
      </c>
      <c r="AA1" s="6" t="s">
        <v>25</v>
      </c>
      <c r="AB1" s="6" t="s">
        <v>26</v>
      </c>
      <c r="AC1" s="6" t="s">
        <v>27</v>
      </c>
      <c r="AD1" s="6" t="s">
        <v>28</v>
      </c>
      <c r="AE1" s="6" t="s">
        <v>29</v>
      </c>
      <c r="AF1" s="6" t="s">
        <v>30</v>
      </c>
      <c r="AG1" s="6" t="s">
        <v>31</v>
      </c>
      <c r="AH1" s="6" t="s">
        <v>32</v>
      </c>
      <c r="AI1" s="6" t="s">
        <v>1017</v>
      </c>
      <c r="AJ1" s="6" t="s">
        <v>1018</v>
      </c>
    </row>
    <row r="2" spans="1:36">
      <c r="A2" s="9" t="s">
        <v>1022</v>
      </c>
      <c r="B2" t="s">
        <v>87</v>
      </c>
      <c r="C2" t="s">
        <v>88</v>
      </c>
      <c r="D2" s="5" t="s">
        <v>89</v>
      </c>
      <c r="E2" t="s">
        <v>90</v>
      </c>
      <c r="G2" s="4">
        <v>9703288889</v>
      </c>
      <c r="T2" s="10" t="s">
        <v>91</v>
      </c>
      <c r="U2" s="10" t="s">
        <v>92</v>
      </c>
      <c r="W2">
        <v>2</v>
      </c>
      <c r="AI2">
        <v>5</v>
      </c>
    </row>
    <row r="3" spans="1:36">
      <c r="A3" s="9" t="s">
        <v>1022</v>
      </c>
      <c r="B3" t="s">
        <v>158</v>
      </c>
      <c r="C3" t="s">
        <v>159</v>
      </c>
      <c r="D3" s="5" t="s">
        <v>160</v>
      </c>
      <c r="E3" t="s">
        <v>161</v>
      </c>
      <c r="G3" s="4" t="s">
        <v>162</v>
      </c>
      <c r="T3" s="10" t="s">
        <v>163</v>
      </c>
      <c r="U3" s="10" t="s">
        <v>163</v>
      </c>
      <c r="V3" s="10" t="s">
        <v>164</v>
      </c>
      <c r="W3">
        <v>59</v>
      </c>
      <c r="AI3">
        <v>4.2</v>
      </c>
    </row>
    <row r="4" spans="1:36">
      <c r="A4" s="9" t="s">
        <v>1022</v>
      </c>
      <c r="B4" t="s">
        <v>182</v>
      </c>
      <c r="C4" t="s">
        <v>183</v>
      </c>
      <c r="D4" s="5" t="s">
        <v>184</v>
      </c>
      <c r="E4" t="s">
        <v>185</v>
      </c>
      <c r="G4" s="4" t="s">
        <v>186</v>
      </c>
      <c r="T4" s="10" t="s">
        <v>187</v>
      </c>
      <c r="U4" s="10" t="s">
        <v>187</v>
      </c>
      <c r="W4">
        <v>10</v>
      </c>
      <c r="AI4">
        <v>3.5</v>
      </c>
    </row>
    <row r="5" spans="1:36">
      <c r="A5" s="9" t="s">
        <v>1022</v>
      </c>
      <c r="B5" t="s">
        <v>188</v>
      </c>
      <c r="C5" t="s">
        <v>189</v>
      </c>
      <c r="D5" s="5" t="s">
        <v>190</v>
      </c>
      <c r="E5" t="s">
        <v>185</v>
      </c>
      <c r="G5" s="4">
        <v>8143852776</v>
      </c>
      <c r="T5" s="10" t="s">
        <v>191</v>
      </c>
      <c r="U5" s="10" t="s">
        <v>192</v>
      </c>
      <c r="W5">
        <v>3522</v>
      </c>
      <c r="AI5">
        <v>3.9</v>
      </c>
    </row>
    <row r="6" spans="1:36">
      <c r="A6" s="9" t="s">
        <v>1022</v>
      </c>
      <c r="B6" t="s">
        <v>447</v>
      </c>
      <c r="C6" t="s">
        <v>448</v>
      </c>
      <c r="D6" s="5" t="s">
        <v>449</v>
      </c>
      <c r="E6" t="s">
        <v>161</v>
      </c>
      <c r="G6" s="4">
        <v>7793935810</v>
      </c>
      <c r="T6" s="10" t="s">
        <v>450</v>
      </c>
      <c r="U6" s="10" t="s">
        <v>451</v>
      </c>
      <c r="W6">
        <v>17</v>
      </c>
      <c r="Z6" t="s">
        <v>265</v>
      </c>
      <c r="AA6" t="s">
        <v>452</v>
      </c>
      <c r="AI6">
        <v>4.2</v>
      </c>
    </row>
    <row r="7" spans="1:36">
      <c r="A7" s="9" t="s">
        <v>1022</v>
      </c>
      <c r="B7" t="s">
        <v>462</v>
      </c>
      <c r="C7" t="s">
        <v>463</v>
      </c>
      <c r="D7" s="5" t="s">
        <v>464</v>
      </c>
      <c r="E7" t="s">
        <v>185</v>
      </c>
      <c r="G7" s="4" t="s">
        <v>465</v>
      </c>
      <c r="T7" s="10" t="s">
        <v>466</v>
      </c>
      <c r="U7" s="10" t="s">
        <v>466</v>
      </c>
      <c r="V7" s="10" t="s">
        <v>467</v>
      </c>
      <c r="W7">
        <v>14</v>
      </c>
      <c r="AI7">
        <v>4.3</v>
      </c>
    </row>
    <row r="8" spans="1:36">
      <c r="A8" s="9" t="s">
        <v>1022</v>
      </c>
      <c r="B8" t="s">
        <v>553</v>
      </c>
      <c r="C8" t="s">
        <v>554</v>
      </c>
      <c r="D8" s="5" t="s">
        <v>555</v>
      </c>
      <c r="E8" t="s">
        <v>161</v>
      </c>
    </row>
    <row r="9" spans="1:36">
      <c r="A9" s="9" t="s">
        <v>1022</v>
      </c>
      <c r="B9" t="s">
        <v>653</v>
      </c>
      <c r="C9" t="s">
        <v>654</v>
      </c>
      <c r="D9" s="5" t="s">
        <v>655</v>
      </c>
      <c r="E9" t="s">
        <v>161</v>
      </c>
      <c r="G9" s="4" t="s">
        <v>656</v>
      </c>
      <c r="T9" s="10" t="s">
        <v>657</v>
      </c>
      <c r="U9" s="10" t="s">
        <v>657</v>
      </c>
      <c r="V9" s="10" t="s">
        <v>658</v>
      </c>
      <c r="W9">
        <v>1</v>
      </c>
      <c r="AI9">
        <v>3</v>
      </c>
    </row>
    <row r="10" spans="1:36">
      <c r="A10" s="9" t="s">
        <v>1022</v>
      </c>
      <c r="B10" t="s">
        <v>766</v>
      </c>
      <c r="C10" t="s">
        <v>767</v>
      </c>
      <c r="D10" s="5" t="s">
        <v>768</v>
      </c>
      <c r="E10" t="s">
        <v>185</v>
      </c>
      <c r="G10" s="4">
        <v>9160222334</v>
      </c>
      <c r="T10" s="10" t="s">
        <v>769</v>
      </c>
      <c r="U10" s="10" t="s">
        <v>769</v>
      </c>
      <c r="V10" s="10" t="s">
        <v>770</v>
      </c>
    </row>
    <row r="11" spans="1:36">
      <c r="A11" s="9" t="s">
        <v>1022</v>
      </c>
      <c r="B11" t="s">
        <v>783</v>
      </c>
      <c r="C11" t="s">
        <v>463</v>
      </c>
      <c r="D11" s="5" t="s">
        <v>784</v>
      </c>
      <c r="E11" t="s">
        <v>185</v>
      </c>
      <c r="G11" s="4" t="s">
        <v>785</v>
      </c>
      <c r="T11" s="10" t="s">
        <v>786</v>
      </c>
      <c r="U11" s="10" t="s">
        <v>786</v>
      </c>
      <c r="W11">
        <v>7</v>
      </c>
      <c r="AI11">
        <v>4.7</v>
      </c>
    </row>
    <row r="12" spans="1:36">
      <c r="A12" s="9" t="s">
        <v>1022</v>
      </c>
      <c r="B12" t="s">
        <v>787</v>
      </c>
      <c r="C12" t="s">
        <v>788</v>
      </c>
      <c r="D12" s="5" t="s">
        <v>789</v>
      </c>
      <c r="E12" t="s">
        <v>161</v>
      </c>
      <c r="G12" s="4" t="s">
        <v>790</v>
      </c>
      <c r="T12" s="10" t="s">
        <v>791</v>
      </c>
      <c r="U12" s="10" t="s">
        <v>791</v>
      </c>
      <c r="W12">
        <v>15</v>
      </c>
      <c r="AI12">
        <v>4.0999999999999996</v>
      </c>
    </row>
    <row r="13" spans="1:36">
      <c r="A13" s="9" t="s">
        <v>1022</v>
      </c>
      <c r="B13" t="s">
        <v>797</v>
      </c>
      <c r="C13" t="s">
        <v>798</v>
      </c>
      <c r="D13" s="5" t="s">
        <v>799</v>
      </c>
      <c r="E13" t="s">
        <v>90</v>
      </c>
      <c r="T13" s="10" t="s">
        <v>800</v>
      </c>
      <c r="U13" s="10" t="s">
        <v>800</v>
      </c>
      <c r="W13">
        <v>5</v>
      </c>
      <c r="AI13">
        <v>4.4000000000000004</v>
      </c>
    </row>
    <row r="14" spans="1:36">
      <c r="A14" s="9" t="s">
        <v>1022</v>
      </c>
      <c r="B14" t="s">
        <v>832</v>
      </c>
      <c r="C14" t="s">
        <v>833</v>
      </c>
      <c r="D14" s="5" t="s">
        <v>834</v>
      </c>
      <c r="E14" t="s">
        <v>835</v>
      </c>
      <c r="G14" s="4" t="s">
        <v>836</v>
      </c>
      <c r="T14" s="10" t="s">
        <v>837</v>
      </c>
      <c r="U14" s="10" t="s">
        <v>837</v>
      </c>
      <c r="V14" s="10" t="s">
        <v>838</v>
      </c>
      <c r="W14">
        <v>12</v>
      </c>
      <c r="AI14">
        <v>4.7</v>
      </c>
    </row>
    <row r="15" spans="1:36">
      <c r="A15" s="9" t="s">
        <v>1022</v>
      </c>
      <c r="B15" t="s">
        <v>839</v>
      </c>
      <c r="C15" t="s">
        <v>840</v>
      </c>
      <c r="D15" s="5" t="s">
        <v>841</v>
      </c>
      <c r="E15" t="s">
        <v>835</v>
      </c>
      <c r="G15" s="4" t="s">
        <v>842</v>
      </c>
      <c r="I15" s="4">
        <v>9886674888</v>
      </c>
      <c r="P15" t="s">
        <v>843</v>
      </c>
      <c r="T15" s="10" t="s">
        <v>844</v>
      </c>
      <c r="U15" s="10" t="s">
        <v>845</v>
      </c>
      <c r="W15">
        <v>32</v>
      </c>
      <c r="AI15">
        <v>5</v>
      </c>
    </row>
    <row r="16" spans="1:36">
      <c r="A16" s="9" t="s">
        <v>1022</v>
      </c>
      <c r="B16" t="s">
        <v>926</v>
      </c>
      <c r="C16" t="s">
        <v>927</v>
      </c>
      <c r="D16" s="5" t="s">
        <v>928</v>
      </c>
      <c r="E16" t="s">
        <v>90</v>
      </c>
      <c r="G16" s="4" t="s">
        <v>929</v>
      </c>
      <c r="T16" s="10" t="s">
        <v>930</v>
      </c>
      <c r="U16" s="10" t="s">
        <v>930</v>
      </c>
      <c r="W16">
        <v>23</v>
      </c>
      <c r="AI16">
        <v>4.4000000000000004</v>
      </c>
    </row>
    <row r="17" spans="1:35">
      <c r="A17" s="9" t="s">
        <v>1022</v>
      </c>
      <c r="B17" t="s">
        <v>963</v>
      </c>
      <c r="C17" t="s">
        <v>964</v>
      </c>
      <c r="D17" s="5" t="s">
        <v>965</v>
      </c>
      <c r="E17" t="s">
        <v>90</v>
      </c>
      <c r="G17" s="4">
        <v>8712118464</v>
      </c>
      <c r="T17" s="10" t="s">
        <v>966</v>
      </c>
      <c r="U17" s="10" t="s">
        <v>967</v>
      </c>
      <c r="W17">
        <v>4</v>
      </c>
      <c r="AI17">
        <v>4.3</v>
      </c>
    </row>
    <row r="18" spans="1:35">
      <c r="A18" s="9" t="s">
        <v>1022</v>
      </c>
      <c r="B18" t="s">
        <v>993</v>
      </c>
      <c r="C18" t="s">
        <v>994</v>
      </c>
      <c r="D18" s="5" t="s">
        <v>995</v>
      </c>
      <c r="E18" t="s">
        <v>90</v>
      </c>
      <c r="T18" s="10" t="s">
        <v>996</v>
      </c>
      <c r="U18" s="10" t="s">
        <v>996</v>
      </c>
      <c r="W18">
        <v>75</v>
      </c>
      <c r="AI18">
        <v>4.5</v>
      </c>
    </row>
    <row r="19" spans="1:35">
      <c r="A19" s="9" t="s">
        <v>1019</v>
      </c>
      <c r="B19" t="s">
        <v>33</v>
      </c>
      <c r="C19" t="s">
        <v>34</v>
      </c>
      <c r="D19" s="5" t="s">
        <v>35</v>
      </c>
      <c r="E19" t="s">
        <v>36</v>
      </c>
      <c r="G19" s="4" t="s">
        <v>37</v>
      </c>
      <c r="T19" s="10" t="s">
        <v>38</v>
      </c>
      <c r="U19" s="10" t="s">
        <v>38</v>
      </c>
      <c r="V19" s="10" t="s">
        <v>39</v>
      </c>
      <c r="W19">
        <v>3</v>
      </c>
      <c r="AI19">
        <v>4.7</v>
      </c>
    </row>
    <row r="20" spans="1:35">
      <c r="A20" s="9" t="s">
        <v>1019</v>
      </c>
      <c r="B20" t="s">
        <v>40</v>
      </c>
      <c r="C20" t="s">
        <v>41</v>
      </c>
      <c r="D20" s="5" t="s">
        <v>42</v>
      </c>
      <c r="E20" t="s">
        <v>36</v>
      </c>
      <c r="G20" s="4" t="s">
        <v>43</v>
      </c>
      <c r="I20" s="4" t="s">
        <v>44</v>
      </c>
      <c r="T20" s="10" t="s">
        <v>45</v>
      </c>
      <c r="U20" s="10" t="s">
        <v>45</v>
      </c>
      <c r="V20" s="10" t="s">
        <v>46</v>
      </c>
      <c r="W20">
        <v>30</v>
      </c>
      <c r="AI20">
        <v>4.5</v>
      </c>
    </row>
    <row r="21" spans="1:35">
      <c r="A21" s="9" t="s">
        <v>1019</v>
      </c>
      <c r="B21" t="s">
        <v>56</v>
      </c>
      <c r="C21" t="s">
        <v>57</v>
      </c>
      <c r="D21" s="5" t="s">
        <v>58</v>
      </c>
      <c r="E21" t="s">
        <v>36</v>
      </c>
      <c r="T21" s="10" t="s">
        <v>59</v>
      </c>
      <c r="U21" s="10" t="s">
        <v>59</v>
      </c>
      <c r="W21">
        <v>13</v>
      </c>
      <c r="AI21">
        <v>3.8</v>
      </c>
    </row>
    <row r="22" spans="1:35">
      <c r="A22" s="9" t="s">
        <v>1019</v>
      </c>
      <c r="B22" t="s">
        <v>60</v>
      </c>
      <c r="C22" t="s">
        <v>61</v>
      </c>
      <c r="D22" s="5" t="s">
        <v>62</v>
      </c>
      <c r="E22" t="s">
        <v>63</v>
      </c>
      <c r="G22" s="4" t="s">
        <v>64</v>
      </c>
      <c r="T22" s="10" t="s">
        <v>65</v>
      </c>
      <c r="U22" s="10" t="s">
        <v>65</v>
      </c>
      <c r="W22">
        <v>17</v>
      </c>
      <c r="AI22">
        <v>4.2</v>
      </c>
    </row>
    <row r="23" spans="1:35">
      <c r="A23" s="9" t="s">
        <v>1019</v>
      </c>
      <c r="B23" t="s">
        <v>66</v>
      </c>
      <c r="C23" t="s">
        <v>67</v>
      </c>
      <c r="D23" s="5" t="s">
        <v>68</v>
      </c>
      <c r="E23" t="s">
        <v>36</v>
      </c>
      <c r="G23" s="4">
        <v>9482524930</v>
      </c>
      <c r="T23" s="10" t="s">
        <v>69</v>
      </c>
      <c r="U23" s="10" t="s">
        <v>70</v>
      </c>
      <c r="V23" s="10" t="s">
        <v>71</v>
      </c>
      <c r="W23">
        <v>5</v>
      </c>
      <c r="AI23">
        <v>5</v>
      </c>
    </row>
    <row r="24" spans="1:35">
      <c r="A24" s="9" t="s">
        <v>1019</v>
      </c>
      <c r="B24" t="s">
        <v>93</v>
      </c>
      <c r="C24" t="s">
        <v>94</v>
      </c>
      <c r="D24" s="5" t="s">
        <v>95</v>
      </c>
      <c r="E24" t="s">
        <v>36</v>
      </c>
      <c r="F24" t="s">
        <v>96</v>
      </c>
      <c r="G24" s="4" t="s">
        <v>97</v>
      </c>
      <c r="T24" s="10" t="s">
        <v>98</v>
      </c>
      <c r="U24" s="10" t="s">
        <v>99</v>
      </c>
      <c r="V24" s="10" t="s">
        <v>98</v>
      </c>
    </row>
    <row r="25" spans="1:35">
      <c r="A25" s="9" t="s">
        <v>1019</v>
      </c>
      <c r="B25" t="s">
        <v>100</v>
      </c>
      <c r="C25" t="s">
        <v>101</v>
      </c>
      <c r="D25" s="5" t="s">
        <v>102</v>
      </c>
      <c r="E25" t="s">
        <v>103</v>
      </c>
      <c r="G25" s="4">
        <v>919241765178</v>
      </c>
      <c r="I25" s="4">
        <v>8162272181</v>
      </c>
      <c r="T25" s="10" t="s">
        <v>104</v>
      </c>
      <c r="U25" s="10" t="s">
        <v>105</v>
      </c>
      <c r="W25">
        <v>6</v>
      </c>
      <c r="AD25" t="s">
        <v>106</v>
      </c>
      <c r="AI25">
        <v>3.8</v>
      </c>
    </row>
    <row r="26" spans="1:35">
      <c r="A26" s="9" t="s">
        <v>1019</v>
      </c>
      <c r="B26" t="s">
        <v>107</v>
      </c>
      <c r="C26" t="s">
        <v>108</v>
      </c>
      <c r="D26" s="5" t="s">
        <v>109</v>
      </c>
      <c r="E26" t="s">
        <v>36</v>
      </c>
      <c r="G26" s="4">
        <v>9164869585</v>
      </c>
      <c r="I26" s="4">
        <v>8884448595</v>
      </c>
      <c r="T26" s="10" t="s">
        <v>110</v>
      </c>
      <c r="U26" s="10" t="s">
        <v>110</v>
      </c>
      <c r="V26" s="10" t="s">
        <v>111</v>
      </c>
      <c r="W26">
        <v>12</v>
      </c>
      <c r="AI26">
        <v>4.9000000000000004</v>
      </c>
    </row>
    <row r="27" spans="1:35">
      <c r="A27" s="9" t="s">
        <v>1019</v>
      </c>
      <c r="B27" t="s">
        <v>112</v>
      </c>
      <c r="C27" t="s">
        <v>113</v>
      </c>
      <c r="D27" s="5" t="s">
        <v>114</v>
      </c>
      <c r="E27" t="s">
        <v>36</v>
      </c>
      <c r="T27" s="10" t="s">
        <v>115</v>
      </c>
      <c r="U27" s="10" t="s">
        <v>115</v>
      </c>
      <c r="V27" s="10" t="s">
        <v>116</v>
      </c>
    </row>
    <row r="28" spans="1:35">
      <c r="A28" s="9" t="s">
        <v>1019</v>
      </c>
      <c r="B28" t="s">
        <v>127</v>
      </c>
      <c r="C28" t="s">
        <v>128</v>
      </c>
      <c r="D28" s="5" t="s">
        <v>129</v>
      </c>
      <c r="E28" t="s">
        <v>36</v>
      </c>
      <c r="G28" s="4" t="s">
        <v>130</v>
      </c>
      <c r="I28" s="4">
        <v>8618632328</v>
      </c>
      <c r="T28" s="10" t="s">
        <v>131</v>
      </c>
      <c r="U28" s="10" t="s">
        <v>132</v>
      </c>
      <c r="V28" s="10" t="s">
        <v>133</v>
      </c>
      <c r="W28">
        <v>22</v>
      </c>
      <c r="AI28">
        <v>4.5</v>
      </c>
    </row>
    <row r="29" spans="1:35">
      <c r="A29" s="9" t="s">
        <v>1019</v>
      </c>
      <c r="B29" t="s">
        <v>134</v>
      </c>
      <c r="C29" t="s">
        <v>135</v>
      </c>
      <c r="D29" s="5" t="s">
        <v>136</v>
      </c>
      <c r="E29" t="s">
        <v>36</v>
      </c>
      <c r="F29" t="s">
        <v>137</v>
      </c>
      <c r="G29" s="4" t="s">
        <v>138</v>
      </c>
      <c r="N29" t="s">
        <v>139</v>
      </c>
      <c r="T29" s="10" t="s">
        <v>140</v>
      </c>
      <c r="U29" s="10" t="s">
        <v>141</v>
      </c>
      <c r="V29" s="10" t="s">
        <v>140</v>
      </c>
      <c r="W29">
        <v>5</v>
      </c>
      <c r="AI29">
        <v>5</v>
      </c>
    </row>
    <row r="30" spans="1:35">
      <c r="A30" s="9" t="s">
        <v>1019</v>
      </c>
      <c r="B30" t="s">
        <v>149</v>
      </c>
      <c r="C30" t="s">
        <v>150</v>
      </c>
      <c r="D30" s="5" t="s">
        <v>151</v>
      </c>
      <c r="E30" t="s">
        <v>36</v>
      </c>
      <c r="F30" t="s">
        <v>152</v>
      </c>
      <c r="G30" s="4" t="s">
        <v>153</v>
      </c>
      <c r="H30" s="4" t="s">
        <v>154</v>
      </c>
      <c r="I30" s="4">
        <v>8028613334</v>
      </c>
      <c r="J30" t="s">
        <v>155</v>
      </c>
      <c r="T30" s="10" t="s">
        <v>156</v>
      </c>
      <c r="U30" s="10" t="s">
        <v>157</v>
      </c>
      <c r="V30" s="10" t="s">
        <v>156</v>
      </c>
      <c r="W30">
        <v>204</v>
      </c>
      <c r="AI30">
        <v>4.3</v>
      </c>
    </row>
    <row r="31" spans="1:35">
      <c r="A31" s="9" t="s">
        <v>1019</v>
      </c>
      <c r="B31" t="s">
        <v>165</v>
      </c>
      <c r="C31" t="s">
        <v>166</v>
      </c>
      <c r="D31" s="5" t="s">
        <v>167</v>
      </c>
      <c r="E31" t="s">
        <v>36</v>
      </c>
      <c r="F31" t="s">
        <v>168</v>
      </c>
      <c r="G31" s="4" t="s">
        <v>169</v>
      </c>
      <c r="I31" s="4">
        <v>8296884699</v>
      </c>
      <c r="T31" s="10" t="s">
        <v>170</v>
      </c>
      <c r="U31" s="10" t="s">
        <v>171</v>
      </c>
      <c r="V31" s="10" t="s">
        <v>172</v>
      </c>
      <c r="W31">
        <v>14</v>
      </c>
      <c r="AI31">
        <v>4.7</v>
      </c>
    </row>
    <row r="32" spans="1:35">
      <c r="A32" s="9" t="s">
        <v>1019</v>
      </c>
      <c r="B32" t="s">
        <v>193</v>
      </c>
      <c r="C32" t="s">
        <v>194</v>
      </c>
      <c r="D32" s="5" t="s">
        <v>195</v>
      </c>
      <c r="E32" t="s">
        <v>36</v>
      </c>
      <c r="T32" s="10" t="s">
        <v>196</v>
      </c>
      <c r="U32" s="10" t="s">
        <v>196</v>
      </c>
      <c r="W32">
        <v>2</v>
      </c>
      <c r="AI32">
        <v>5</v>
      </c>
    </row>
    <row r="33" spans="1:35">
      <c r="A33" s="9" t="s">
        <v>1019</v>
      </c>
      <c r="B33" t="s">
        <v>197</v>
      </c>
      <c r="C33" t="s">
        <v>198</v>
      </c>
      <c r="D33" s="5" t="s">
        <v>199</v>
      </c>
      <c r="E33" t="s">
        <v>36</v>
      </c>
      <c r="G33" s="4" t="s">
        <v>200</v>
      </c>
      <c r="I33" s="4" t="s">
        <v>201</v>
      </c>
      <c r="T33" s="10" t="s">
        <v>202</v>
      </c>
      <c r="U33" s="10" t="s">
        <v>202</v>
      </c>
      <c r="V33" s="10" t="s">
        <v>203</v>
      </c>
      <c r="W33">
        <v>69</v>
      </c>
      <c r="AI33">
        <v>4.2</v>
      </c>
    </row>
    <row r="34" spans="1:35">
      <c r="A34" s="9" t="s">
        <v>1019</v>
      </c>
      <c r="B34" t="s">
        <v>204</v>
      </c>
      <c r="C34" t="s">
        <v>205</v>
      </c>
      <c r="D34" s="5" t="s">
        <v>206</v>
      </c>
      <c r="E34" t="s">
        <v>36</v>
      </c>
      <c r="G34" s="4" t="s">
        <v>207</v>
      </c>
      <c r="T34" s="10" t="s">
        <v>208</v>
      </c>
      <c r="U34" s="10" t="s">
        <v>208</v>
      </c>
      <c r="V34" s="10" t="s">
        <v>209</v>
      </c>
      <c r="W34">
        <v>129</v>
      </c>
      <c r="Z34" t="s">
        <v>210</v>
      </c>
      <c r="AI34">
        <v>4.2</v>
      </c>
    </row>
    <row r="35" spans="1:35">
      <c r="A35" s="9" t="s">
        <v>1019</v>
      </c>
      <c r="B35" t="s">
        <v>221</v>
      </c>
      <c r="C35" t="s">
        <v>222</v>
      </c>
      <c r="D35" s="5" t="s">
        <v>223</v>
      </c>
      <c r="E35" t="s">
        <v>36</v>
      </c>
      <c r="G35" s="4">
        <v>7975457404</v>
      </c>
      <c r="T35" s="10" t="s">
        <v>224</v>
      </c>
      <c r="U35" s="10" t="s">
        <v>225</v>
      </c>
      <c r="W35">
        <v>138</v>
      </c>
      <c r="AI35">
        <v>4.2</v>
      </c>
    </row>
    <row r="36" spans="1:35">
      <c r="A36" s="9" t="s">
        <v>1019</v>
      </c>
      <c r="B36" t="s">
        <v>234</v>
      </c>
      <c r="C36" t="s">
        <v>235</v>
      </c>
      <c r="D36" s="5" t="s">
        <v>235</v>
      </c>
      <c r="E36" t="s">
        <v>36</v>
      </c>
      <c r="F36" t="s">
        <v>236</v>
      </c>
      <c r="G36" s="4" t="s">
        <v>237</v>
      </c>
      <c r="I36" s="4">
        <v>9632099333</v>
      </c>
      <c r="T36" s="10" t="s">
        <v>238</v>
      </c>
      <c r="U36" s="10" t="s">
        <v>239</v>
      </c>
      <c r="V36" s="10" t="s">
        <v>238</v>
      </c>
      <c r="W36">
        <v>2</v>
      </c>
      <c r="AI36">
        <v>2</v>
      </c>
    </row>
    <row r="37" spans="1:35">
      <c r="A37" s="9" t="s">
        <v>1019</v>
      </c>
      <c r="B37" t="s">
        <v>240</v>
      </c>
      <c r="C37" t="s">
        <v>241</v>
      </c>
      <c r="D37" s="5" t="s">
        <v>242</v>
      </c>
      <c r="E37" t="s">
        <v>36</v>
      </c>
      <c r="T37" s="10" t="s">
        <v>243</v>
      </c>
      <c r="U37" s="10" t="s">
        <v>243</v>
      </c>
    </row>
    <row r="38" spans="1:35">
      <c r="A38" s="9" t="s">
        <v>1019</v>
      </c>
      <c r="B38" t="s">
        <v>244</v>
      </c>
      <c r="C38" t="s">
        <v>245</v>
      </c>
      <c r="D38" s="5" t="s">
        <v>246</v>
      </c>
      <c r="E38" t="s">
        <v>36</v>
      </c>
      <c r="F38" t="s">
        <v>247</v>
      </c>
      <c r="G38" s="4" t="s">
        <v>248</v>
      </c>
      <c r="I38" s="4" t="s">
        <v>249</v>
      </c>
      <c r="T38" s="10" t="s">
        <v>250</v>
      </c>
      <c r="U38" s="10" t="s">
        <v>251</v>
      </c>
      <c r="V38" s="10" t="s">
        <v>250</v>
      </c>
      <c r="W38">
        <v>47</v>
      </c>
      <c r="AB38" t="s">
        <v>252</v>
      </c>
      <c r="AI38">
        <v>3.9</v>
      </c>
    </row>
    <row r="39" spans="1:35">
      <c r="A39" s="9" t="s">
        <v>1019</v>
      </c>
      <c r="B39" t="s">
        <v>253</v>
      </c>
      <c r="C39" t="s">
        <v>254</v>
      </c>
      <c r="D39" s="5" t="s">
        <v>255</v>
      </c>
      <c r="E39" t="s">
        <v>36</v>
      </c>
      <c r="G39" s="4" t="s">
        <v>256</v>
      </c>
      <c r="T39" s="10" t="s">
        <v>257</v>
      </c>
      <c r="U39" s="10" t="s">
        <v>257</v>
      </c>
      <c r="W39">
        <v>37</v>
      </c>
      <c r="AI39">
        <v>5</v>
      </c>
    </row>
    <row r="40" spans="1:35">
      <c r="A40" s="9" t="s">
        <v>1019</v>
      </c>
      <c r="B40" t="s">
        <v>266</v>
      </c>
      <c r="C40" t="s">
        <v>267</v>
      </c>
      <c r="D40" s="5" t="s">
        <v>268</v>
      </c>
      <c r="E40" t="s">
        <v>269</v>
      </c>
      <c r="G40" s="4">
        <v>919620042366</v>
      </c>
      <c r="T40" s="10" t="s">
        <v>270</v>
      </c>
      <c r="U40" s="10" t="s">
        <v>270</v>
      </c>
      <c r="V40" s="10" t="s">
        <v>271</v>
      </c>
      <c r="W40">
        <v>10143</v>
      </c>
      <c r="AI40">
        <v>4.4000000000000004</v>
      </c>
    </row>
    <row r="41" spans="1:35">
      <c r="A41" s="9" t="s">
        <v>1019</v>
      </c>
      <c r="B41" t="s">
        <v>272</v>
      </c>
      <c r="C41" t="s">
        <v>273</v>
      </c>
      <c r="D41" s="5" t="s">
        <v>274</v>
      </c>
      <c r="E41" t="s">
        <v>275</v>
      </c>
      <c r="G41" s="4">
        <v>9844113656</v>
      </c>
      <c r="T41" s="10" t="s">
        <v>276</v>
      </c>
      <c r="U41" s="10" t="s">
        <v>277</v>
      </c>
      <c r="W41">
        <v>4</v>
      </c>
      <c r="Y41">
        <v>2002</v>
      </c>
      <c r="AD41" t="s">
        <v>106</v>
      </c>
      <c r="AI41">
        <v>4.5</v>
      </c>
    </row>
    <row r="42" spans="1:35">
      <c r="A42" s="9" t="s">
        <v>1019</v>
      </c>
      <c r="B42" t="s">
        <v>278</v>
      </c>
      <c r="C42" t="s">
        <v>279</v>
      </c>
      <c r="D42" s="5" t="s">
        <v>280</v>
      </c>
      <c r="E42" t="s">
        <v>36</v>
      </c>
      <c r="F42" t="s">
        <v>281</v>
      </c>
      <c r="G42" s="4" t="s">
        <v>282</v>
      </c>
      <c r="I42" s="4">
        <v>9686455724</v>
      </c>
      <c r="S42" t="s">
        <v>283</v>
      </c>
      <c r="T42" s="10" t="s">
        <v>284</v>
      </c>
      <c r="U42" s="10" t="s">
        <v>285</v>
      </c>
      <c r="V42" s="10" t="s">
        <v>284</v>
      </c>
      <c r="W42">
        <v>853</v>
      </c>
      <c r="AB42" t="s">
        <v>286</v>
      </c>
      <c r="AI42">
        <v>3.9</v>
      </c>
    </row>
    <row r="43" spans="1:35">
      <c r="A43" s="9" t="s">
        <v>1019</v>
      </c>
      <c r="B43" t="s">
        <v>287</v>
      </c>
      <c r="C43" t="s">
        <v>288</v>
      </c>
      <c r="D43" s="5" t="s">
        <v>289</v>
      </c>
      <c r="E43" t="s">
        <v>36</v>
      </c>
      <c r="G43" s="4">
        <v>9741115297</v>
      </c>
      <c r="I43" s="4">
        <v>9632963891</v>
      </c>
      <c r="T43" s="10" t="s">
        <v>290</v>
      </c>
      <c r="U43" s="10" t="s">
        <v>291</v>
      </c>
      <c r="W43">
        <v>1</v>
      </c>
      <c r="AI43">
        <v>5</v>
      </c>
    </row>
    <row r="44" spans="1:35">
      <c r="A44" s="9" t="s">
        <v>1019</v>
      </c>
      <c r="B44" t="s">
        <v>292</v>
      </c>
      <c r="C44" t="s">
        <v>293</v>
      </c>
      <c r="D44" s="5" t="s">
        <v>294</v>
      </c>
      <c r="E44" t="s">
        <v>36</v>
      </c>
      <c r="G44" s="4" t="s">
        <v>295</v>
      </c>
      <c r="J44" t="s">
        <v>296</v>
      </c>
      <c r="Q44" t="s">
        <v>297</v>
      </c>
      <c r="S44" t="s">
        <v>298</v>
      </c>
      <c r="T44" s="10" t="s">
        <v>299</v>
      </c>
      <c r="U44" s="10" t="s">
        <v>300</v>
      </c>
      <c r="V44" s="10" t="s">
        <v>299</v>
      </c>
      <c r="W44">
        <v>2</v>
      </c>
      <c r="AI44">
        <v>3.5</v>
      </c>
    </row>
    <row r="45" spans="1:35">
      <c r="A45" s="9" t="s">
        <v>1019</v>
      </c>
      <c r="B45" t="s">
        <v>313</v>
      </c>
      <c r="C45" t="s">
        <v>314</v>
      </c>
      <c r="D45" s="5" t="s">
        <v>315</v>
      </c>
      <c r="E45" t="s">
        <v>36</v>
      </c>
      <c r="G45" s="4" t="s">
        <v>316</v>
      </c>
      <c r="T45" s="10" t="s">
        <v>317</v>
      </c>
      <c r="U45" s="10" t="s">
        <v>317</v>
      </c>
      <c r="V45" s="10" t="s">
        <v>318</v>
      </c>
      <c r="W45">
        <v>152</v>
      </c>
      <c r="AI45">
        <v>4.0999999999999996</v>
      </c>
    </row>
    <row r="46" spans="1:35">
      <c r="A46" s="9" t="s">
        <v>1019</v>
      </c>
      <c r="B46" t="s">
        <v>319</v>
      </c>
      <c r="C46" t="s">
        <v>34</v>
      </c>
      <c r="D46" s="5" t="s">
        <v>320</v>
      </c>
      <c r="E46" t="s">
        <v>36</v>
      </c>
      <c r="G46" s="4">
        <v>9738990900</v>
      </c>
      <c r="T46" s="10" t="s">
        <v>321</v>
      </c>
      <c r="U46" s="10" t="s">
        <v>322</v>
      </c>
      <c r="W46">
        <v>72</v>
      </c>
      <c r="AI46">
        <v>4.2</v>
      </c>
    </row>
    <row r="47" spans="1:35">
      <c r="A47" s="9" t="s">
        <v>1019</v>
      </c>
      <c r="B47" t="s">
        <v>328</v>
      </c>
      <c r="C47" t="s">
        <v>329</v>
      </c>
      <c r="D47" s="5" t="s">
        <v>330</v>
      </c>
      <c r="E47" t="s">
        <v>36</v>
      </c>
      <c r="G47" s="4" t="s">
        <v>331</v>
      </c>
      <c r="T47" s="10" t="s">
        <v>332</v>
      </c>
      <c r="U47" s="10" t="s">
        <v>332</v>
      </c>
      <c r="W47">
        <v>50</v>
      </c>
      <c r="AI47">
        <v>4.5</v>
      </c>
    </row>
    <row r="48" spans="1:35">
      <c r="A48" s="9" t="s">
        <v>1019</v>
      </c>
      <c r="B48" t="s">
        <v>333</v>
      </c>
      <c r="C48" t="s">
        <v>334</v>
      </c>
      <c r="D48" s="5" t="s">
        <v>335</v>
      </c>
      <c r="E48" t="s">
        <v>36</v>
      </c>
      <c r="G48" s="4" t="s">
        <v>336</v>
      </c>
      <c r="T48" s="10" t="s">
        <v>337</v>
      </c>
      <c r="U48" s="10" t="s">
        <v>337</v>
      </c>
      <c r="W48">
        <v>53</v>
      </c>
      <c r="AI48">
        <v>4.5</v>
      </c>
    </row>
    <row r="49" spans="1:35">
      <c r="A49" s="9" t="s">
        <v>1019</v>
      </c>
      <c r="B49" t="s">
        <v>338</v>
      </c>
      <c r="C49" t="s">
        <v>339</v>
      </c>
      <c r="D49" s="5" t="s">
        <v>340</v>
      </c>
      <c r="E49" t="s">
        <v>36</v>
      </c>
      <c r="G49" s="4" t="s">
        <v>341</v>
      </c>
      <c r="I49" s="4" t="s">
        <v>342</v>
      </c>
      <c r="T49" s="10" t="s">
        <v>343</v>
      </c>
      <c r="U49" s="10" t="s">
        <v>343</v>
      </c>
      <c r="V49" s="10" t="s">
        <v>344</v>
      </c>
      <c r="W49">
        <v>64</v>
      </c>
      <c r="AI49">
        <v>4.2</v>
      </c>
    </row>
    <row r="50" spans="1:35">
      <c r="A50" s="9" t="s">
        <v>1019</v>
      </c>
      <c r="B50" t="s">
        <v>345</v>
      </c>
      <c r="C50" t="s">
        <v>346</v>
      </c>
      <c r="D50" s="5" t="s">
        <v>347</v>
      </c>
      <c r="E50" t="s">
        <v>36</v>
      </c>
      <c r="G50" s="4" t="s">
        <v>348</v>
      </c>
      <c r="T50" s="10" t="s">
        <v>349</v>
      </c>
      <c r="U50" s="10" t="s">
        <v>349</v>
      </c>
      <c r="V50" s="10" t="s">
        <v>350</v>
      </c>
      <c r="W50">
        <v>229</v>
      </c>
      <c r="AI50">
        <v>4.4000000000000004</v>
      </c>
    </row>
    <row r="51" spans="1:35">
      <c r="A51" s="9" t="s">
        <v>1019</v>
      </c>
      <c r="B51" t="s">
        <v>351</v>
      </c>
      <c r="C51" t="s">
        <v>352</v>
      </c>
      <c r="D51" s="5" t="s">
        <v>353</v>
      </c>
      <c r="E51" t="s">
        <v>36</v>
      </c>
      <c r="F51" t="s">
        <v>354</v>
      </c>
      <c r="G51" s="4" t="s">
        <v>355</v>
      </c>
      <c r="I51" s="4">
        <v>9535517755</v>
      </c>
      <c r="T51" s="10" t="s">
        <v>356</v>
      </c>
      <c r="U51" s="10" t="s">
        <v>357</v>
      </c>
      <c r="V51" s="10" t="s">
        <v>358</v>
      </c>
      <c r="W51">
        <v>22</v>
      </c>
      <c r="AI51">
        <v>4.3</v>
      </c>
    </row>
    <row r="52" spans="1:35">
      <c r="A52" s="9" t="s">
        <v>1019</v>
      </c>
      <c r="B52" t="s">
        <v>359</v>
      </c>
      <c r="C52" t="s">
        <v>360</v>
      </c>
      <c r="D52" s="5" t="s">
        <v>361</v>
      </c>
      <c r="E52" t="s">
        <v>362</v>
      </c>
      <c r="G52" s="4">
        <v>7760050109</v>
      </c>
      <c r="T52" s="10" t="s">
        <v>363</v>
      </c>
      <c r="U52" s="10" t="s">
        <v>363</v>
      </c>
      <c r="V52" s="10" t="s">
        <v>364</v>
      </c>
      <c r="W52">
        <v>247</v>
      </c>
      <c r="AI52">
        <v>4.5</v>
      </c>
    </row>
    <row r="53" spans="1:35">
      <c r="A53" s="9" t="s">
        <v>1019</v>
      </c>
      <c r="B53" t="s">
        <v>384</v>
      </c>
      <c r="C53" t="s">
        <v>385</v>
      </c>
      <c r="D53" s="5" t="s">
        <v>386</v>
      </c>
      <c r="E53" t="s">
        <v>36</v>
      </c>
      <c r="F53" t="s">
        <v>387</v>
      </c>
      <c r="G53" s="4" t="s">
        <v>388</v>
      </c>
      <c r="T53" s="10" t="s">
        <v>389</v>
      </c>
      <c r="U53" s="10" t="s">
        <v>390</v>
      </c>
      <c r="V53" s="10" t="s">
        <v>389</v>
      </c>
      <c r="W53">
        <v>1126</v>
      </c>
      <c r="AI53">
        <v>4.3</v>
      </c>
    </row>
    <row r="54" spans="1:35">
      <c r="A54" s="9" t="s">
        <v>1019</v>
      </c>
      <c r="B54" t="s">
        <v>391</v>
      </c>
      <c r="C54" t="s">
        <v>392</v>
      </c>
      <c r="D54" s="5" t="s">
        <v>393</v>
      </c>
      <c r="E54" t="s">
        <v>36</v>
      </c>
      <c r="G54" s="4" t="s">
        <v>394</v>
      </c>
      <c r="T54" s="10" t="s">
        <v>395</v>
      </c>
      <c r="U54" s="10" t="s">
        <v>395</v>
      </c>
      <c r="W54">
        <v>1155</v>
      </c>
      <c r="AI54">
        <v>3.9</v>
      </c>
    </row>
    <row r="55" spans="1:35">
      <c r="A55" s="9" t="s">
        <v>1019</v>
      </c>
      <c r="B55" t="s">
        <v>396</v>
      </c>
      <c r="C55" t="s">
        <v>397</v>
      </c>
      <c r="D55" s="5" t="s">
        <v>398</v>
      </c>
      <c r="E55" t="s">
        <v>36</v>
      </c>
      <c r="G55" s="4" t="s">
        <v>399</v>
      </c>
      <c r="T55" s="10" t="s">
        <v>400</v>
      </c>
      <c r="U55" s="10" t="s">
        <v>400</v>
      </c>
      <c r="W55">
        <v>28</v>
      </c>
      <c r="AI55">
        <v>4.0999999999999996</v>
      </c>
    </row>
    <row r="56" spans="1:35">
      <c r="A56" s="9" t="s">
        <v>1019</v>
      </c>
      <c r="B56" t="s">
        <v>401</v>
      </c>
      <c r="C56" t="s">
        <v>402</v>
      </c>
      <c r="D56" s="5" t="s">
        <v>403</v>
      </c>
      <c r="E56" t="s">
        <v>36</v>
      </c>
      <c r="G56" s="4" t="s">
        <v>404</v>
      </c>
      <c r="T56" s="10" t="s">
        <v>405</v>
      </c>
      <c r="U56" s="10" t="s">
        <v>406</v>
      </c>
      <c r="V56" s="10" t="s">
        <v>405</v>
      </c>
      <c r="W56">
        <v>225</v>
      </c>
      <c r="AI56">
        <v>4.5</v>
      </c>
    </row>
    <row r="57" spans="1:35">
      <c r="A57" s="9" t="s">
        <v>1019</v>
      </c>
      <c r="B57" t="s">
        <v>415</v>
      </c>
      <c r="C57" t="s">
        <v>416</v>
      </c>
      <c r="D57" s="5" t="s">
        <v>417</v>
      </c>
      <c r="E57" t="s">
        <v>362</v>
      </c>
      <c r="F57" t="s">
        <v>418</v>
      </c>
      <c r="G57" s="4">
        <v>9108321391</v>
      </c>
      <c r="T57" s="10" t="s">
        <v>419</v>
      </c>
      <c r="U57" s="10" t="s">
        <v>419</v>
      </c>
      <c r="V57" s="10" t="s">
        <v>420</v>
      </c>
      <c r="W57">
        <v>14</v>
      </c>
      <c r="AI57">
        <v>3</v>
      </c>
    </row>
    <row r="58" spans="1:35">
      <c r="A58" s="9" t="s">
        <v>1019</v>
      </c>
      <c r="B58" t="s">
        <v>443</v>
      </c>
      <c r="C58" t="s">
        <v>444</v>
      </c>
      <c r="D58" s="5" t="s">
        <v>445</v>
      </c>
      <c r="E58" t="s">
        <v>36</v>
      </c>
      <c r="T58" s="10" t="s">
        <v>446</v>
      </c>
      <c r="U58" s="10" t="s">
        <v>446</v>
      </c>
      <c r="W58">
        <v>16</v>
      </c>
      <c r="AI58">
        <v>4.4000000000000004</v>
      </c>
    </row>
    <row r="59" spans="1:35">
      <c r="A59" s="9" t="s">
        <v>1019</v>
      </c>
      <c r="B59" t="s">
        <v>457</v>
      </c>
      <c r="C59" t="s">
        <v>458</v>
      </c>
      <c r="D59" s="5" t="s">
        <v>459</v>
      </c>
      <c r="E59" t="s">
        <v>36</v>
      </c>
      <c r="G59" s="4" t="s">
        <v>460</v>
      </c>
      <c r="T59" s="10" t="s">
        <v>461</v>
      </c>
      <c r="U59" s="10" t="s">
        <v>461</v>
      </c>
    </row>
    <row r="60" spans="1:35">
      <c r="A60" s="9" t="s">
        <v>1019</v>
      </c>
      <c r="B60" t="s">
        <v>495</v>
      </c>
      <c r="C60" t="s">
        <v>496</v>
      </c>
      <c r="D60" s="5" t="s">
        <v>497</v>
      </c>
      <c r="E60" t="s">
        <v>362</v>
      </c>
      <c r="T60" s="10" t="s">
        <v>498</v>
      </c>
      <c r="U60" s="10" t="s">
        <v>498</v>
      </c>
      <c r="W60">
        <v>2</v>
      </c>
      <c r="AI60">
        <v>5</v>
      </c>
    </row>
    <row r="61" spans="1:35">
      <c r="A61" s="9" t="s">
        <v>1019</v>
      </c>
      <c r="B61" t="s">
        <v>499</v>
      </c>
      <c r="C61" t="s">
        <v>500</v>
      </c>
      <c r="D61" s="5" t="s">
        <v>501</v>
      </c>
      <c r="E61" t="s">
        <v>362</v>
      </c>
      <c r="G61" s="4">
        <v>918242451264</v>
      </c>
      <c r="T61" s="10" t="s">
        <v>502</v>
      </c>
      <c r="U61" s="10" t="s">
        <v>502</v>
      </c>
      <c r="W61">
        <v>2189</v>
      </c>
      <c r="Y61" s="1">
        <v>40817</v>
      </c>
      <c r="AI61">
        <v>4.2</v>
      </c>
    </row>
    <row r="62" spans="1:35">
      <c r="A62" s="9" t="s">
        <v>1019</v>
      </c>
      <c r="B62" t="s">
        <v>516</v>
      </c>
      <c r="C62" t="s">
        <v>517</v>
      </c>
      <c r="D62" s="5" t="s">
        <v>518</v>
      </c>
      <c r="E62" t="s">
        <v>36</v>
      </c>
      <c r="G62" s="4" t="s">
        <v>519</v>
      </c>
      <c r="I62" s="4" t="s">
        <v>520</v>
      </c>
      <c r="T62" s="10" t="s">
        <v>521</v>
      </c>
      <c r="U62" s="10" t="s">
        <v>521</v>
      </c>
      <c r="V62" s="10" t="s">
        <v>522</v>
      </c>
      <c r="W62">
        <v>18</v>
      </c>
      <c r="AI62">
        <v>4.5999999999999996</v>
      </c>
    </row>
    <row r="63" spans="1:35">
      <c r="A63" s="9" t="s">
        <v>1019</v>
      </c>
      <c r="B63" t="s">
        <v>523</v>
      </c>
      <c r="D63" s="5" t="s">
        <v>524</v>
      </c>
      <c r="E63" t="s">
        <v>36</v>
      </c>
      <c r="G63" s="4" t="s">
        <v>525</v>
      </c>
      <c r="I63" s="4" t="s">
        <v>526</v>
      </c>
      <c r="T63" s="10" t="s">
        <v>527</v>
      </c>
      <c r="U63" s="10" t="s">
        <v>527</v>
      </c>
      <c r="V63" s="10" t="s">
        <v>528</v>
      </c>
      <c r="W63">
        <v>37</v>
      </c>
      <c r="AI63">
        <v>5</v>
      </c>
    </row>
    <row r="64" spans="1:35">
      <c r="A64" s="9" t="s">
        <v>1019</v>
      </c>
      <c r="B64" t="s">
        <v>529</v>
      </c>
      <c r="C64" t="s">
        <v>530</v>
      </c>
      <c r="D64" s="5" t="s">
        <v>531</v>
      </c>
      <c r="E64" t="s">
        <v>269</v>
      </c>
      <c r="G64" s="4">
        <v>919633093142</v>
      </c>
      <c r="T64" s="10" t="s">
        <v>532</v>
      </c>
      <c r="U64" s="10" t="s">
        <v>533</v>
      </c>
      <c r="W64">
        <v>816</v>
      </c>
      <c r="AI64">
        <v>4.2</v>
      </c>
    </row>
    <row r="65" spans="1:35">
      <c r="A65" s="9" t="s">
        <v>1019</v>
      </c>
      <c r="B65" t="s">
        <v>541</v>
      </c>
      <c r="C65" t="s">
        <v>542</v>
      </c>
      <c r="D65" s="5" t="s">
        <v>543</v>
      </c>
      <c r="E65" t="s">
        <v>36</v>
      </c>
      <c r="G65" s="4" t="s">
        <v>544</v>
      </c>
      <c r="I65" s="4">
        <v>9606807231</v>
      </c>
      <c r="T65" s="10" t="s">
        <v>545</v>
      </c>
      <c r="U65" s="10" t="s">
        <v>546</v>
      </c>
      <c r="W65">
        <v>4</v>
      </c>
      <c r="AI65">
        <v>4.3</v>
      </c>
    </row>
    <row r="66" spans="1:35">
      <c r="A66" s="9" t="s">
        <v>1019</v>
      </c>
      <c r="B66" t="s">
        <v>580</v>
      </c>
      <c r="C66" t="s">
        <v>581</v>
      </c>
      <c r="D66" s="5" t="s">
        <v>582</v>
      </c>
      <c r="E66" t="s">
        <v>36</v>
      </c>
      <c r="F66" t="s">
        <v>583</v>
      </c>
      <c r="G66" s="4" t="s">
        <v>584</v>
      </c>
      <c r="S66" t="s">
        <v>585</v>
      </c>
      <c r="T66" s="10" t="s">
        <v>586</v>
      </c>
      <c r="U66" s="10" t="s">
        <v>586</v>
      </c>
      <c r="V66" s="10" t="s">
        <v>587</v>
      </c>
      <c r="W66">
        <v>48</v>
      </c>
      <c r="AI66">
        <v>4.2</v>
      </c>
    </row>
    <row r="67" spans="1:35">
      <c r="A67" s="9" t="s">
        <v>1019</v>
      </c>
      <c r="B67" t="s">
        <v>601</v>
      </c>
      <c r="C67" t="s">
        <v>602</v>
      </c>
      <c r="D67" s="5" t="s">
        <v>603</v>
      </c>
      <c r="E67" t="s">
        <v>269</v>
      </c>
      <c r="T67" s="10" t="s">
        <v>604</v>
      </c>
      <c r="U67" s="10" t="s">
        <v>604</v>
      </c>
      <c r="W67">
        <v>1</v>
      </c>
      <c r="AI67">
        <v>5</v>
      </c>
    </row>
    <row r="68" spans="1:35">
      <c r="A68" s="9" t="s">
        <v>1019</v>
      </c>
      <c r="B68" t="s">
        <v>605</v>
      </c>
      <c r="C68" t="s">
        <v>606</v>
      </c>
      <c r="D68" s="5" t="s">
        <v>607</v>
      </c>
      <c r="E68" t="s">
        <v>269</v>
      </c>
      <c r="G68" s="4">
        <v>919342185383</v>
      </c>
      <c r="T68" s="10" t="s">
        <v>608</v>
      </c>
      <c r="U68" s="10" t="s">
        <v>609</v>
      </c>
      <c r="W68">
        <v>21</v>
      </c>
      <c r="Y68">
        <v>1989</v>
      </c>
      <c r="AD68" t="s">
        <v>610</v>
      </c>
      <c r="AI68">
        <v>4.3</v>
      </c>
    </row>
    <row r="69" spans="1:35">
      <c r="A69" s="9" t="s">
        <v>1019</v>
      </c>
      <c r="B69" t="s">
        <v>621</v>
      </c>
      <c r="C69" t="s">
        <v>622</v>
      </c>
      <c r="D69" s="5" t="s">
        <v>623</v>
      </c>
      <c r="E69" t="s">
        <v>275</v>
      </c>
      <c r="T69" s="10" t="s">
        <v>624</v>
      </c>
      <c r="U69" s="10" t="s">
        <v>624</v>
      </c>
      <c r="W69">
        <v>5</v>
      </c>
      <c r="AI69">
        <v>3.6</v>
      </c>
    </row>
    <row r="70" spans="1:35">
      <c r="A70" s="9" t="s">
        <v>1019</v>
      </c>
      <c r="B70" t="s">
        <v>639</v>
      </c>
      <c r="C70" t="s">
        <v>640</v>
      </c>
      <c r="D70" s="5" t="s">
        <v>641</v>
      </c>
      <c r="E70" t="s">
        <v>36</v>
      </c>
      <c r="G70" s="4" t="s">
        <v>642</v>
      </c>
      <c r="I70" s="4">
        <v>9880028877</v>
      </c>
      <c r="T70" s="10" t="s">
        <v>643</v>
      </c>
      <c r="U70" s="10" t="s">
        <v>644</v>
      </c>
      <c r="V70" s="10" t="s">
        <v>645</v>
      </c>
      <c r="W70">
        <v>133</v>
      </c>
      <c r="AI70">
        <v>4.4000000000000004</v>
      </c>
    </row>
    <row r="71" spans="1:35">
      <c r="A71" s="9" t="s">
        <v>1019</v>
      </c>
      <c r="B71" t="s">
        <v>646</v>
      </c>
      <c r="C71" t="s">
        <v>647</v>
      </c>
      <c r="D71" s="5" t="s">
        <v>641</v>
      </c>
      <c r="E71" t="s">
        <v>36</v>
      </c>
      <c r="G71" s="4" t="s">
        <v>642</v>
      </c>
      <c r="I71" s="4">
        <v>9880028877</v>
      </c>
      <c r="T71" s="10" t="s">
        <v>643</v>
      </c>
      <c r="U71" s="10" t="s">
        <v>648</v>
      </c>
      <c r="V71" s="10" t="s">
        <v>645</v>
      </c>
      <c r="W71">
        <v>127</v>
      </c>
      <c r="AI71">
        <v>4.3</v>
      </c>
    </row>
    <row r="72" spans="1:35">
      <c r="A72" s="9" t="s">
        <v>1019</v>
      </c>
      <c r="B72" t="s">
        <v>649</v>
      </c>
      <c r="C72" t="s">
        <v>650</v>
      </c>
      <c r="D72" s="5" t="s">
        <v>651</v>
      </c>
      <c r="E72" t="s">
        <v>36</v>
      </c>
      <c r="T72" s="10" t="s">
        <v>652</v>
      </c>
      <c r="U72" s="10" t="s">
        <v>652</v>
      </c>
    </row>
    <row r="73" spans="1:35">
      <c r="A73" s="9" t="s">
        <v>1019</v>
      </c>
      <c r="B73" t="s">
        <v>712</v>
      </c>
      <c r="C73" t="s">
        <v>713</v>
      </c>
      <c r="D73" s="5" t="s">
        <v>714</v>
      </c>
      <c r="E73" t="s">
        <v>36</v>
      </c>
      <c r="G73" s="4" t="s">
        <v>715</v>
      </c>
      <c r="T73" s="10" t="s">
        <v>716</v>
      </c>
      <c r="U73" s="10" t="s">
        <v>716</v>
      </c>
      <c r="W73">
        <v>39</v>
      </c>
      <c r="AI73">
        <v>4.3</v>
      </c>
    </row>
    <row r="74" spans="1:35">
      <c r="A74" s="9" t="s">
        <v>1019</v>
      </c>
      <c r="B74" t="s">
        <v>717</v>
      </c>
      <c r="C74" t="s">
        <v>718</v>
      </c>
      <c r="D74" s="5" t="s">
        <v>719</v>
      </c>
      <c r="E74" t="s">
        <v>36</v>
      </c>
      <c r="T74" s="10" t="s">
        <v>720</v>
      </c>
      <c r="U74" s="10" t="s">
        <v>720</v>
      </c>
      <c r="V74" s="10" t="s">
        <v>721</v>
      </c>
      <c r="W74">
        <v>315</v>
      </c>
      <c r="AI74">
        <v>4.0999999999999996</v>
      </c>
    </row>
    <row r="75" spans="1:35">
      <c r="A75" s="9" t="s">
        <v>1019</v>
      </c>
      <c r="B75" t="s">
        <v>722</v>
      </c>
      <c r="C75" t="s">
        <v>723</v>
      </c>
      <c r="D75" s="5" t="s">
        <v>724</v>
      </c>
      <c r="E75" t="s">
        <v>36</v>
      </c>
      <c r="T75" s="10" t="s">
        <v>725</v>
      </c>
      <c r="U75" s="10" t="s">
        <v>725</v>
      </c>
    </row>
    <row r="76" spans="1:35">
      <c r="A76" s="9" t="s">
        <v>1019</v>
      </c>
      <c r="B76" t="s">
        <v>726</v>
      </c>
      <c r="C76" t="s">
        <v>727</v>
      </c>
      <c r="D76" s="5" t="s">
        <v>728</v>
      </c>
      <c r="E76" t="s">
        <v>36</v>
      </c>
      <c r="G76" s="4" t="s">
        <v>729</v>
      </c>
      <c r="T76" s="10" t="s">
        <v>730</v>
      </c>
      <c r="U76" s="10" t="s">
        <v>730</v>
      </c>
      <c r="V76" s="10" t="s">
        <v>731</v>
      </c>
      <c r="W76">
        <v>17</v>
      </c>
      <c r="AI76">
        <v>5</v>
      </c>
    </row>
    <row r="77" spans="1:35">
      <c r="A77" s="9" t="s">
        <v>1019</v>
      </c>
      <c r="B77" t="s">
        <v>732</v>
      </c>
      <c r="C77" t="s">
        <v>733</v>
      </c>
      <c r="D77" s="5" t="s">
        <v>734</v>
      </c>
      <c r="E77" t="s">
        <v>735</v>
      </c>
      <c r="G77" s="4">
        <v>9448681748</v>
      </c>
      <c r="T77" s="10" t="s">
        <v>736</v>
      </c>
      <c r="U77" s="10" t="s">
        <v>737</v>
      </c>
      <c r="W77">
        <v>5</v>
      </c>
      <c r="AI77">
        <v>4.2</v>
      </c>
    </row>
    <row r="78" spans="1:35">
      <c r="A78" s="9" t="s">
        <v>1019</v>
      </c>
      <c r="B78" t="s">
        <v>738</v>
      </c>
      <c r="C78" t="s">
        <v>739</v>
      </c>
      <c r="D78" s="5" t="s">
        <v>740</v>
      </c>
      <c r="E78" t="s">
        <v>741</v>
      </c>
      <c r="F78" t="s">
        <v>742</v>
      </c>
      <c r="G78" s="4" t="s">
        <v>743</v>
      </c>
      <c r="T78" s="10" t="s">
        <v>744</v>
      </c>
      <c r="U78" s="10" t="s">
        <v>745</v>
      </c>
      <c r="V78" s="10" t="s">
        <v>746</v>
      </c>
      <c r="W78">
        <v>515</v>
      </c>
      <c r="AI78">
        <v>4.0999999999999996</v>
      </c>
    </row>
    <row r="79" spans="1:35">
      <c r="A79" s="9" t="s">
        <v>1019</v>
      </c>
      <c r="B79" t="s">
        <v>747</v>
      </c>
      <c r="C79" t="s">
        <v>748</v>
      </c>
      <c r="D79" s="5" t="s">
        <v>749</v>
      </c>
      <c r="E79" t="s">
        <v>36</v>
      </c>
      <c r="G79" s="4">
        <v>9945022473</v>
      </c>
      <c r="T79" s="10" t="s">
        <v>750</v>
      </c>
      <c r="U79" s="10" t="s">
        <v>751</v>
      </c>
      <c r="W79">
        <v>3</v>
      </c>
      <c r="AI79">
        <v>5</v>
      </c>
    </row>
    <row r="80" spans="1:35">
      <c r="A80" s="9" t="s">
        <v>1019</v>
      </c>
      <c r="B80" t="s">
        <v>801</v>
      </c>
      <c r="C80" t="s">
        <v>802</v>
      </c>
      <c r="D80" s="5" t="s">
        <v>803</v>
      </c>
      <c r="E80" t="s">
        <v>804</v>
      </c>
      <c r="T80" s="10" t="s">
        <v>805</v>
      </c>
      <c r="U80" s="10" t="s">
        <v>805</v>
      </c>
    </row>
    <row r="81" spans="1:35">
      <c r="A81" s="9" t="s">
        <v>1019</v>
      </c>
      <c r="B81" t="s">
        <v>806</v>
      </c>
      <c r="C81" t="s">
        <v>807</v>
      </c>
      <c r="D81" s="5" t="s">
        <v>808</v>
      </c>
      <c r="E81" t="s">
        <v>36</v>
      </c>
      <c r="T81" s="10" t="s">
        <v>809</v>
      </c>
      <c r="U81" s="10" t="s">
        <v>809</v>
      </c>
      <c r="W81">
        <v>24</v>
      </c>
      <c r="AI81">
        <v>4.3</v>
      </c>
    </row>
    <row r="82" spans="1:35">
      <c r="A82" s="9" t="s">
        <v>1019</v>
      </c>
      <c r="B82" t="s">
        <v>827</v>
      </c>
      <c r="C82" t="s">
        <v>828</v>
      </c>
      <c r="D82" s="5" t="s">
        <v>829</v>
      </c>
      <c r="E82" t="s">
        <v>36</v>
      </c>
      <c r="T82" s="10" t="s">
        <v>830</v>
      </c>
      <c r="U82" s="10" t="s">
        <v>830</v>
      </c>
      <c r="V82" s="10" t="s">
        <v>831</v>
      </c>
      <c r="W82">
        <v>8</v>
      </c>
      <c r="AI82">
        <v>4.0999999999999996</v>
      </c>
    </row>
    <row r="83" spans="1:35">
      <c r="A83" s="9" t="s">
        <v>1019</v>
      </c>
      <c r="B83" t="s">
        <v>846</v>
      </c>
      <c r="C83" t="s">
        <v>847</v>
      </c>
      <c r="D83" s="5" t="s">
        <v>848</v>
      </c>
      <c r="E83" t="s">
        <v>36</v>
      </c>
      <c r="T83" s="10" t="s">
        <v>849</v>
      </c>
      <c r="U83" s="10" t="s">
        <v>849</v>
      </c>
      <c r="W83">
        <v>35</v>
      </c>
      <c r="AI83">
        <v>4.4000000000000004</v>
      </c>
    </row>
    <row r="84" spans="1:35">
      <c r="A84" s="9" t="s">
        <v>1019</v>
      </c>
      <c r="B84" t="s">
        <v>850</v>
      </c>
      <c r="C84" t="s">
        <v>851</v>
      </c>
      <c r="D84" s="5" t="s">
        <v>852</v>
      </c>
      <c r="E84" t="s">
        <v>36</v>
      </c>
      <c r="G84" s="4" t="s">
        <v>853</v>
      </c>
      <c r="I84" s="4">
        <v>8041717986</v>
      </c>
      <c r="P84" t="s">
        <v>854</v>
      </c>
      <c r="T84" s="10" t="s">
        <v>855</v>
      </c>
      <c r="U84" s="10" t="s">
        <v>856</v>
      </c>
      <c r="V84" s="10" t="s">
        <v>857</v>
      </c>
      <c r="W84">
        <v>27</v>
      </c>
      <c r="AI84">
        <v>4</v>
      </c>
    </row>
    <row r="85" spans="1:35">
      <c r="A85" s="9" t="s">
        <v>1019</v>
      </c>
      <c r="B85" t="s">
        <v>875</v>
      </c>
      <c r="C85" t="s">
        <v>876</v>
      </c>
      <c r="D85" s="5" t="s">
        <v>877</v>
      </c>
      <c r="E85" t="s">
        <v>36</v>
      </c>
      <c r="G85" s="4" t="s">
        <v>130</v>
      </c>
      <c r="T85" s="10" t="s">
        <v>878</v>
      </c>
      <c r="U85" s="10" t="s">
        <v>878</v>
      </c>
      <c r="V85" s="10" t="s">
        <v>879</v>
      </c>
      <c r="W85">
        <v>116</v>
      </c>
      <c r="AI85">
        <v>4.2</v>
      </c>
    </row>
    <row r="86" spans="1:35">
      <c r="A86" s="9" t="s">
        <v>1019</v>
      </c>
      <c r="B86" t="s">
        <v>886</v>
      </c>
      <c r="C86" t="s">
        <v>887</v>
      </c>
      <c r="D86" s="5" t="s">
        <v>888</v>
      </c>
      <c r="E86" t="s">
        <v>36</v>
      </c>
      <c r="G86" s="4">
        <v>8025428880</v>
      </c>
      <c r="I86" s="4">
        <v>9448484728</v>
      </c>
      <c r="T86" s="10" t="s">
        <v>889</v>
      </c>
      <c r="U86" s="10" t="s">
        <v>890</v>
      </c>
      <c r="W86">
        <v>8</v>
      </c>
      <c r="AI86">
        <v>4.5</v>
      </c>
    </row>
    <row r="87" spans="1:35">
      <c r="A87" s="9" t="s">
        <v>1019</v>
      </c>
      <c r="B87" t="s">
        <v>891</v>
      </c>
      <c r="C87" t="s">
        <v>892</v>
      </c>
      <c r="D87" s="5" t="s">
        <v>893</v>
      </c>
      <c r="E87" t="s">
        <v>36</v>
      </c>
      <c r="G87" s="4" t="s">
        <v>894</v>
      </c>
      <c r="T87" s="10" t="s">
        <v>895</v>
      </c>
      <c r="U87" s="10" t="s">
        <v>895</v>
      </c>
    </row>
    <row r="88" spans="1:35">
      <c r="A88" s="9" t="s">
        <v>1019</v>
      </c>
      <c r="B88" t="s">
        <v>896</v>
      </c>
      <c r="C88" t="s">
        <v>897</v>
      </c>
      <c r="D88" s="5" t="s">
        <v>898</v>
      </c>
      <c r="E88" t="s">
        <v>36</v>
      </c>
      <c r="G88" s="4" t="s">
        <v>899</v>
      </c>
      <c r="T88" s="10" t="s">
        <v>900</v>
      </c>
      <c r="U88" s="10" t="s">
        <v>900</v>
      </c>
      <c r="V88" s="10" t="s">
        <v>901</v>
      </c>
      <c r="W88">
        <v>16</v>
      </c>
      <c r="AI88">
        <v>4.9000000000000004</v>
      </c>
    </row>
    <row r="89" spans="1:35">
      <c r="A89" s="9" t="s">
        <v>1019</v>
      </c>
      <c r="B89" t="s">
        <v>902</v>
      </c>
      <c r="C89" t="s">
        <v>903</v>
      </c>
      <c r="D89" s="5" t="s">
        <v>904</v>
      </c>
      <c r="E89" t="s">
        <v>36</v>
      </c>
      <c r="F89" t="s">
        <v>905</v>
      </c>
      <c r="G89" s="4" t="s">
        <v>906</v>
      </c>
      <c r="I89" s="4" t="s">
        <v>907</v>
      </c>
      <c r="T89" s="10" t="s">
        <v>908</v>
      </c>
      <c r="U89" s="10" t="s">
        <v>909</v>
      </c>
      <c r="V89" s="10" t="s">
        <v>910</v>
      </c>
      <c r="W89">
        <v>4</v>
      </c>
      <c r="AI89">
        <v>5</v>
      </c>
    </row>
    <row r="90" spans="1:35">
      <c r="A90" s="9" t="s">
        <v>1019</v>
      </c>
      <c r="B90" t="s">
        <v>935</v>
      </c>
      <c r="C90" t="s">
        <v>936</v>
      </c>
      <c r="D90" s="5" t="s">
        <v>937</v>
      </c>
      <c r="E90" t="s">
        <v>36</v>
      </c>
      <c r="G90" s="4" t="s">
        <v>938</v>
      </c>
      <c r="T90" s="10" t="s">
        <v>939</v>
      </c>
      <c r="U90" s="10" t="s">
        <v>939</v>
      </c>
      <c r="W90">
        <v>11</v>
      </c>
      <c r="AI90">
        <v>4</v>
      </c>
    </row>
    <row r="91" spans="1:35">
      <c r="A91" s="9" t="s">
        <v>1019</v>
      </c>
      <c r="B91" t="s">
        <v>940</v>
      </c>
      <c r="C91" t="s">
        <v>941</v>
      </c>
      <c r="D91" s="5" t="s">
        <v>942</v>
      </c>
      <c r="E91" t="s">
        <v>36</v>
      </c>
      <c r="G91" s="4" t="s">
        <v>943</v>
      </c>
      <c r="I91" s="4">
        <v>9611526443</v>
      </c>
      <c r="T91" s="10" t="s">
        <v>944</v>
      </c>
      <c r="U91" s="10" t="s">
        <v>945</v>
      </c>
      <c r="W91">
        <v>48</v>
      </c>
      <c r="AI91">
        <v>4.7</v>
      </c>
    </row>
    <row r="92" spans="1:35">
      <c r="A92" s="9" t="s">
        <v>1019</v>
      </c>
      <c r="B92" t="s">
        <v>946</v>
      </c>
      <c r="C92" t="s">
        <v>947</v>
      </c>
      <c r="D92" s="5" t="s">
        <v>948</v>
      </c>
      <c r="E92" t="s">
        <v>36</v>
      </c>
      <c r="G92" s="4">
        <v>9880835392</v>
      </c>
      <c r="I92" s="4">
        <v>9611526443</v>
      </c>
      <c r="T92" s="10" t="s">
        <v>944</v>
      </c>
      <c r="U92" s="10" t="s">
        <v>949</v>
      </c>
      <c r="W92">
        <v>1</v>
      </c>
      <c r="AI92">
        <v>1</v>
      </c>
    </row>
    <row r="93" spans="1:35">
      <c r="A93" s="9" t="s">
        <v>1019</v>
      </c>
      <c r="B93" t="s">
        <v>958</v>
      </c>
      <c r="C93" t="s">
        <v>959</v>
      </c>
      <c r="D93" s="5" t="s">
        <v>960</v>
      </c>
      <c r="E93" t="s">
        <v>812</v>
      </c>
      <c r="G93" s="4" t="s">
        <v>961</v>
      </c>
      <c r="T93" s="10" t="s">
        <v>962</v>
      </c>
      <c r="U93" s="10" t="s">
        <v>962</v>
      </c>
      <c r="W93">
        <v>4</v>
      </c>
      <c r="AI93">
        <v>4.5</v>
      </c>
    </row>
    <row r="94" spans="1:35">
      <c r="A94" s="9" t="s">
        <v>1019</v>
      </c>
      <c r="B94" t="s">
        <v>973</v>
      </c>
      <c r="C94" t="s">
        <v>974</v>
      </c>
      <c r="D94" s="5" t="s">
        <v>975</v>
      </c>
      <c r="E94" t="s">
        <v>269</v>
      </c>
      <c r="F94" t="s">
        <v>976</v>
      </c>
      <c r="J94" t="s">
        <v>977</v>
      </c>
      <c r="Q94" t="s">
        <v>978</v>
      </c>
      <c r="S94" t="s">
        <v>978</v>
      </c>
      <c r="T94" s="10" t="s">
        <v>979</v>
      </c>
      <c r="U94" s="10" t="s">
        <v>980</v>
      </c>
      <c r="V94" s="10" t="s">
        <v>981</v>
      </c>
      <c r="W94">
        <v>105</v>
      </c>
      <c r="Y94">
        <v>1990</v>
      </c>
      <c r="AI94">
        <v>4.0999999999999996</v>
      </c>
    </row>
    <row r="95" spans="1:35">
      <c r="A95" s="9" t="s">
        <v>1019</v>
      </c>
      <c r="B95" t="s">
        <v>982</v>
      </c>
      <c r="C95" t="s">
        <v>983</v>
      </c>
      <c r="D95" s="5" t="s">
        <v>984</v>
      </c>
      <c r="E95" t="s">
        <v>36</v>
      </c>
      <c r="G95" s="4" t="s">
        <v>985</v>
      </c>
      <c r="I95" s="4">
        <v>9036185906</v>
      </c>
      <c r="T95" s="10" t="s">
        <v>986</v>
      </c>
      <c r="U95" s="10" t="s">
        <v>987</v>
      </c>
      <c r="V95" s="10" t="s">
        <v>988</v>
      </c>
      <c r="W95">
        <v>119</v>
      </c>
      <c r="AI95">
        <v>4.5999999999999996</v>
      </c>
    </row>
    <row r="96" spans="1:35">
      <c r="A96" s="9" t="s">
        <v>1019</v>
      </c>
      <c r="B96" t="s">
        <v>989</v>
      </c>
      <c r="C96" t="s">
        <v>990</v>
      </c>
      <c r="D96" s="5" t="s">
        <v>991</v>
      </c>
      <c r="E96" t="s">
        <v>36</v>
      </c>
      <c r="G96" s="4" t="s">
        <v>200</v>
      </c>
      <c r="T96" s="10" t="s">
        <v>992</v>
      </c>
      <c r="U96" s="10" t="s">
        <v>992</v>
      </c>
      <c r="W96">
        <v>1</v>
      </c>
      <c r="AI96">
        <v>5</v>
      </c>
    </row>
    <row r="97" spans="1:36">
      <c r="A97" s="9" t="s">
        <v>1021</v>
      </c>
      <c r="B97" t="s">
        <v>72</v>
      </c>
      <c r="C97" t="s">
        <v>73</v>
      </c>
      <c r="D97" s="5" t="s">
        <v>74</v>
      </c>
      <c r="E97" t="s">
        <v>75</v>
      </c>
      <c r="F97" t="s">
        <v>76</v>
      </c>
      <c r="G97" s="4">
        <v>9447150454</v>
      </c>
      <c r="O97" t="s">
        <v>77</v>
      </c>
      <c r="P97" t="s">
        <v>78</v>
      </c>
      <c r="T97" s="10" t="s">
        <v>79</v>
      </c>
      <c r="U97" s="10" t="s">
        <v>80</v>
      </c>
      <c r="V97" s="10" t="s">
        <v>79</v>
      </c>
      <c r="W97">
        <v>9</v>
      </c>
      <c r="AI97">
        <v>4.5999999999999996</v>
      </c>
      <c r="AJ97">
        <v>688001</v>
      </c>
    </row>
    <row r="98" spans="1:36">
      <c r="A98" s="9" t="s">
        <v>1021</v>
      </c>
      <c r="B98" t="s">
        <v>81</v>
      </c>
      <c r="C98" t="s">
        <v>82</v>
      </c>
      <c r="D98" s="5" t="s">
        <v>83</v>
      </c>
      <c r="E98" t="s">
        <v>84</v>
      </c>
      <c r="G98" s="4">
        <v>9400100333</v>
      </c>
      <c r="T98" s="10" t="s">
        <v>85</v>
      </c>
      <c r="U98" s="10" t="s">
        <v>85</v>
      </c>
      <c r="V98" s="10" t="s">
        <v>86</v>
      </c>
      <c r="W98">
        <v>15</v>
      </c>
      <c r="AI98">
        <v>5</v>
      </c>
      <c r="AJ98">
        <v>695009</v>
      </c>
    </row>
    <row r="99" spans="1:36">
      <c r="A99" s="9" t="s">
        <v>1021</v>
      </c>
      <c r="B99" t="s">
        <v>117</v>
      </c>
      <c r="C99" t="s">
        <v>118</v>
      </c>
      <c r="D99" s="5" t="s">
        <v>119</v>
      </c>
      <c r="F99" t="s">
        <v>120</v>
      </c>
      <c r="G99" s="4" t="s">
        <v>121</v>
      </c>
      <c r="O99" t="s">
        <v>122</v>
      </c>
      <c r="P99" t="s">
        <v>123</v>
      </c>
      <c r="T99" s="10" t="s">
        <v>124</v>
      </c>
      <c r="U99" s="10" t="s">
        <v>125</v>
      </c>
      <c r="V99" s="10" t="s">
        <v>126</v>
      </c>
      <c r="W99">
        <v>29</v>
      </c>
      <c r="AI99">
        <v>5</v>
      </c>
      <c r="AJ99">
        <v>690528</v>
      </c>
    </row>
    <row r="100" spans="1:36">
      <c r="A100" s="9" t="s">
        <v>1021</v>
      </c>
      <c r="B100" t="s">
        <v>215</v>
      </c>
      <c r="C100" t="s">
        <v>216</v>
      </c>
      <c r="D100" s="5" t="s">
        <v>217</v>
      </c>
      <c r="E100" t="s">
        <v>218</v>
      </c>
      <c r="G100" s="4">
        <v>9605136882</v>
      </c>
      <c r="T100" s="10" t="s">
        <v>219</v>
      </c>
      <c r="U100" s="10" t="s">
        <v>220</v>
      </c>
      <c r="AJ100">
        <v>686101</v>
      </c>
    </row>
    <row r="101" spans="1:36">
      <c r="A101" s="9" t="s">
        <v>1021</v>
      </c>
      <c r="B101" t="s">
        <v>226</v>
      </c>
      <c r="C101" t="s">
        <v>227</v>
      </c>
      <c r="D101" s="5" t="s">
        <v>228</v>
      </c>
      <c r="E101" t="s">
        <v>229</v>
      </c>
      <c r="G101" s="4">
        <v>9497932021</v>
      </c>
      <c r="O101" t="s">
        <v>230</v>
      </c>
      <c r="P101" t="s">
        <v>231</v>
      </c>
      <c r="T101" s="10" t="s">
        <v>232</v>
      </c>
      <c r="U101" s="10" t="s">
        <v>233</v>
      </c>
      <c r="W101">
        <v>21</v>
      </c>
      <c r="AI101">
        <v>3.2</v>
      </c>
      <c r="AJ101">
        <v>688536</v>
      </c>
    </row>
    <row r="102" spans="1:36">
      <c r="A102" s="9" t="s">
        <v>1021</v>
      </c>
      <c r="B102" t="s">
        <v>301</v>
      </c>
      <c r="C102" t="s">
        <v>302</v>
      </c>
      <c r="D102" s="5" t="s">
        <v>303</v>
      </c>
      <c r="E102" t="s">
        <v>304</v>
      </c>
      <c r="G102" s="4">
        <v>4842435308</v>
      </c>
      <c r="I102" s="4" t="s">
        <v>305</v>
      </c>
      <c r="J102" t="s">
        <v>306</v>
      </c>
      <c r="N102" t="s">
        <v>307</v>
      </c>
      <c r="P102" t="s">
        <v>308</v>
      </c>
      <c r="S102" t="s">
        <v>309</v>
      </c>
      <c r="T102" s="10" t="s">
        <v>310</v>
      </c>
      <c r="U102" s="10" t="s">
        <v>311</v>
      </c>
      <c r="V102" s="10" t="s">
        <v>310</v>
      </c>
      <c r="W102">
        <v>69</v>
      </c>
      <c r="AG102" t="s">
        <v>312</v>
      </c>
      <c r="AI102">
        <v>4.4000000000000004</v>
      </c>
      <c r="AJ102">
        <v>682023</v>
      </c>
    </row>
    <row r="103" spans="1:36">
      <c r="A103" s="9" t="s">
        <v>1021</v>
      </c>
      <c r="B103" t="s">
        <v>376</v>
      </c>
      <c r="C103" t="s">
        <v>377</v>
      </c>
      <c r="D103" s="5" t="s">
        <v>378</v>
      </c>
      <c r="E103" t="s">
        <v>84</v>
      </c>
      <c r="G103" s="4">
        <v>9961676869</v>
      </c>
      <c r="I103" s="4">
        <v>8089080818</v>
      </c>
      <c r="O103" t="s">
        <v>265</v>
      </c>
      <c r="P103" t="s">
        <v>379</v>
      </c>
      <c r="T103" s="10" t="s">
        <v>380</v>
      </c>
      <c r="U103" s="10" t="s">
        <v>381</v>
      </c>
      <c r="W103">
        <v>4</v>
      </c>
      <c r="AC103" t="s">
        <v>382</v>
      </c>
      <c r="AF103" t="s">
        <v>383</v>
      </c>
      <c r="AI103">
        <v>3</v>
      </c>
      <c r="AJ103">
        <v>695005</v>
      </c>
    </row>
    <row r="104" spans="1:36">
      <c r="A104" s="9" t="s">
        <v>1021</v>
      </c>
      <c r="B104" t="s">
        <v>407</v>
      </c>
      <c r="C104" t="s">
        <v>408</v>
      </c>
      <c r="D104" s="5" t="s">
        <v>409</v>
      </c>
      <c r="E104" t="s">
        <v>410</v>
      </c>
      <c r="G104" s="4">
        <v>9447056276</v>
      </c>
      <c r="T104" s="10" t="s">
        <v>411</v>
      </c>
      <c r="U104" s="10" t="s">
        <v>411</v>
      </c>
      <c r="W104">
        <v>2</v>
      </c>
      <c r="AI104">
        <v>4</v>
      </c>
      <c r="AJ104">
        <v>686002</v>
      </c>
    </row>
    <row r="105" spans="1:36">
      <c r="A105" s="9" t="s">
        <v>1021</v>
      </c>
      <c r="B105" t="s">
        <v>421</v>
      </c>
      <c r="C105" t="s">
        <v>422</v>
      </c>
      <c r="D105" s="5" t="s">
        <v>423</v>
      </c>
      <c r="E105" t="s">
        <v>424</v>
      </c>
      <c r="F105" t="s">
        <v>425</v>
      </c>
      <c r="G105" s="4">
        <v>8547677911</v>
      </c>
      <c r="I105" s="4">
        <v>9847543986</v>
      </c>
      <c r="P105" t="s">
        <v>426</v>
      </c>
      <c r="T105" s="10" t="s">
        <v>427</v>
      </c>
      <c r="U105" s="10" t="s">
        <v>428</v>
      </c>
      <c r="W105">
        <v>62</v>
      </c>
      <c r="AI105">
        <v>4.5</v>
      </c>
      <c r="AJ105">
        <v>682505</v>
      </c>
    </row>
    <row r="106" spans="1:36">
      <c r="A106" s="9" t="s">
        <v>1021</v>
      </c>
      <c r="B106" t="s">
        <v>481</v>
      </c>
      <c r="C106" t="s">
        <v>482</v>
      </c>
      <c r="D106" s="5" t="s">
        <v>483</v>
      </c>
      <c r="E106" t="s">
        <v>424</v>
      </c>
      <c r="G106" s="4">
        <v>9387399689</v>
      </c>
      <c r="O106" t="s">
        <v>122</v>
      </c>
      <c r="P106" t="s">
        <v>484</v>
      </c>
      <c r="T106" s="10" t="s">
        <v>485</v>
      </c>
      <c r="U106" s="10" t="s">
        <v>486</v>
      </c>
      <c r="W106">
        <v>27</v>
      </c>
      <c r="Y106">
        <v>2018</v>
      </c>
      <c r="AC106" t="s">
        <v>487</v>
      </c>
      <c r="AF106" t="s">
        <v>488</v>
      </c>
      <c r="AI106">
        <v>4.7</v>
      </c>
      <c r="AJ106">
        <v>682016</v>
      </c>
    </row>
    <row r="107" spans="1:36">
      <c r="A107" s="9" t="s">
        <v>1021</v>
      </c>
      <c r="B107" t="s">
        <v>573</v>
      </c>
      <c r="C107" t="s">
        <v>574</v>
      </c>
      <c r="D107" s="5" t="s">
        <v>575</v>
      </c>
      <c r="E107" t="s">
        <v>84</v>
      </c>
      <c r="F107" t="s">
        <v>576</v>
      </c>
      <c r="G107" s="4" t="s">
        <v>577</v>
      </c>
      <c r="T107" s="10" t="s">
        <v>578</v>
      </c>
      <c r="U107" s="10" t="s">
        <v>579</v>
      </c>
      <c r="W107">
        <v>6</v>
      </c>
      <c r="AI107">
        <v>5</v>
      </c>
      <c r="AJ107">
        <v>695032</v>
      </c>
    </row>
    <row r="108" spans="1:36">
      <c r="A108" s="9" t="s">
        <v>1021</v>
      </c>
      <c r="B108" t="s">
        <v>611</v>
      </c>
      <c r="C108" t="s">
        <v>612</v>
      </c>
      <c r="D108" s="5" t="s">
        <v>613</v>
      </c>
      <c r="E108" t="s">
        <v>304</v>
      </c>
      <c r="F108" t="s">
        <v>614</v>
      </c>
      <c r="G108" s="4">
        <v>7559998800</v>
      </c>
      <c r="I108" s="4">
        <v>7559998811</v>
      </c>
      <c r="P108" t="s">
        <v>615</v>
      </c>
      <c r="T108" s="10" t="s">
        <v>616</v>
      </c>
      <c r="U108" s="10" t="s">
        <v>617</v>
      </c>
      <c r="V108" s="10" t="s">
        <v>618</v>
      </c>
      <c r="W108">
        <v>30</v>
      </c>
      <c r="AF108" t="s">
        <v>619</v>
      </c>
      <c r="AG108" t="s">
        <v>620</v>
      </c>
      <c r="AI108">
        <v>4.8</v>
      </c>
      <c r="AJ108">
        <v>682306</v>
      </c>
    </row>
    <row r="109" spans="1:36">
      <c r="A109" s="9" t="s">
        <v>1021</v>
      </c>
      <c r="B109" t="s">
        <v>625</v>
      </c>
      <c r="C109" t="s">
        <v>626</v>
      </c>
      <c r="D109" s="5" t="s">
        <v>627</v>
      </c>
      <c r="E109" t="s">
        <v>424</v>
      </c>
      <c r="F109" t="s">
        <v>628</v>
      </c>
      <c r="G109" s="4" t="s">
        <v>629</v>
      </c>
      <c r="I109" s="4" t="s">
        <v>630</v>
      </c>
      <c r="T109" s="10" t="s">
        <v>631</v>
      </c>
      <c r="U109" s="10" t="s">
        <v>632</v>
      </c>
      <c r="V109" s="10" t="s">
        <v>631</v>
      </c>
      <c r="W109">
        <v>1153</v>
      </c>
      <c r="Y109">
        <v>1979</v>
      </c>
      <c r="AI109">
        <v>4.4000000000000004</v>
      </c>
      <c r="AJ109">
        <v>682020</v>
      </c>
    </row>
    <row r="110" spans="1:36">
      <c r="A110" s="9" t="s">
        <v>1021</v>
      </c>
      <c r="B110" t="s">
        <v>669</v>
      </c>
      <c r="C110" t="s">
        <v>670</v>
      </c>
      <c r="D110" s="5" t="s">
        <v>671</v>
      </c>
      <c r="E110" t="s">
        <v>672</v>
      </c>
      <c r="G110" s="4">
        <v>9447614666</v>
      </c>
      <c r="U110" s="10" t="s">
        <v>673</v>
      </c>
      <c r="V110" s="10" t="s">
        <v>674</v>
      </c>
      <c r="W110">
        <v>1</v>
      </c>
      <c r="AI110">
        <v>5</v>
      </c>
    </row>
    <row r="111" spans="1:36">
      <c r="A111" s="9" t="s">
        <v>1021</v>
      </c>
      <c r="B111" t="s">
        <v>679</v>
      </c>
      <c r="C111" t="s">
        <v>680</v>
      </c>
      <c r="D111" s="5" t="s">
        <v>681</v>
      </c>
      <c r="E111" t="s">
        <v>84</v>
      </c>
      <c r="G111" s="4">
        <v>9947481144</v>
      </c>
      <c r="J111" t="s">
        <v>682</v>
      </c>
      <c r="T111" s="10" t="s">
        <v>683</v>
      </c>
      <c r="U111" s="10" t="s">
        <v>684</v>
      </c>
      <c r="V111" s="10" t="s">
        <v>685</v>
      </c>
      <c r="W111">
        <v>19</v>
      </c>
      <c r="Y111">
        <v>1995</v>
      </c>
      <c r="AI111">
        <v>5</v>
      </c>
    </row>
    <row r="112" spans="1:36">
      <c r="A112" s="9" t="s">
        <v>1021</v>
      </c>
      <c r="B112" t="s">
        <v>686</v>
      </c>
      <c r="C112" t="s">
        <v>687</v>
      </c>
      <c r="D112" s="5" t="s">
        <v>688</v>
      </c>
      <c r="E112" t="s">
        <v>689</v>
      </c>
      <c r="F112" t="s">
        <v>690</v>
      </c>
      <c r="G112" s="4" t="s">
        <v>691</v>
      </c>
      <c r="T112" s="10" t="s">
        <v>692</v>
      </c>
      <c r="U112" s="10" t="s">
        <v>693</v>
      </c>
      <c r="W112">
        <v>19</v>
      </c>
      <c r="AI112">
        <v>4.8</v>
      </c>
      <c r="AJ112">
        <v>695581</v>
      </c>
    </row>
    <row r="113" spans="1:36">
      <c r="A113" s="9" t="s">
        <v>1021</v>
      </c>
      <c r="B113" t="s">
        <v>694</v>
      </c>
      <c r="C113" t="s">
        <v>695</v>
      </c>
      <c r="D113" s="5" t="s">
        <v>696</v>
      </c>
      <c r="E113" t="s">
        <v>304</v>
      </c>
      <c r="G113" s="4">
        <v>9895992767</v>
      </c>
      <c r="I113" s="4">
        <v>7736686845</v>
      </c>
      <c r="O113" t="s">
        <v>265</v>
      </c>
      <c r="P113" t="s">
        <v>697</v>
      </c>
      <c r="T113" s="10" t="s">
        <v>698</v>
      </c>
      <c r="U113" s="10" t="s">
        <v>699</v>
      </c>
      <c r="W113">
        <v>6</v>
      </c>
      <c r="Y113">
        <v>2000</v>
      </c>
      <c r="AC113" t="s">
        <v>700</v>
      </c>
      <c r="AF113" t="s">
        <v>701</v>
      </c>
      <c r="AI113">
        <v>4.3</v>
      </c>
      <c r="AJ113">
        <v>682017</v>
      </c>
    </row>
    <row r="114" spans="1:36">
      <c r="A114" s="9" t="s">
        <v>1021</v>
      </c>
      <c r="B114" t="s">
        <v>702</v>
      </c>
      <c r="C114" t="s">
        <v>703</v>
      </c>
      <c r="D114" s="5" t="s">
        <v>704</v>
      </c>
      <c r="E114" t="s">
        <v>424</v>
      </c>
      <c r="T114" s="10" t="s">
        <v>705</v>
      </c>
      <c r="U114" s="10" t="s">
        <v>705</v>
      </c>
      <c r="AJ114">
        <v>682020</v>
      </c>
    </row>
    <row r="115" spans="1:36">
      <c r="A115" s="9" t="s">
        <v>1021</v>
      </c>
      <c r="B115" t="s">
        <v>752</v>
      </c>
      <c r="C115" t="s">
        <v>753</v>
      </c>
      <c r="D115" s="5" t="s">
        <v>754</v>
      </c>
      <c r="E115" t="s">
        <v>84</v>
      </c>
      <c r="F115" t="s">
        <v>755</v>
      </c>
      <c r="G115" s="4" t="s">
        <v>756</v>
      </c>
      <c r="O115" t="s">
        <v>122</v>
      </c>
      <c r="P115" t="s">
        <v>757</v>
      </c>
      <c r="T115" s="10" t="s">
        <v>758</v>
      </c>
      <c r="U115" s="10" t="s">
        <v>759</v>
      </c>
      <c r="W115">
        <v>11</v>
      </c>
      <c r="AI115">
        <v>4.5999999999999996</v>
      </c>
      <c r="AJ115">
        <v>695527</v>
      </c>
    </row>
    <row r="116" spans="1:36">
      <c r="A116" s="9" t="s">
        <v>1021</v>
      </c>
      <c r="B116" t="s">
        <v>911</v>
      </c>
      <c r="C116" t="s">
        <v>912</v>
      </c>
      <c r="D116" s="5" t="s">
        <v>913</v>
      </c>
      <c r="E116" t="s">
        <v>914</v>
      </c>
      <c r="F116" t="s">
        <v>915</v>
      </c>
      <c r="G116" s="4" t="s">
        <v>916</v>
      </c>
      <c r="T116" s="10" t="s">
        <v>917</v>
      </c>
      <c r="U116" s="10" t="s">
        <v>918</v>
      </c>
      <c r="V116" s="10" t="s">
        <v>919</v>
      </c>
      <c r="W116">
        <v>34</v>
      </c>
      <c r="AI116">
        <v>4.9000000000000004</v>
      </c>
      <c r="AJ116">
        <v>678502</v>
      </c>
    </row>
    <row r="117" spans="1:36">
      <c r="A117" s="9" t="s">
        <v>1021</v>
      </c>
      <c r="B117" t="s">
        <v>997</v>
      </c>
      <c r="C117" t="s">
        <v>998</v>
      </c>
      <c r="D117" s="5" t="s">
        <v>999</v>
      </c>
      <c r="E117" t="s">
        <v>1000</v>
      </c>
      <c r="G117" s="4">
        <v>9656136265</v>
      </c>
      <c r="I117" s="4" t="s">
        <v>1001</v>
      </c>
      <c r="T117" s="10" t="s">
        <v>1002</v>
      </c>
      <c r="U117" s="10" t="s">
        <v>1003</v>
      </c>
      <c r="V117" s="10" t="s">
        <v>1004</v>
      </c>
      <c r="W117">
        <v>11</v>
      </c>
      <c r="Y117">
        <v>2000</v>
      </c>
      <c r="AG117" t="s">
        <v>1005</v>
      </c>
      <c r="AI117">
        <v>4.5999999999999996</v>
      </c>
      <c r="AJ117">
        <v>679322</v>
      </c>
    </row>
    <row r="118" spans="1:36">
      <c r="A118" s="9" t="s">
        <v>1020</v>
      </c>
      <c r="B118" t="s">
        <v>47</v>
      </c>
      <c r="C118" t="s">
        <v>48</v>
      </c>
      <c r="D118" s="5" t="s">
        <v>49</v>
      </c>
      <c r="E118" t="s">
        <v>50</v>
      </c>
      <c r="F118" t="s">
        <v>51</v>
      </c>
      <c r="G118" s="4">
        <v>9768080580</v>
      </c>
      <c r="I118" s="4">
        <v>9821800026</v>
      </c>
      <c r="J118" t="s">
        <v>52</v>
      </c>
      <c r="Q118" t="s">
        <v>52</v>
      </c>
      <c r="S118" t="s">
        <v>53</v>
      </c>
      <c r="T118" s="10" t="s">
        <v>54</v>
      </c>
      <c r="U118" s="10" t="s">
        <v>55</v>
      </c>
      <c r="V118" s="10" t="s">
        <v>54</v>
      </c>
    </row>
    <row r="119" spans="1:36">
      <c r="A119" s="9" t="s">
        <v>1020</v>
      </c>
      <c r="B119" t="s">
        <v>173</v>
      </c>
      <c r="C119" t="s">
        <v>174</v>
      </c>
      <c r="D119" s="5" t="s">
        <v>175</v>
      </c>
      <c r="E119" t="s">
        <v>50</v>
      </c>
      <c r="F119" t="s">
        <v>176</v>
      </c>
      <c r="G119" s="4" t="s">
        <v>177</v>
      </c>
      <c r="O119" t="s">
        <v>178</v>
      </c>
      <c r="P119" t="s">
        <v>179</v>
      </c>
      <c r="T119" s="10" t="s">
        <v>180</v>
      </c>
      <c r="U119" s="10" t="s">
        <v>181</v>
      </c>
      <c r="V119" s="10" t="s">
        <v>180</v>
      </c>
      <c r="W119">
        <v>594</v>
      </c>
      <c r="AI119">
        <v>4.2</v>
      </c>
    </row>
    <row r="120" spans="1:36">
      <c r="A120" s="9" t="s">
        <v>1020</v>
      </c>
      <c r="B120" t="s">
        <v>258</v>
      </c>
      <c r="C120" t="s">
        <v>259</v>
      </c>
      <c r="D120" s="5" t="s">
        <v>260</v>
      </c>
      <c r="E120" t="s">
        <v>50</v>
      </c>
      <c r="F120" t="s">
        <v>261</v>
      </c>
      <c r="G120" s="4" t="s">
        <v>262</v>
      </c>
      <c r="T120" s="10" t="s">
        <v>263</v>
      </c>
      <c r="U120" s="10" t="s">
        <v>263</v>
      </c>
      <c r="V120" s="10" t="s">
        <v>264</v>
      </c>
      <c r="W120">
        <v>27</v>
      </c>
      <c r="Z120" t="s">
        <v>265</v>
      </c>
      <c r="AI120">
        <v>4.5999999999999996</v>
      </c>
    </row>
    <row r="121" spans="1:36">
      <c r="A121" s="9" t="s">
        <v>1020</v>
      </c>
      <c r="B121" t="s">
        <v>365</v>
      </c>
      <c r="C121" t="s">
        <v>366</v>
      </c>
      <c r="D121" s="5" t="s">
        <v>367</v>
      </c>
      <c r="E121" t="s">
        <v>50</v>
      </c>
      <c r="G121" s="4">
        <v>7506027759</v>
      </c>
      <c r="I121" s="4">
        <v>9820277352</v>
      </c>
      <c r="T121" s="10" t="s">
        <v>368</v>
      </c>
      <c r="U121" s="10" t="s">
        <v>368</v>
      </c>
      <c r="V121" s="10" t="s">
        <v>369</v>
      </c>
      <c r="W121">
        <v>15</v>
      </c>
      <c r="AI121">
        <v>4.4000000000000004</v>
      </c>
    </row>
    <row r="122" spans="1:36">
      <c r="A122" s="9" t="s">
        <v>1020</v>
      </c>
      <c r="B122" t="s">
        <v>429</v>
      </c>
      <c r="C122" t="s">
        <v>430</v>
      </c>
      <c r="D122" s="5" t="s">
        <v>431</v>
      </c>
      <c r="E122" t="s">
        <v>432</v>
      </c>
      <c r="G122" s="4">
        <v>8275004988</v>
      </c>
      <c r="T122" s="10" t="s">
        <v>433</v>
      </c>
      <c r="U122" s="10" t="s">
        <v>433</v>
      </c>
      <c r="V122" s="10" t="s">
        <v>434</v>
      </c>
    </row>
    <row r="123" spans="1:36">
      <c r="A123" s="9" t="s">
        <v>1020</v>
      </c>
      <c r="B123" t="s">
        <v>438</v>
      </c>
      <c r="C123" t="s">
        <v>439</v>
      </c>
      <c r="D123" s="5" t="s">
        <v>440</v>
      </c>
      <c r="E123" t="s">
        <v>50</v>
      </c>
      <c r="G123" s="4">
        <v>8898030046</v>
      </c>
      <c r="T123" s="10" t="s">
        <v>441</v>
      </c>
      <c r="U123" s="10" t="s">
        <v>441</v>
      </c>
      <c r="V123" s="10" t="s">
        <v>442</v>
      </c>
      <c r="W123">
        <v>8</v>
      </c>
      <c r="AI123">
        <v>4.0999999999999996</v>
      </c>
    </row>
    <row r="124" spans="1:36">
      <c r="A124" s="9" t="s">
        <v>1020</v>
      </c>
      <c r="B124" t="s">
        <v>468</v>
      </c>
      <c r="C124" t="s">
        <v>469</v>
      </c>
      <c r="D124" s="5" t="s">
        <v>470</v>
      </c>
      <c r="E124" t="s">
        <v>471</v>
      </c>
      <c r="G124" s="4">
        <v>9424312469</v>
      </c>
      <c r="J124" t="s">
        <v>472</v>
      </c>
      <c r="K124" t="s">
        <v>473</v>
      </c>
      <c r="L124" t="s">
        <v>474</v>
      </c>
      <c r="N124" t="s">
        <v>475</v>
      </c>
      <c r="O124" t="s">
        <v>476</v>
      </c>
      <c r="P124" t="s">
        <v>477</v>
      </c>
      <c r="Q124" t="s">
        <v>472</v>
      </c>
      <c r="S124" t="s">
        <v>478</v>
      </c>
      <c r="T124" s="10" t="s">
        <v>479</v>
      </c>
      <c r="U124" s="10" t="s">
        <v>480</v>
      </c>
      <c r="V124" s="10" t="s">
        <v>479</v>
      </c>
      <c r="W124">
        <v>139</v>
      </c>
      <c r="AI124">
        <v>4.3</v>
      </c>
    </row>
    <row r="125" spans="1:36">
      <c r="A125" s="9" t="s">
        <v>1020</v>
      </c>
      <c r="B125" t="s">
        <v>489</v>
      </c>
      <c r="C125" t="s">
        <v>490</v>
      </c>
      <c r="D125" s="5" t="s">
        <v>491</v>
      </c>
      <c r="E125" t="s">
        <v>492</v>
      </c>
      <c r="G125" s="4">
        <v>9834734944</v>
      </c>
      <c r="I125" s="4">
        <v>7057543342</v>
      </c>
      <c r="T125" s="10" t="s">
        <v>493</v>
      </c>
      <c r="U125" s="10" t="s">
        <v>494</v>
      </c>
      <c r="V125" s="10" t="s">
        <v>493</v>
      </c>
      <c r="W125">
        <v>24</v>
      </c>
      <c r="AI125">
        <v>4.0999999999999996</v>
      </c>
    </row>
    <row r="126" spans="1:36">
      <c r="A126" s="9" t="s">
        <v>1020</v>
      </c>
      <c r="B126" t="s">
        <v>510</v>
      </c>
      <c r="C126" t="s">
        <v>511</v>
      </c>
      <c r="D126" s="5" t="s">
        <v>512</v>
      </c>
      <c r="E126" t="s">
        <v>513</v>
      </c>
      <c r="G126" s="4">
        <v>9673881199</v>
      </c>
      <c r="T126" s="10" t="s">
        <v>514</v>
      </c>
      <c r="U126" s="10" t="s">
        <v>514</v>
      </c>
      <c r="V126" s="10" t="s">
        <v>515</v>
      </c>
      <c r="W126">
        <v>125</v>
      </c>
      <c r="AI126">
        <v>4.4000000000000004</v>
      </c>
    </row>
    <row r="127" spans="1:36">
      <c r="A127" s="9" t="s">
        <v>1020</v>
      </c>
      <c r="B127" t="s">
        <v>537</v>
      </c>
      <c r="C127" t="s">
        <v>538</v>
      </c>
      <c r="D127" s="5" t="s">
        <v>539</v>
      </c>
      <c r="E127" t="s">
        <v>432</v>
      </c>
      <c r="G127" s="4">
        <v>9890657955</v>
      </c>
      <c r="T127" s="10" t="s">
        <v>540</v>
      </c>
      <c r="U127" s="10" t="s">
        <v>540</v>
      </c>
    </row>
    <row r="128" spans="1:36">
      <c r="A128" s="9" t="s">
        <v>1020</v>
      </c>
      <c r="B128" t="s">
        <v>547</v>
      </c>
      <c r="C128" t="s">
        <v>548</v>
      </c>
      <c r="D128" s="5" t="s">
        <v>549</v>
      </c>
      <c r="E128" t="s">
        <v>513</v>
      </c>
      <c r="G128" s="4" t="s">
        <v>550</v>
      </c>
      <c r="T128" s="10" t="s">
        <v>551</v>
      </c>
      <c r="U128" s="10" t="s">
        <v>551</v>
      </c>
      <c r="V128" s="10" t="s">
        <v>552</v>
      </c>
      <c r="W128">
        <v>38</v>
      </c>
      <c r="AI128">
        <v>4.8</v>
      </c>
    </row>
    <row r="129" spans="1:36">
      <c r="A129" s="9" t="s">
        <v>1020</v>
      </c>
      <c r="B129" t="s">
        <v>556</v>
      </c>
      <c r="C129" t="s">
        <v>557</v>
      </c>
      <c r="D129" s="5" t="s">
        <v>558</v>
      </c>
      <c r="E129" t="s">
        <v>559</v>
      </c>
      <c r="F129" t="s">
        <v>560</v>
      </c>
      <c r="G129" s="4">
        <v>9130019800</v>
      </c>
      <c r="T129" s="10" t="s">
        <v>561</v>
      </c>
      <c r="U129" s="10" t="s">
        <v>561</v>
      </c>
      <c r="V129" s="10" t="s">
        <v>562</v>
      </c>
      <c r="W129">
        <v>13</v>
      </c>
      <c r="AI129">
        <v>3.6</v>
      </c>
    </row>
    <row r="130" spans="1:36">
      <c r="A130" s="9" t="s">
        <v>1020</v>
      </c>
      <c r="B130" t="s">
        <v>594</v>
      </c>
      <c r="C130" t="s">
        <v>595</v>
      </c>
      <c r="D130" s="5" t="s">
        <v>596</v>
      </c>
      <c r="E130" t="s">
        <v>513</v>
      </c>
      <c r="F130" t="s">
        <v>597</v>
      </c>
      <c r="G130" s="4">
        <v>8886709786</v>
      </c>
      <c r="I130" s="4">
        <v>9371235661</v>
      </c>
      <c r="J130" t="s">
        <v>598</v>
      </c>
      <c r="T130" s="10" t="s">
        <v>599</v>
      </c>
      <c r="U130" s="10" t="s">
        <v>600</v>
      </c>
      <c r="V130" s="10" t="s">
        <v>599</v>
      </c>
      <c r="W130">
        <v>48</v>
      </c>
      <c r="AI130">
        <v>4.5999999999999996</v>
      </c>
    </row>
    <row r="131" spans="1:36">
      <c r="A131" s="9" t="s">
        <v>1020</v>
      </c>
      <c r="B131" t="s">
        <v>706</v>
      </c>
      <c r="C131" t="s">
        <v>707</v>
      </c>
      <c r="D131" s="5" t="s">
        <v>708</v>
      </c>
      <c r="E131" t="s">
        <v>432</v>
      </c>
      <c r="G131" s="4" t="s">
        <v>709</v>
      </c>
      <c r="T131" s="10" t="s">
        <v>710</v>
      </c>
      <c r="U131" s="10" t="s">
        <v>710</v>
      </c>
      <c r="V131" s="10" t="s">
        <v>711</v>
      </c>
      <c r="W131">
        <v>33</v>
      </c>
      <c r="AI131">
        <v>4.4000000000000004</v>
      </c>
    </row>
    <row r="132" spans="1:36">
      <c r="A132" s="9" t="s">
        <v>1020</v>
      </c>
      <c r="B132" t="s">
        <v>760</v>
      </c>
      <c r="C132" t="s">
        <v>761</v>
      </c>
      <c r="D132" s="5" t="s">
        <v>762</v>
      </c>
      <c r="E132" t="s">
        <v>432</v>
      </c>
      <c r="F132" t="s">
        <v>763</v>
      </c>
      <c r="G132" s="4">
        <v>9890657955</v>
      </c>
      <c r="T132" s="10" t="s">
        <v>764</v>
      </c>
      <c r="U132" s="10" t="s">
        <v>764</v>
      </c>
      <c r="V132" s="10" t="s">
        <v>765</v>
      </c>
    </row>
    <row r="133" spans="1:36">
      <c r="A133" s="9" t="s">
        <v>1020</v>
      </c>
      <c r="B133" t="s">
        <v>864</v>
      </c>
      <c r="C133" t="s">
        <v>865</v>
      </c>
      <c r="D133" s="5" t="s">
        <v>866</v>
      </c>
      <c r="E133" t="s">
        <v>50</v>
      </c>
      <c r="T133" s="10" t="s">
        <v>867</v>
      </c>
      <c r="U133" s="10" t="s">
        <v>867</v>
      </c>
    </row>
    <row r="134" spans="1:36">
      <c r="A134" s="9" t="s">
        <v>1020</v>
      </c>
      <c r="B134" t="s">
        <v>868</v>
      </c>
      <c r="C134" t="s">
        <v>869</v>
      </c>
      <c r="D134" s="5" t="s">
        <v>870</v>
      </c>
      <c r="E134" t="s">
        <v>432</v>
      </c>
      <c r="F134" t="s">
        <v>871</v>
      </c>
      <c r="G134" s="4">
        <v>9422504701</v>
      </c>
      <c r="J134" t="s">
        <v>872</v>
      </c>
      <c r="T134" s="10" t="s">
        <v>873</v>
      </c>
      <c r="U134" s="10" t="s">
        <v>874</v>
      </c>
      <c r="V134" s="10" t="s">
        <v>873</v>
      </c>
      <c r="W134">
        <v>8</v>
      </c>
      <c r="AI134">
        <v>4.5</v>
      </c>
    </row>
    <row r="135" spans="1:36">
      <c r="A135" s="9" t="s">
        <v>1020</v>
      </c>
      <c r="B135" t="s">
        <v>920</v>
      </c>
      <c r="C135" t="s">
        <v>921</v>
      </c>
      <c r="D135" s="5" t="s">
        <v>922</v>
      </c>
      <c r="E135" t="s">
        <v>923</v>
      </c>
      <c r="F135" t="s">
        <v>924</v>
      </c>
      <c r="T135" s="10" t="s">
        <v>925</v>
      </c>
      <c r="U135" s="10" t="s">
        <v>925</v>
      </c>
      <c r="W135">
        <v>42</v>
      </c>
      <c r="AI135">
        <v>4.0999999999999996</v>
      </c>
    </row>
    <row r="136" spans="1:36">
      <c r="A136" s="9" t="s">
        <v>1020</v>
      </c>
      <c r="B136" t="s">
        <v>950</v>
      </c>
      <c r="C136" t="s">
        <v>951</v>
      </c>
      <c r="D136" s="5" t="s">
        <v>952</v>
      </c>
      <c r="E136" t="s">
        <v>953</v>
      </c>
      <c r="F136" t="s">
        <v>954</v>
      </c>
      <c r="G136" s="4">
        <v>9833077854</v>
      </c>
      <c r="I136" s="4">
        <v>7506104199</v>
      </c>
      <c r="Q136" t="s">
        <v>955</v>
      </c>
      <c r="T136" s="10" t="s">
        <v>956</v>
      </c>
      <c r="U136" s="10" t="s">
        <v>957</v>
      </c>
      <c r="V136" s="10" t="s">
        <v>956</v>
      </c>
      <c r="W136">
        <v>51</v>
      </c>
      <c r="AI136">
        <v>4.7</v>
      </c>
    </row>
    <row r="137" spans="1:36">
      <c r="A137" s="9" t="s">
        <v>1020</v>
      </c>
      <c r="B137" t="s">
        <v>968</v>
      </c>
      <c r="C137" t="s">
        <v>969</v>
      </c>
      <c r="D137" s="5" t="s">
        <v>970</v>
      </c>
      <c r="E137" t="s">
        <v>432</v>
      </c>
      <c r="F137" t="s">
        <v>924</v>
      </c>
      <c r="G137" s="4">
        <v>9890002657</v>
      </c>
      <c r="I137" s="4" t="s">
        <v>971</v>
      </c>
      <c r="T137" s="10" t="s">
        <v>765</v>
      </c>
      <c r="U137" s="10" t="s">
        <v>972</v>
      </c>
      <c r="V137" s="10" t="s">
        <v>765</v>
      </c>
      <c r="W137">
        <v>339</v>
      </c>
      <c r="AI137">
        <v>4.4000000000000004</v>
      </c>
    </row>
    <row r="138" spans="1:36">
      <c r="A138" s="9" t="s">
        <v>1023</v>
      </c>
      <c r="B138" t="s">
        <v>142</v>
      </c>
      <c r="C138" t="s">
        <v>143</v>
      </c>
      <c r="D138" s="5" t="s">
        <v>144</v>
      </c>
      <c r="E138" t="s">
        <v>145</v>
      </c>
      <c r="G138" s="4">
        <v>917674076041</v>
      </c>
      <c r="T138" s="10" t="s">
        <v>146</v>
      </c>
      <c r="U138" s="10" t="s">
        <v>147</v>
      </c>
      <c r="W138">
        <v>72</v>
      </c>
      <c r="Y138" t="s">
        <v>148</v>
      </c>
      <c r="AI138">
        <v>4.2</v>
      </c>
      <c r="AJ138">
        <v>500072</v>
      </c>
    </row>
    <row r="139" spans="1:36">
      <c r="A139" s="9" t="s">
        <v>1023</v>
      </c>
      <c r="B139" t="s">
        <v>211</v>
      </c>
      <c r="C139" t="s">
        <v>212</v>
      </c>
      <c r="D139" s="5" t="s">
        <v>213</v>
      </c>
      <c r="E139" t="s">
        <v>145</v>
      </c>
      <c r="T139" s="10" t="s">
        <v>214</v>
      </c>
      <c r="U139" s="10" t="s">
        <v>214</v>
      </c>
      <c r="W139">
        <v>6</v>
      </c>
      <c r="Y139" t="s">
        <v>148</v>
      </c>
      <c r="AI139">
        <v>4.2</v>
      </c>
      <c r="AJ139">
        <v>500050</v>
      </c>
    </row>
    <row r="140" spans="1:36">
      <c r="A140" s="9" t="s">
        <v>1023</v>
      </c>
      <c r="B140" t="s">
        <v>323</v>
      </c>
      <c r="C140" t="s">
        <v>324</v>
      </c>
      <c r="D140" s="5" t="s">
        <v>325</v>
      </c>
      <c r="E140" t="s">
        <v>145</v>
      </c>
      <c r="T140" s="10" t="s">
        <v>326</v>
      </c>
      <c r="U140" s="10" t="s">
        <v>326</v>
      </c>
      <c r="V140" s="10" t="s">
        <v>327</v>
      </c>
      <c r="W140">
        <v>4</v>
      </c>
      <c r="Y140" t="s">
        <v>148</v>
      </c>
      <c r="AI140">
        <v>4</v>
      </c>
      <c r="AJ140">
        <v>500089</v>
      </c>
    </row>
    <row r="141" spans="1:36">
      <c r="A141" s="9" t="s">
        <v>1023</v>
      </c>
      <c r="B141" t="s">
        <v>370</v>
      </c>
      <c r="C141" t="s">
        <v>371</v>
      </c>
      <c r="D141" s="5" t="s">
        <v>325</v>
      </c>
      <c r="E141" t="s">
        <v>372</v>
      </c>
      <c r="G141" s="4">
        <v>919014321255</v>
      </c>
      <c r="S141" t="s">
        <v>373</v>
      </c>
      <c r="T141" s="10" t="s">
        <v>374</v>
      </c>
      <c r="U141" s="10" t="s">
        <v>374</v>
      </c>
      <c r="V141" s="10" t="s">
        <v>375</v>
      </c>
      <c r="W141">
        <v>23</v>
      </c>
      <c r="Y141" t="s">
        <v>148</v>
      </c>
      <c r="AI141">
        <v>4.5999999999999996</v>
      </c>
      <c r="AJ141">
        <v>500010</v>
      </c>
    </row>
    <row r="142" spans="1:36">
      <c r="A142" s="9" t="s">
        <v>1023</v>
      </c>
      <c r="B142" t="s">
        <v>412</v>
      </c>
      <c r="C142" t="s">
        <v>413</v>
      </c>
      <c r="D142" s="5" t="s">
        <v>213</v>
      </c>
      <c r="E142" t="s">
        <v>145</v>
      </c>
      <c r="T142" s="10" t="s">
        <v>414</v>
      </c>
      <c r="U142" s="10" t="s">
        <v>414</v>
      </c>
      <c r="Y142" t="s">
        <v>148</v>
      </c>
      <c r="AJ142">
        <v>500095</v>
      </c>
    </row>
    <row r="143" spans="1:36">
      <c r="A143" s="9" t="s">
        <v>1023</v>
      </c>
      <c r="B143" t="s">
        <v>435</v>
      </c>
      <c r="C143" t="s">
        <v>436</v>
      </c>
      <c r="D143" s="5" t="s">
        <v>325</v>
      </c>
      <c r="E143" t="s">
        <v>145</v>
      </c>
      <c r="T143" s="10" t="s">
        <v>437</v>
      </c>
      <c r="U143" s="10" t="s">
        <v>437</v>
      </c>
      <c r="W143">
        <v>57</v>
      </c>
      <c r="Y143" t="s">
        <v>148</v>
      </c>
      <c r="AI143">
        <v>4.2</v>
      </c>
      <c r="AJ143">
        <v>500029</v>
      </c>
    </row>
    <row r="144" spans="1:36">
      <c r="A144" s="9" t="s">
        <v>1023</v>
      </c>
      <c r="B144" t="s">
        <v>453</v>
      </c>
      <c r="C144" t="s">
        <v>454</v>
      </c>
      <c r="D144" s="5" t="s">
        <v>325</v>
      </c>
      <c r="E144" t="s">
        <v>372</v>
      </c>
      <c r="G144" s="4">
        <v>919121000401</v>
      </c>
      <c r="T144" s="10" t="s">
        <v>455</v>
      </c>
      <c r="U144" s="10" t="s">
        <v>455</v>
      </c>
      <c r="V144" s="10" t="s">
        <v>456</v>
      </c>
      <c r="W144">
        <v>26</v>
      </c>
      <c r="Y144" t="s">
        <v>148</v>
      </c>
      <c r="AI144">
        <v>4.4000000000000004</v>
      </c>
      <c r="AJ144">
        <v>500094</v>
      </c>
    </row>
    <row r="145" spans="1:36">
      <c r="A145" s="9" t="s">
        <v>1023</v>
      </c>
      <c r="B145" t="s">
        <v>503</v>
      </c>
      <c r="C145" t="s">
        <v>504</v>
      </c>
      <c r="D145" s="5" t="s">
        <v>505</v>
      </c>
      <c r="E145" t="s">
        <v>145</v>
      </c>
      <c r="G145" s="4">
        <v>919700094704</v>
      </c>
      <c r="H145" s="3">
        <v>9052891841</v>
      </c>
      <c r="T145" s="10" t="s">
        <v>506</v>
      </c>
      <c r="U145" s="10" t="s">
        <v>507</v>
      </c>
      <c r="V145" s="10" t="s">
        <v>508</v>
      </c>
      <c r="W145">
        <v>41</v>
      </c>
      <c r="Y145" t="s">
        <v>148</v>
      </c>
      <c r="AC145" t="s">
        <v>509</v>
      </c>
      <c r="AI145">
        <v>4.5999999999999996</v>
      </c>
      <c r="AJ145">
        <v>500089</v>
      </c>
    </row>
    <row r="146" spans="1:36">
      <c r="A146" s="9" t="s">
        <v>1023</v>
      </c>
      <c r="B146" t="s">
        <v>534</v>
      </c>
      <c r="C146" t="s">
        <v>535</v>
      </c>
      <c r="D146" s="5" t="s">
        <v>213</v>
      </c>
      <c r="E146" t="s">
        <v>145</v>
      </c>
      <c r="G146" s="4">
        <v>914067367788</v>
      </c>
      <c r="T146" s="10" t="s">
        <v>536</v>
      </c>
      <c r="U146" s="10" t="s">
        <v>536</v>
      </c>
      <c r="W146">
        <v>48</v>
      </c>
      <c r="Y146" t="s">
        <v>148</v>
      </c>
      <c r="AI146">
        <v>4.3</v>
      </c>
      <c r="AJ146">
        <v>500050</v>
      </c>
    </row>
    <row r="147" spans="1:36">
      <c r="A147" s="9" t="s">
        <v>1023</v>
      </c>
      <c r="B147" t="s">
        <v>563</v>
      </c>
      <c r="C147" t="s">
        <v>564</v>
      </c>
      <c r="D147" s="5" t="s">
        <v>325</v>
      </c>
      <c r="E147" t="s">
        <v>145</v>
      </c>
      <c r="T147" s="10" t="s">
        <v>565</v>
      </c>
      <c r="U147" s="10" t="s">
        <v>565</v>
      </c>
      <c r="W147">
        <v>34</v>
      </c>
      <c r="Y147" t="s">
        <v>148</v>
      </c>
      <c r="AI147">
        <v>4.4000000000000004</v>
      </c>
      <c r="AJ147">
        <v>500007</v>
      </c>
    </row>
    <row r="148" spans="1:36">
      <c r="A148" s="9" t="s">
        <v>1023</v>
      </c>
      <c r="B148" t="s">
        <v>566</v>
      </c>
      <c r="C148" t="s">
        <v>567</v>
      </c>
      <c r="D148" s="5" t="s">
        <v>213</v>
      </c>
      <c r="E148" t="s">
        <v>145</v>
      </c>
      <c r="F148" t="s">
        <v>568</v>
      </c>
      <c r="G148" s="4">
        <v>919553447635</v>
      </c>
      <c r="H148" s="4">
        <v>9603262855</v>
      </c>
      <c r="S148" t="s">
        <v>569</v>
      </c>
      <c r="T148" s="10" t="s">
        <v>570</v>
      </c>
      <c r="U148" s="10" t="s">
        <v>571</v>
      </c>
      <c r="V148" s="10" t="s">
        <v>572</v>
      </c>
      <c r="W148">
        <v>17</v>
      </c>
      <c r="Y148" t="s">
        <v>148</v>
      </c>
      <c r="AC148" t="s">
        <v>106</v>
      </c>
      <c r="AI148">
        <v>4.5</v>
      </c>
      <c r="AJ148">
        <v>500075</v>
      </c>
    </row>
    <row r="149" spans="1:36">
      <c r="A149" s="9" t="s">
        <v>1023</v>
      </c>
      <c r="B149" t="s">
        <v>588</v>
      </c>
      <c r="C149" t="s">
        <v>589</v>
      </c>
      <c r="D149" s="5" t="s">
        <v>325</v>
      </c>
      <c r="E149" t="s">
        <v>145</v>
      </c>
      <c r="G149" s="4" t="s">
        <v>590</v>
      </c>
      <c r="T149" s="10" t="s">
        <v>591</v>
      </c>
      <c r="U149" s="10" t="s">
        <v>592</v>
      </c>
      <c r="V149" s="10" t="s">
        <v>593</v>
      </c>
      <c r="W149">
        <v>86</v>
      </c>
      <c r="Y149" t="s">
        <v>148</v>
      </c>
      <c r="AC149" t="s">
        <v>106</v>
      </c>
      <c r="AI149">
        <v>4.4000000000000004</v>
      </c>
      <c r="AJ149">
        <v>500090</v>
      </c>
    </row>
    <row r="150" spans="1:36">
      <c r="A150" s="9" t="s">
        <v>1023</v>
      </c>
      <c r="B150" t="s">
        <v>633</v>
      </c>
      <c r="C150" t="s">
        <v>634</v>
      </c>
      <c r="D150" s="5" t="s">
        <v>635</v>
      </c>
      <c r="E150" t="s">
        <v>145</v>
      </c>
      <c r="G150" s="4">
        <v>919701503699</v>
      </c>
      <c r="T150" s="10" t="s">
        <v>636</v>
      </c>
      <c r="U150" s="10" t="s">
        <v>637</v>
      </c>
      <c r="W150">
        <v>52</v>
      </c>
      <c r="Y150" t="s">
        <v>148</v>
      </c>
      <c r="AC150" t="s">
        <v>638</v>
      </c>
      <c r="AI150">
        <v>4</v>
      </c>
      <c r="AJ150">
        <v>500084</v>
      </c>
    </row>
    <row r="151" spans="1:36">
      <c r="A151" s="9" t="s">
        <v>1023</v>
      </c>
      <c r="B151" t="s">
        <v>659</v>
      </c>
      <c r="C151" t="s">
        <v>660</v>
      </c>
      <c r="D151" s="5" t="s">
        <v>661</v>
      </c>
      <c r="E151" t="s">
        <v>145</v>
      </c>
      <c r="F151" t="s">
        <v>662</v>
      </c>
      <c r="G151" s="4">
        <v>9346238018</v>
      </c>
      <c r="T151" s="10" t="s">
        <v>663</v>
      </c>
      <c r="U151" s="10" t="s">
        <v>663</v>
      </c>
      <c r="V151" s="10" t="s">
        <v>664</v>
      </c>
      <c r="Y151" t="s">
        <v>148</v>
      </c>
      <c r="AJ151">
        <v>500004</v>
      </c>
    </row>
    <row r="152" spans="1:36">
      <c r="A152" s="9" t="s">
        <v>1023</v>
      </c>
      <c r="B152" t="s">
        <v>675</v>
      </c>
      <c r="C152" t="s">
        <v>676</v>
      </c>
      <c r="D152" s="5" t="s">
        <v>677</v>
      </c>
      <c r="E152" t="s">
        <v>145</v>
      </c>
      <c r="T152" s="10" t="s">
        <v>678</v>
      </c>
      <c r="U152" s="10" t="s">
        <v>678</v>
      </c>
      <c r="W152">
        <v>1</v>
      </c>
      <c r="Y152" t="s">
        <v>148</v>
      </c>
      <c r="AI152">
        <v>1</v>
      </c>
      <c r="AJ152">
        <v>500032</v>
      </c>
    </row>
    <row r="153" spans="1:36">
      <c r="A153" s="9" t="s">
        <v>1023</v>
      </c>
      <c r="B153" t="s">
        <v>771</v>
      </c>
      <c r="C153" t="s">
        <v>772</v>
      </c>
      <c r="D153" s="5" t="s">
        <v>773</v>
      </c>
      <c r="E153" t="s">
        <v>145</v>
      </c>
      <c r="F153" t="s">
        <v>774</v>
      </c>
      <c r="G153" s="4">
        <v>919885733725</v>
      </c>
      <c r="S153" t="s">
        <v>775</v>
      </c>
      <c r="T153" s="10" t="s">
        <v>776</v>
      </c>
      <c r="U153" s="10" t="s">
        <v>776</v>
      </c>
      <c r="V153" s="10" t="s">
        <v>777</v>
      </c>
      <c r="W153" t="s">
        <v>778</v>
      </c>
      <c r="Y153" t="s">
        <v>148</v>
      </c>
      <c r="AB153" t="s">
        <v>779</v>
      </c>
      <c r="AI153">
        <v>4.4000000000000004</v>
      </c>
      <c r="AJ153">
        <v>500016</v>
      </c>
    </row>
    <row r="154" spans="1:36">
      <c r="A154" s="9" t="s">
        <v>1023</v>
      </c>
      <c r="B154" t="s">
        <v>792</v>
      </c>
      <c r="C154" t="s">
        <v>793</v>
      </c>
      <c r="D154" s="5" t="s">
        <v>325</v>
      </c>
      <c r="E154" t="s">
        <v>145</v>
      </c>
      <c r="G154" s="4" t="s">
        <v>794</v>
      </c>
      <c r="T154" s="10" t="s">
        <v>795</v>
      </c>
      <c r="U154" s="10" t="s">
        <v>795</v>
      </c>
      <c r="V154" s="10" t="s">
        <v>796</v>
      </c>
      <c r="W154">
        <v>2</v>
      </c>
      <c r="Y154" t="s">
        <v>148</v>
      </c>
      <c r="AI154">
        <v>3</v>
      </c>
      <c r="AJ154">
        <v>500018</v>
      </c>
    </row>
    <row r="155" spans="1:36">
      <c r="A155" s="9" t="s">
        <v>1023</v>
      </c>
      <c r="C155" t="s">
        <v>360</v>
      </c>
      <c r="D155" s="5" t="s">
        <v>821</v>
      </c>
      <c r="E155" t="s">
        <v>362</v>
      </c>
      <c r="T155" s="10" t="s">
        <v>822</v>
      </c>
      <c r="U155" s="10" t="s">
        <v>822</v>
      </c>
      <c r="W155">
        <v>68</v>
      </c>
      <c r="AI155">
        <v>4.5</v>
      </c>
    </row>
    <row r="156" spans="1:36">
      <c r="A156" s="9" t="s">
        <v>1023</v>
      </c>
      <c r="B156" t="s">
        <v>858</v>
      </c>
      <c r="C156" t="s">
        <v>859</v>
      </c>
      <c r="D156" s="5" t="s">
        <v>860</v>
      </c>
      <c r="E156" t="s">
        <v>145</v>
      </c>
      <c r="G156" s="4" t="s">
        <v>861</v>
      </c>
      <c r="S156" t="s">
        <v>862</v>
      </c>
      <c r="T156" s="10" t="s">
        <v>147</v>
      </c>
      <c r="U156" s="10" t="s">
        <v>147</v>
      </c>
      <c r="V156" s="10" t="s">
        <v>863</v>
      </c>
      <c r="W156">
        <v>2</v>
      </c>
      <c r="Y156" t="s">
        <v>148</v>
      </c>
      <c r="AI156">
        <v>3</v>
      </c>
      <c r="AJ156">
        <v>500062</v>
      </c>
    </row>
    <row r="157" spans="1:36">
      <c r="A157" s="9" t="s">
        <v>1023</v>
      </c>
      <c r="B157" t="s">
        <v>880</v>
      </c>
      <c r="C157" t="s">
        <v>881</v>
      </c>
      <c r="D157" s="5" t="s">
        <v>213</v>
      </c>
      <c r="E157" t="s">
        <v>145</v>
      </c>
      <c r="G157" s="4" t="s">
        <v>882</v>
      </c>
      <c r="T157" s="10" t="s">
        <v>883</v>
      </c>
      <c r="U157" s="10" t="s">
        <v>884</v>
      </c>
      <c r="W157">
        <v>11</v>
      </c>
      <c r="Y157" t="s">
        <v>148</v>
      </c>
      <c r="AB157">
        <v>4</v>
      </c>
      <c r="AC157" t="s">
        <v>885</v>
      </c>
      <c r="AI157">
        <v>4.0999999999999996</v>
      </c>
      <c r="AJ157">
        <v>500049</v>
      </c>
    </row>
    <row r="158" spans="1:36">
      <c r="A158" s="9" t="s">
        <v>1023</v>
      </c>
      <c r="B158" t="s">
        <v>931</v>
      </c>
      <c r="C158" t="s">
        <v>932</v>
      </c>
      <c r="D158" s="5" t="s">
        <v>933</v>
      </c>
      <c r="E158" t="s">
        <v>145</v>
      </c>
      <c r="G158" s="4">
        <v>919700821715</v>
      </c>
      <c r="T158" s="10" t="s">
        <v>934</v>
      </c>
      <c r="U158" s="10" t="s">
        <v>147</v>
      </c>
      <c r="W158">
        <v>6</v>
      </c>
      <c r="Y158" t="s">
        <v>148</v>
      </c>
      <c r="AI158">
        <v>4</v>
      </c>
      <c r="AJ158">
        <v>501510</v>
      </c>
    </row>
    <row r="159" spans="1:36">
      <c r="A159" s="9" t="s">
        <v>1023</v>
      </c>
      <c r="B159" t="s">
        <v>1006</v>
      </c>
      <c r="C159" t="s">
        <v>1007</v>
      </c>
      <c r="D159" s="5" t="s">
        <v>213</v>
      </c>
      <c r="E159" t="s">
        <v>145</v>
      </c>
      <c r="T159" s="10" t="s">
        <v>1008</v>
      </c>
      <c r="U159" s="10" t="s">
        <v>1008</v>
      </c>
      <c r="W159">
        <v>1</v>
      </c>
      <c r="Y159" t="s">
        <v>148</v>
      </c>
      <c r="AI159">
        <v>1</v>
      </c>
    </row>
    <row r="160" spans="1:36">
      <c r="A160" s="9" t="s">
        <v>1023</v>
      </c>
      <c r="B160" t="s">
        <v>1009</v>
      </c>
      <c r="C160" t="s">
        <v>1010</v>
      </c>
      <c r="D160" s="5" t="s">
        <v>213</v>
      </c>
      <c r="E160" t="s">
        <v>145</v>
      </c>
      <c r="T160" s="10" t="s">
        <v>1011</v>
      </c>
      <c r="U160" s="10" t="s">
        <v>1011</v>
      </c>
      <c r="Y160" t="s">
        <v>148</v>
      </c>
      <c r="AJ160">
        <v>500072</v>
      </c>
    </row>
    <row r="161" spans="1:36">
      <c r="A161" s="9" t="s">
        <v>1023</v>
      </c>
      <c r="B161" t="s">
        <v>1012</v>
      </c>
      <c r="C161" t="s">
        <v>1013</v>
      </c>
      <c r="D161" s="5" t="s">
        <v>213</v>
      </c>
      <c r="E161" t="s">
        <v>145</v>
      </c>
      <c r="G161" s="4">
        <v>919391011307</v>
      </c>
      <c r="T161" s="10" t="s">
        <v>1014</v>
      </c>
      <c r="U161" s="10" t="s">
        <v>1015</v>
      </c>
      <c r="W161">
        <v>6</v>
      </c>
      <c r="Y161" t="s">
        <v>148</v>
      </c>
      <c r="AC161" t="s">
        <v>1016</v>
      </c>
      <c r="AI161">
        <v>4.0999999999999996</v>
      </c>
      <c r="AJ161">
        <v>500026</v>
      </c>
    </row>
    <row r="162" spans="1:36">
      <c r="A162" s="9" t="s">
        <v>1023</v>
      </c>
      <c r="C162" t="s">
        <v>665</v>
      </c>
      <c r="D162" s="5" t="s">
        <v>666</v>
      </c>
      <c r="E162" t="s">
        <v>145</v>
      </c>
      <c r="T162" s="10" t="s">
        <v>667</v>
      </c>
      <c r="U162" s="10" t="s">
        <v>667</v>
      </c>
      <c r="V162" s="10" t="s">
        <v>668</v>
      </c>
      <c r="Y162" t="s">
        <v>148</v>
      </c>
      <c r="AJ162">
        <v>500008</v>
      </c>
    </row>
    <row r="163" spans="1:36">
      <c r="A163" s="9" t="s">
        <v>1023</v>
      </c>
      <c r="C163" t="s">
        <v>780</v>
      </c>
      <c r="D163" s="5" t="s">
        <v>781</v>
      </c>
      <c r="E163" t="s">
        <v>372</v>
      </c>
      <c r="T163" s="10" t="s">
        <v>782</v>
      </c>
      <c r="U163" s="10" t="s">
        <v>782</v>
      </c>
      <c r="Y163" t="s">
        <v>148</v>
      </c>
      <c r="AJ163">
        <v>500026</v>
      </c>
    </row>
    <row r="164" spans="1:36">
      <c r="A164" s="9" t="s">
        <v>1023</v>
      </c>
      <c r="C164" t="s">
        <v>810</v>
      </c>
      <c r="D164" s="5" t="s">
        <v>811</v>
      </c>
      <c r="E164" t="s">
        <v>812</v>
      </c>
      <c r="T164" s="10" t="s">
        <v>813</v>
      </c>
      <c r="U164" s="10" t="s">
        <v>813</v>
      </c>
      <c r="W164">
        <v>8</v>
      </c>
      <c r="AI164">
        <v>4.3</v>
      </c>
    </row>
    <row r="165" spans="1:36">
      <c r="A165" s="9" t="s">
        <v>1023</v>
      </c>
      <c r="C165" t="s">
        <v>814</v>
      </c>
      <c r="D165" s="5" t="s">
        <v>213</v>
      </c>
      <c r="E165" t="s">
        <v>815</v>
      </c>
      <c r="T165" s="10" t="s">
        <v>816</v>
      </c>
      <c r="U165" s="10" t="s">
        <v>816</v>
      </c>
      <c r="Y165" t="s">
        <v>148</v>
      </c>
      <c r="AJ165">
        <v>506001</v>
      </c>
    </row>
    <row r="166" spans="1:36">
      <c r="A166" s="9" t="s">
        <v>1023</v>
      </c>
      <c r="C166" t="s">
        <v>817</v>
      </c>
      <c r="D166" s="5" t="s">
        <v>818</v>
      </c>
      <c r="E166" t="s">
        <v>819</v>
      </c>
      <c r="T166" s="10" t="s">
        <v>820</v>
      </c>
      <c r="U166" s="10" t="s">
        <v>820</v>
      </c>
    </row>
    <row r="167" spans="1:36">
      <c r="A167" s="9" t="s">
        <v>1023</v>
      </c>
      <c r="C167" t="s">
        <v>823</v>
      </c>
      <c r="D167" s="5" t="s">
        <v>325</v>
      </c>
      <c r="E167" t="s">
        <v>372</v>
      </c>
      <c r="T167" s="10" t="s">
        <v>824</v>
      </c>
      <c r="U167" s="10" t="s">
        <v>824</v>
      </c>
      <c r="W167">
        <v>2</v>
      </c>
      <c r="Y167" t="s">
        <v>148</v>
      </c>
      <c r="AI167">
        <v>2</v>
      </c>
      <c r="AJ167">
        <v>500011</v>
      </c>
    </row>
    <row r="168" spans="1:36">
      <c r="A168" s="9" t="s">
        <v>1023</v>
      </c>
      <c r="C168" t="s">
        <v>825</v>
      </c>
      <c r="D168" s="5" t="s">
        <v>325</v>
      </c>
      <c r="E168" t="s">
        <v>145</v>
      </c>
      <c r="T168" s="10" t="s">
        <v>826</v>
      </c>
      <c r="U168" s="10" t="s">
        <v>826</v>
      </c>
      <c r="W168">
        <v>3</v>
      </c>
      <c r="Y168" t="s">
        <v>148</v>
      </c>
      <c r="AI168">
        <v>4.7</v>
      </c>
      <c r="AJ168">
        <v>500045</v>
      </c>
    </row>
  </sheetData>
  <sortState xmlns:xlrd2="http://schemas.microsoft.com/office/spreadsheetml/2017/richdata2" ref="A2:AJ168">
    <sortCondition ref="A2:A168"/>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AFA2-7252-428F-A9C7-DBB41480A585}">
  <dimension ref="A1:Z34"/>
  <sheetViews>
    <sheetView workbookViewId="0"/>
  </sheetViews>
  <sheetFormatPr defaultRowHeight="15"/>
  <sheetData>
    <row r="1" spans="1:26" ht="26.25" customHeight="1">
      <c r="A1" s="37" t="s">
        <v>0</v>
      </c>
      <c r="B1" s="38" t="s">
        <v>1</v>
      </c>
      <c r="C1" s="38" t="s">
        <v>2</v>
      </c>
      <c r="D1" s="38" t="s">
        <v>3</v>
      </c>
      <c r="E1" s="38" t="s">
        <v>1024</v>
      </c>
      <c r="F1" s="38" t="s">
        <v>9504</v>
      </c>
      <c r="G1" s="38" t="s">
        <v>9505</v>
      </c>
      <c r="H1" s="38" t="s">
        <v>9506</v>
      </c>
      <c r="I1" s="39" t="s">
        <v>5</v>
      </c>
      <c r="J1" s="38" t="s">
        <v>8</v>
      </c>
      <c r="K1" s="38" t="s">
        <v>9</v>
      </c>
      <c r="L1" s="38" t="s">
        <v>11</v>
      </c>
      <c r="M1" s="38" t="s">
        <v>12</v>
      </c>
      <c r="N1" s="38" t="s">
        <v>9507</v>
      </c>
      <c r="O1" s="38" t="s">
        <v>15</v>
      </c>
      <c r="P1" s="38" t="s">
        <v>16</v>
      </c>
      <c r="Q1" s="38" t="s">
        <v>9508</v>
      </c>
      <c r="R1" s="38" t="s">
        <v>18</v>
      </c>
      <c r="S1" s="38" t="s">
        <v>19</v>
      </c>
      <c r="T1" s="38" t="s">
        <v>20</v>
      </c>
      <c r="U1" s="38" t="s">
        <v>1017</v>
      </c>
      <c r="V1" s="38" t="s">
        <v>21</v>
      </c>
      <c r="W1" s="38" t="s">
        <v>22</v>
      </c>
    </row>
    <row r="2" spans="1:26" ht="26.25" customHeight="1">
      <c r="A2" s="53" t="s">
        <v>9509</v>
      </c>
      <c r="B2" s="53" t="s">
        <v>9510</v>
      </c>
      <c r="C2" s="14" t="s">
        <v>9511</v>
      </c>
      <c r="D2" s="15" t="s">
        <v>9512</v>
      </c>
      <c r="E2" s="15" t="s">
        <v>1023</v>
      </c>
      <c r="F2" s="12"/>
      <c r="G2" s="12"/>
      <c r="H2" s="12"/>
      <c r="I2" s="12"/>
      <c r="J2" s="12"/>
      <c r="K2" s="12"/>
      <c r="L2" s="12"/>
      <c r="M2" s="12"/>
      <c r="N2" s="12"/>
      <c r="O2" s="12"/>
      <c r="P2" s="12"/>
      <c r="Q2" s="12"/>
      <c r="R2" s="187" t="s">
        <v>9513</v>
      </c>
      <c r="S2" s="188" t="s">
        <v>9514</v>
      </c>
      <c r="T2" s="12"/>
      <c r="U2" s="15">
        <v>4</v>
      </c>
      <c r="V2" s="15">
        <v>1</v>
      </c>
      <c r="W2" s="12"/>
      <c r="X2" s="12"/>
      <c r="Y2" s="12"/>
      <c r="Z2" s="12"/>
    </row>
    <row r="3" spans="1:26" ht="26.25" customHeight="1">
      <c r="A3" s="53" t="s">
        <v>9515</v>
      </c>
      <c r="B3" s="53" t="s">
        <v>9516</v>
      </c>
      <c r="C3" s="14" t="s">
        <v>9517</v>
      </c>
      <c r="D3" s="15" t="s">
        <v>9512</v>
      </c>
      <c r="E3" s="15" t="s">
        <v>1023</v>
      </c>
      <c r="F3" s="12"/>
      <c r="G3" s="12"/>
      <c r="H3" s="12"/>
      <c r="I3" s="12"/>
      <c r="J3" s="12"/>
      <c r="K3" s="12"/>
      <c r="L3" s="12"/>
      <c r="M3" s="12"/>
      <c r="N3" s="12"/>
      <c r="O3" s="12"/>
      <c r="P3" s="12"/>
      <c r="Q3" s="12"/>
      <c r="R3" s="187" t="s">
        <v>9518</v>
      </c>
      <c r="S3" s="188" t="s">
        <v>9514</v>
      </c>
      <c r="T3" s="12"/>
      <c r="U3" s="15">
        <v>0</v>
      </c>
      <c r="V3" s="15">
        <v>0</v>
      </c>
      <c r="W3" s="12"/>
      <c r="X3" s="12"/>
      <c r="Y3" s="12"/>
      <c r="Z3" s="12"/>
    </row>
    <row r="4" spans="1:26" ht="26.25" customHeight="1">
      <c r="A4" s="53" t="s">
        <v>9519</v>
      </c>
      <c r="B4" s="53" t="s">
        <v>9520</v>
      </c>
      <c r="C4" s="12"/>
      <c r="D4" s="15" t="s">
        <v>9512</v>
      </c>
      <c r="E4" s="15" t="s">
        <v>1023</v>
      </c>
      <c r="F4" s="12"/>
      <c r="G4" s="12"/>
      <c r="H4" s="12"/>
      <c r="I4" s="12"/>
      <c r="J4" s="12"/>
      <c r="K4" s="12"/>
      <c r="L4" s="12"/>
      <c r="M4" s="12"/>
      <c r="N4" s="12"/>
      <c r="O4" s="12"/>
      <c r="P4" s="12"/>
      <c r="Q4" s="12"/>
      <c r="R4" s="187" t="s">
        <v>9521</v>
      </c>
      <c r="S4" s="188" t="s">
        <v>9514</v>
      </c>
      <c r="T4" s="12"/>
      <c r="U4" s="15">
        <v>0</v>
      </c>
      <c r="V4" s="15">
        <v>0</v>
      </c>
      <c r="W4" s="12"/>
      <c r="X4" s="12"/>
      <c r="Y4" s="12"/>
      <c r="Z4" s="12"/>
    </row>
    <row r="5" spans="1:26" ht="26.25" customHeight="1">
      <c r="A5" s="53" t="s">
        <v>9522</v>
      </c>
      <c r="B5" s="53" t="s">
        <v>9523</v>
      </c>
      <c r="C5" s="14" t="s">
        <v>9524</v>
      </c>
      <c r="D5" s="15" t="s">
        <v>9512</v>
      </c>
      <c r="E5" s="15" t="s">
        <v>1023</v>
      </c>
      <c r="F5" s="12"/>
      <c r="G5" s="12"/>
      <c r="H5" s="12"/>
      <c r="I5" s="12"/>
      <c r="J5" s="12"/>
      <c r="K5" s="12"/>
      <c r="L5" s="12"/>
      <c r="M5" s="12"/>
      <c r="N5" s="12"/>
      <c r="O5" s="12"/>
      <c r="P5" s="12"/>
      <c r="Q5" s="12"/>
      <c r="R5" s="187" t="s">
        <v>9525</v>
      </c>
      <c r="S5" s="188" t="s">
        <v>9514</v>
      </c>
      <c r="T5" s="12"/>
      <c r="U5" s="15">
        <v>5</v>
      </c>
      <c r="V5" s="15">
        <v>0</v>
      </c>
      <c r="W5" s="12"/>
      <c r="X5" s="12"/>
      <c r="Y5" s="12"/>
      <c r="Z5" s="12"/>
    </row>
    <row r="6" spans="1:26" ht="26.25" customHeight="1">
      <c r="A6" s="53" t="s">
        <v>9526</v>
      </c>
      <c r="B6" s="53" t="s">
        <v>9527</v>
      </c>
      <c r="C6" s="14" t="s">
        <v>9528</v>
      </c>
      <c r="D6" s="15" t="s">
        <v>9512</v>
      </c>
      <c r="E6" s="15" t="s">
        <v>1023</v>
      </c>
      <c r="F6" s="12"/>
      <c r="G6" s="12"/>
      <c r="H6" s="12"/>
      <c r="I6" s="12"/>
      <c r="J6" s="12"/>
      <c r="K6" s="12"/>
      <c r="L6" s="12"/>
      <c r="M6" s="12"/>
      <c r="N6" s="12"/>
      <c r="O6" s="12"/>
      <c r="P6" s="12"/>
      <c r="Q6" s="12"/>
      <c r="R6" s="187" t="s">
        <v>9529</v>
      </c>
      <c r="S6" s="188" t="s">
        <v>9514</v>
      </c>
      <c r="T6" s="12"/>
      <c r="U6" s="15">
        <v>0</v>
      </c>
      <c r="V6" s="15">
        <v>0</v>
      </c>
      <c r="W6" s="12"/>
      <c r="X6" s="12"/>
      <c r="Y6" s="12"/>
      <c r="Z6" s="12"/>
    </row>
    <row r="7" spans="1:26" ht="26.25" customHeight="1">
      <c r="A7" s="53" t="s">
        <v>9530</v>
      </c>
      <c r="B7" s="53" t="s">
        <v>9531</v>
      </c>
      <c r="C7" s="14" t="s">
        <v>9532</v>
      </c>
      <c r="D7" s="15" t="s">
        <v>9512</v>
      </c>
      <c r="E7" s="15" t="s">
        <v>1023</v>
      </c>
      <c r="F7" s="12"/>
      <c r="G7" s="12"/>
      <c r="H7" s="12"/>
      <c r="I7" s="12"/>
      <c r="J7" s="12"/>
      <c r="K7" s="12"/>
      <c r="L7" s="12"/>
      <c r="M7" s="12"/>
      <c r="N7" s="12"/>
      <c r="O7" s="12"/>
      <c r="P7" s="12"/>
      <c r="Q7" s="12"/>
      <c r="R7" s="187" t="s">
        <v>9533</v>
      </c>
      <c r="S7" s="188" t="s">
        <v>9514</v>
      </c>
      <c r="T7" s="12"/>
      <c r="U7" s="15">
        <v>0</v>
      </c>
      <c r="V7" s="15">
        <v>0</v>
      </c>
      <c r="W7" s="12"/>
      <c r="X7" s="12"/>
      <c r="Y7" s="12"/>
      <c r="Z7" s="12"/>
    </row>
    <row r="8" spans="1:26" ht="26.25" customHeight="1">
      <c r="A8" s="53" t="s">
        <v>9534</v>
      </c>
      <c r="B8" s="53" t="s">
        <v>9535</v>
      </c>
      <c r="C8" s="14" t="s">
        <v>9536</v>
      </c>
      <c r="D8" s="15" t="s">
        <v>50</v>
      </c>
      <c r="E8" s="15" t="s">
        <v>1020</v>
      </c>
      <c r="F8" s="12"/>
      <c r="G8" s="12"/>
      <c r="H8" s="12"/>
      <c r="I8" s="12"/>
      <c r="J8" s="12"/>
      <c r="K8" s="12"/>
      <c r="L8" s="12"/>
      <c r="M8" s="12"/>
      <c r="N8" s="12"/>
      <c r="O8" s="12"/>
      <c r="P8" s="12"/>
      <c r="Q8" s="12"/>
      <c r="R8" s="12"/>
      <c r="S8" s="12"/>
      <c r="T8" s="189" t="s">
        <v>9537</v>
      </c>
      <c r="U8" s="15">
        <v>3.9</v>
      </c>
      <c r="V8" s="15">
        <v>27</v>
      </c>
      <c r="W8" s="12"/>
      <c r="X8" s="12"/>
      <c r="Y8" s="12"/>
      <c r="Z8" s="12"/>
    </row>
    <row r="9" spans="1:26" ht="26.25" customHeight="1">
      <c r="A9" s="53" t="s">
        <v>9538</v>
      </c>
      <c r="B9" s="53" t="s">
        <v>9539</v>
      </c>
      <c r="C9" s="14" t="s">
        <v>9540</v>
      </c>
      <c r="D9" s="15" t="s">
        <v>50</v>
      </c>
      <c r="E9" s="15" t="s">
        <v>1020</v>
      </c>
      <c r="F9" s="12"/>
      <c r="G9" s="190" t="s">
        <v>9541</v>
      </c>
      <c r="H9" s="12"/>
      <c r="I9" s="12"/>
      <c r="J9" s="12"/>
      <c r="K9" s="12"/>
      <c r="L9" s="12"/>
      <c r="M9" s="12"/>
      <c r="N9" s="12"/>
      <c r="O9" s="12"/>
      <c r="P9" s="12"/>
      <c r="Q9" s="12"/>
      <c r="R9" s="12"/>
      <c r="S9" s="12"/>
      <c r="T9" s="189" t="s">
        <v>9542</v>
      </c>
      <c r="U9" s="190">
        <v>4.4000000000000004</v>
      </c>
      <c r="V9" s="15">
        <v>153</v>
      </c>
      <c r="W9" s="12"/>
      <c r="X9" s="12"/>
      <c r="Y9" s="12"/>
      <c r="Z9" s="12"/>
    </row>
    <row r="10" spans="1:26" ht="26.25" customHeight="1">
      <c r="A10" s="53" t="s">
        <v>8700</v>
      </c>
      <c r="B10" s="53" t="s">
        <v>8701</v>
      </c>
      <c r="C10" s="14" t="s">
        <v>8702</v>
      </c>
      <c r="D10" s="15" t="s">
        <v>953</v>
      </c>
      <c r="E10" s="15" t="s">
        <v>1020</v>
      </c>
      <c r="F10" s="12"/>
      <c r="G10" s="190" t="s">
        <v>9543</v>
      </c>
      <c r="H10" s="12"/>
      <c r="I10" s="12"/>
      <c r="J10" s="12"/>
      <c r="K10" s="12"/>
      <c r="L10" s="12"/>
      <c r="M10" s="12"/>
      <c r="N10" s="12"/>
      <c r="O10" s="12"/>
      <c r="P10" s="12"/>
      <c r="Q10" s="12"/>
      <c r="R10" s="12"/>
      <c r="S10" s="12"/>
      <c r="T10" s="12"/>
      <c r="U10" s="190">
        <v>4.2</v>
      </c>
      <c r="V10" s="15">
        <v>120</v>
      </c>
      <c r="W10" s="12"/>
      <c r="X10" s="12"/>
      <c r="Y10" s="12"/>
      <c r="Z10" s="12"/>
    </row>
    <row r="11" spans="1:26" ht="26.25" customHeight="1">
      <c r="A11" s="53" t="s">
        <v>9544</v>
      </c>
      <c r="B11" s="53" t="s">
        <v>9545</v>
      </c>
      <c r="C11" s="14" t="s">
        <v>9546</v>
      </c>
      <c r="D11" s="15" t="s">
        <v>50</v>
      </c>
      <c r="E11" s="15" t="s">
        <v>1020</v>
      </c>
      <c r="F11" s="12"/>
      <c r="G11" s="190" t="s">
        <v>9547</v>
      </c>
      <c r="H11" s="12"/>
      <c r="I11" s="12"/>
      <c r="J11" s="12"/>
      <c r="K11" s="12"/>
      <c r="L11" s="12"/>
      <c r="M11" s="12"/>
      <c r="N11" s="12"/>
      <c r="O11" s="12"/>
      <c r="P11" s="12"/>
      <c r="Q11" s="12"/>
      <c r="R11" s="12"/>
      <c r="S11" s="12"/>
      <c r="T11" s="189" t="s">
        <v>9548</v>
      </c>
      <c r="U11" s="190">
        <v>5</v>
      </c>
      <c r="V11" s="15">
        <v>8</v>
      </c>
      <c r="W11" s="12"/>
      <c r="X11" s="12"/>
      <c r="Y11" s="12"/>
      <c r="Z11" s="12"/>
    </row>
    <row r="12" spans="1:26" ht="26.25" customHeight="1">
      <c r="A12" s="53" t="s">
        <v>9549</v>
      </c>
      <c r="B12" s="53" t="s">
        <v>9550</v>
      </c>
      <c r="C12" s="14" t="s">
        <v>9551</v>
      </c>
      <c r="D12" s="191" t="s">
        <v>4918</v>
      </c>
      <c r="E12" s="191" t="s">
        <v>4917</v>
      </c>
      <c r="F12" s="12"/>
      <c r="G12" s="190" t="s">
        <v>9552</v>
      </c>
      <c r="H12" s="12"/>
      <c r="I12" s="12"/>
      <c r="J12" s="12"/>
      <c r="K12" s="12"/>
      <c r="L12" s="12"/>
      <c r="M12" s="12"/>
      <c r="N12" s="12"/>
      <c r="O12" s="12"/>
      <c r="P12" s="12"/>
      <c r="Q12" s="12"/>
      <c r="R12" s="12"/>
      <c r="S12" s="189" t="s">
        <v>9553</v>
      </c>
      <c r="T12" s="189" t="s">
        <v>9554</v>
      </c>
      <c r="U12" s="190">
        <v>4</v>
      </c>
      <c r="V12" s="191">
        <v>4</v>
      </c>
      <c r="W12" s="12"/>
      <c r="X12" s="12"/>
      <c r="Y12" s="12"/>
      <c r="Z12" s="12"/>
    </row>
    <row r="13" spans="1:26" ht="26.25" customHeight="1">
      <c r="A13" s="53" t="s">
        <v>9555</v>
      </c>
      <c r="B13" s="53" t="s">
        <v>9556</v>
      </c>
      <c r="C13" s="14" t="s">
        <v>9557</v>
      </c>
      <c r="D13" s="191" t="s">
        <v>4918</v>
      </c>
      <c r="E13" s="191" t="s">
        <v>4917</v>
      </c>
      <c r="F13" s="12"/>
      <c r="G13" s="190" t="s">
        <v>9558</v>
      </c>
      <c r="H13" s="12"/>
      <c r="I13" s="12"/>
      <c r="J13" s="12"/>
      <c r="K13" s="12"/>
      <c r="L13" s="12"/>
      <c r="M13" s="12"/>
      <c r="N13" s="12"/>
      <c r="O13" s="12"/>
      <c r="P13" s="12"/>
      <c r="Q13" s="12"/>
      <c r="R13" s="12"/>
      <c r="S13" s="189" t="s">
        <v>9553</v>
      </c>
      <c r="T13" s="189" t="s">
        <v>9559</v>
      </c>
      <c r="U13" s="190">
        <v>4</v>
      </c>
      <c r="V13" s="191">
        <v>25</v>
      </c>
      <c r="W13" s="12"/>
      <c r="X13" s="12"/>
      <c r="Y13" s="12"/>
      <c r="Z13" s="12"/>
    </row>
    <row r="14" spans="1:26" ht="26.25" customHeight="1">
      <c r="A14" s="53" t="s">
        <v>9560</v>
      </c>
      <c r="B14" s="53" t="s">
        <v>9561</v>
      </c>
      <c r="C14" s="14" t="s">
        <v>9562</v>
      </c>
      <c r="D14" s="191" t="s">
        <v>4918</v>
      </c>
      <c r="E14" s="191" t="s">
        <v>4917</v>
      </c>
      <c r="F14" s="12"/>
      <c r="G14" s="12"/>
      <c r="H14" s="12"/>
      <c r="I14" s="12"/>
      <c r="J14" s="12"/>
      <c r="K14" s="12"/>
      <c r="L14" s="12"/>
      <c r="M14" s="12"/>
      <c r="N14" s="12"/>
      <c r="O14" s="12"/>
      <c r="P14" s="12"/>
      <c r="Q14" s="12"/>
      <c r="R14" s="12"/>
      <c r="S14" s="189" t="s">
        <v>9553</v>
      </c>
      <c r="T14" s="189" t="s">
        <v>9563</v>
      </c>
      <c r="U14" s="190">
        <v>4.3</v>
      </c>
      <c r="V14" s="191">
        <v>4</v>
      </c>
      <c r="W14" s="12"/>
      <c r="X14" s="12"/>
      <c r="Y14" s="12"/>
      <c r="Z14" s="12"/>
    </row>
    <row r="15" spans="1:26" ht="26.25" customHeight="1">
      <c r="A15" s="53" t="s">
        <v>9564</v>
      </c>
      <c r="B15" s="53" t="s">
        <v>9565</v>
      </c>
      <c r="C15" s="14" t="s">
        <v>9566</v>
      </c>
      <c r="D15" s="191" t="s">
        <v>4918</v>
      </c>
      <c r="E15" s="191" t="s">
        <v>4917</v>
      </c>
      <c r="F15" s="12"/>
      <c r="G15" s="190" t="s">
        <v>9567</v>
      </c>
      <c r="H15" s="12"/>
      <c r="I15" s="12"/>
      <c r="J15" s="12"/>
      <c r="K15" s="12"/>
      <c r="L15" s="12"/>
      <c r="M15" s="12"/>
      <c r="N15" s="12"/>
      <c r="O15" s="12"/>
      <c r="P15" s="12"/>
      <c r="Q15" s="12"/>
      <c r="R15" s="12"/>
      <c r="S15" s="189" t="s">
        <v>9553</v>
      </c>
      <c r="T15" s="189" t="s">
        <v>9568</v>
      </c>
      <c r="U15" s="190">
        <v>4.4000000000000004</v>
      </c>
      <c r="V15" s="191">
        <v>568</v>
      </c>
      <c r="W15" s="12"/>
      <c r="X15" s="12"/>
      <c r="Y15" s="12"/>
      <c r="Z15" s="12"/>
    </row>
    <row r="16" spans="1:26" ht="26.25" customHeight="1">
      <c r="A16" s="31" t="s">
        <v>9569</v>
      </c>
      <c r="B16" s="53" t="s">
        <v>9570</v>
      </c>
      <c r="C16" s="14" t="s">
        <v>9571</v>
      </c>
      <c r="D16" s="191" t="s">
        <v>4918</v>
      </c>
      <c r="E16" s="191" t="s">
        <v>4917</v>
      </c>
      <c r="F16" s="12"/>
      <c r="G16" s="190" t="s">
        <v>9572</v>
      </c>
      <c r="H16" s="12"/>
      <c r="I16" s="12"/>
      <c r="J16" s="12"/>
      <c r="K16" s="12"/>
      <c r="L16" s="12"/>
      <c r="M16" s="12"/>
      <c r="N16" s="12"/>
      <c r="O16" s="12"/>
      <c r="P16" s="12"/>
      <c r="Q16" s="12"/>
      <c r="R16" s="12"/>
      <c r="S16" s="189" t="s">
        <v>9553</v>
      </c>
      <c r="T16" s="189" t="s">
        <v>9573</v>
      </c>
      <c r="U16" s="190">
        <v>4.7</v>
      </c>
      <c r="V16" s="191">
        <v>3</v>
      </c>
      <c r="W16" s="12"/>
      <c r="X16" s="12"/>
      <c r="Y16" s="12"/>
      <c r="Z16" s="12"/>
    </row>
    <row r="17" spans="1:26" ht="26.25" customHeight="1">
      <c r="A17" s="53" t="s">
        <v>9574</v>
      </c>
      <c r="B17" s="53" t="s">
        <v>9575</v>
      </c>
      <c r="C17" s="14" t="s">
        <v>9576</v>
      </c>
      <c r="D17" s="191" t="s">
        <v>4918</v>
      </c>
      <c r="E17" s="191" t="s">
        <v>4917</v>
      </c>
      <c r="F17" s="12"/>
      <c r="G17" s="190" t="s">
        <v>9577</v>
      </c>
      <c r="H17" s="12"/>
      <c r="I17" s="12"/>
      <c r="J17" s="12"/>
      <c r="K17" s="12"/>
      <c r="L17" s="12"/>
      <c r="M17" s="12"/>
      <c r="N17" s="12"/>
      <c r="O17" s="12"/>
      <c r="P17" s="12"/>
      <c r="Q17" s="12"/>
      <c r="R17" s="12"/>
      <c r="S17" s="189" t="s">
        <v>9553</v>
      </c>
      <c r="T17" s="189" t="s">
        <v>9568</v>
      </c>
      <c r="U17" s="190">
        <v>4.2</v>
      </c>
      <c r="V17" s="191">
        <v>16</v>
      </c>
      <c r="W17" s="12"/>
      <c r="X17" s="12"/>
      <c r="Y17" s="12"/>
      <c r="Z17" s="12"/>
    </row>
    <row r="18" spans="1:26" ht="26.25" customHeight="1">
      <c r="A18" s="53" t="s">
        <v>9578</v>
      </c>
      <c r="B18" s="53" t="s">
        <v>9579</v>
      </c>
      <c r="C18" s="14" t="s">
        <v>9580</v>
      </c>
      <c r="D18" s="191" t="s">
        <v>4918</v>
      </c>
      <c r="E18" s="191" t="s">
        <v>4917</v>
      </c>
      <c r="F18" s="12"/>
      <c r="G18" s="12"/>
      <c r="H18" s="12"/>
      <c r="I18" s="12"/>
      <c r="J18" s="12"/>
      <c r="K18" s="12"/>
      <c r="L18" s="12"/>
      <c r="M18" s="12"/>
      <c r="N18" s="12"/>
      <c r="O18" s="12"/>
      <c r="P18" s="12"/>
      <c r="Q18" s="12"/>
      <c r="R18" s="12"/>
      <c r="S18" s="192" t="s">
        <v>9553</v>
      </c>
      <c r="T18" s="12"/>
      <c r="U18" s="191">
        <v>0</v>
      </c>
      <c r="V18" s="191">
        <v>0</v>
      </c>
      <c r="W18" s="12"/>
      <c r="X18" s="12"/>
      <c r="Y18" s="12"/>
      <c r="Z18" s="12"/>
    </row>
    <row r="19" spans="1:26" ht="26.25" customHeight="1">
      <c r="A19" s="53" t="s">
        <v>5364</v>
      </c>
      <c r="B19" s="53" t="s">
        <v>9581</v>
      </c>
      <c r="C19" s="14" t="s">
        <v>9582</v>
      </c>
      <c r="D19" s="191" t="s">
        <v>4918</v>
      </c>
      <c r="E19" s="191" t="s">
        <v>4917</v>
      </c>
      <c r="F19" s="12"/>
      <c r="G19" s="190" t="s">
        <v>9583</v>
      </c>
      <c r="H19" s="12"/>
      <c r="I19" s="12"/>
      <c r="J19" s="12"/>
      <c r="K19" s="12"/>
      <c r="L19" s="12"/>
      <c r="M19" s="12"/>
      <c r="N19" s="12"/>
      <c r="O19" s="12"/>
      <c r="P19" s="12"/>
      <c r="Q19" s="12"/>
      <c r="R19" s="12"/>
      <c r="S19" s="189" t="s">
        <v>9553</v>
      </c>
      <c r="T19" s="189" t="s">
        <v>9584</v>
      </c>
      <c r="U19" s="190">
        <v>4.2</v>
      </c>
      <c r="V19" s="191">
        <v>39</v>
      </c>
      <c r="W19" s="12"/>
      <c r="X19" s="12"/>
      <c r="Y19" s="12"/>
      <c r="Z19" s="12"/>
    </row>
    <row r="20" spans="1:26" ht="26.25" customHeight="1">
      <c r="A20" s="53" t="s">
        <v>9585</v>
      </c>
      <c r="B20" s="53" t="s">
        <v>9586</v>
      </c>
      <c r="C20" s="14" t="s">
        <v>9587</v>
      </c>
      <c r="D20" s="191" t="s">
        <v>424</v>
      </c>
      <c r="E20" s="191" t="s">
        <v>8849</v>
      </c>
      <c r="F20" s="12" t="s">
        <v>9588</v>
      </c>
      <c r="G20" s="190" t="s">
        <v>9589</v>
      </c>
      <c r="H20" s="12"/>
      <c r="I20" s="12"/>
      <c r="J20" s="12"/>
      <c r="K20" s="12"/>
      <c r="L20" s="12"/>
      <c r="M20" s="12"/>
      <c r="N20" s="12"/>
      <c r="O20" s="12"/>
      <c r="P20" s="12"/>
      <c r="Q20" s="12"/>
      <c r="R20" s="12"/>
      <c r="S20" s="189" t="s">
        <v>9590</v>
      </c>
      <c r="T20" s="189" t="s">
        <v>9591</v>
      </c>
      <c r="U20" s="191">
        <v>4.5</v>
      </c>
      <c r="V20" s="191">
        <v>110</v>
      </c>
      <c r="W20" s="12"/>
      <c r="X20" s="12"/>
      <c r="Y20" s="12"/>
      <c r="Z20" s="12"/>
    </row>
    <row r="21" spans="1:26" ht="26.25" customHeight="1">
      <c r="A21" s="53" t="s">
        <v>9592</v>
      </c>
      <c r="B21" s="53" t="s">
        <v>9593</v>
      </c>
      <c r="C21" s="14" t="s">
        <v>9594</v>
      </c>
      <c r="D21" s="191" t="s">
        <v>432</v>
      </c>
      <c r="E21" s="15" t="s">
        <v>9595</v>
      </c>
      <c r="F21" s="12"/>
      <c r="G21" s="190" t="s">
        <v>9596</v>
      </c>
      <c r="H21" s="12"/>
      <c r="I21" s="12"/>
      <c r="J21" s="12"/>
      <c r="K21" s="12"/>
      <c r="L21" s="12"/>
      <c r="M21" s="12"/>
      <c r="N21" s="12"/>
      <c r="O21" s="12"/>
      <c r="P21" s="12"/>
      <c r="Q21" s="12"/>
      <c r="R21" s="12"/>
      <c r="S21" s="189" t="s">
        <v>9597</v>
      </c>
      <c r="T21" s="189" t="s">
        <v>9598</v>
      </c>
      <c r="U21" s="190">
        <v>5</v>
      </c>
      <c r="V21" s="191">
        <v>8</v>
      </c>
      <c r="W21" s="12"/>
      <c r="X21" s="12"/>
      <c r="Y21" s="12"/>
      <c r="Z21" s="12"/>
    </row>
    <row r="22" spans="1:26" ht="26.25" customHeight="1">
      <c r="A22" s="53" t="s">
        <v>9599</v>
      </c>
      <c r="B22" s="53" t="s">
        <v>9600</v>
      </c>
      <c r="C22" s="14" t="s">
        <v>9601</v>
      </c>
      <c r="D22" s="191" t="s">
        <v>9602</v>
      </c>
      <c r="E22" s="15" t="s">
        <v>9595</v>
      </c>
      <c r="F22" s="12"/>
      <c r="G22" s="190" t="s">
        <v>9603</v>
      </c>
      <c r="H22" s="12"/>
      <c r="I22" s="12"/>
      <c r="J22" s="12"/>
      <c r="K22" s="12"/>
      <c r="L22" s="12"/>
      <c r="M22" s="12"/>
      <c r="N22" s="12"/>
      <c r="O22" s="12"/>
      <c r="P22" s="12"/>
      <c r="Q22" s="12"/>
      <c r="R22" s="12"/>
      <c r="S22" s="189" t="s">
        <v>9597</v>
      </c>
      <c r="T22" s="189" t="s">
        <v>9604</v>
      </c>
      <c r="U22" s="190">
        <v>4</v>
      </c>
      <c r="V22" s="191">
        <v>22</v>
      </c>
      <c r="W22" s="12"/>
      <c r="X22" s="12"/>
      <c r="Y22" s="12"/>
      <c r="Z22" s="12"/>
    </row>
    <row r="23" spans="1:26" ht="26.25" customHeight="1">
      <c r="A23" s="53" t="s">
        <v>9605</v>
      </c>
      <c r="B23" s="53" t="s">
        <v>9606</v>
      </c>
      <c r="C23" s="14" t="s">
        <v>9607</v>
      </c>
      <c r="D23" s="191" t="s">
        <v>432</v>
      </c>
      <c r="E23" s="15" t="s">
        <v>9595</v>
      </c>
      <c r="F23" s="12"/>
      <c r="G23" s="190" t="s">
        <v>9608</v>
      </c>
      <c r="H23" s="12"/>
      <c r="I23" s="12"/>
      <c r="J23" s="12"/>
      <c r="K23" s="12"/>
      <c r="L23" s="12"/>
      <c r="M23" s="12"/>
      <c r="N23" s="12"/>
      <c r="O23" s="12"/>
      <c r="P23" s="12"/>
      <c r="Q23" s="12"/>
      <c r="R23" s="12"/>
      <c r="S23" s="192" t="s">
        <v>9597</v>
      </c>
      <c r="T23" s="12"/>
      <c r="U23" s="190">
        <v>3.7</v>
      </c>
      <c r="V23" s="191">
        <v>15</v>
      </c>
      <c r="W23" s="12"/>
      <c r="X23" s="12"/>
      <c r="Y23" s="12"/>
      <c r="Z23" s="12"/>
    </row>
    <row r="24" spans="1:26" ht="26.25" customHeight="1">
      <c r="A24" s="53" t="s">
        <v>9609</v>
      </c>
      <c r="B24" s="53" t="s">
        <v>9610</v>
      </c>
      <c r="C24" s="14" t="s">
        <v>9611</v>
      </c>
      <c r="D24" s="191" t="s">
        <v>424</v>
      </c>
      <c r="E24" s="191" t="s">
        <v>9612</v>
      </c>
      <c r="F24" s="12" t="s">
        <v>9588</v>
      </c>
      <c r="G24" s="191" t="s">
        <v>9613</v>
      </c>
      <c r="H24" s="12"/>
      <c r="I24" s="12"/>
      <c r="J24" s="12"/>
      <c r="K24" s="12"/>
      <c r="L24" s="12"/>
      <c r="M24" s="12"/>
      <c r="N24" s="12"/>
      <c r="O24" s="12"/>
      <c r="P24" s="12"/>
      <c r="Q24" s="12"/>
      <c r="R24" s="12"/>
      <c r="S24" s="25" t="s">
        <v>9590</v>
      </c>
      <c r="T24" s="189" t="s">
        <v>9614</v>
      </c>
      <c r="U24" s="191">
        <v>4.8</v>
      </c>
      <c r="V24" s="193">
        <v>8</v>
      </c>
      <c r="W24" s="12"/>
      <c r="X24" s="12"/>
      <c r="Y24" s="12"/>
      <c r="Z24" s="12"/>
    </row>
    <row r="25" spans="1:26" ht="26.25" customHeight="1">
      <c r="A25" s="53" t="s">
        <v>9615</v>
      </c>
      <c r="B25" s="53" t="s">
        <v>9616</v>
      </c>
      <c r="C25" s="14" t="s">
        <v>9617</v>
      </c>
      <c r="D25" s="191" t="s">
        <v>432</v>
      </c>
      <c r="E25" s="15" t="s">
        <v>9595</v>
      </c>
      <c r="F25" s="12"/>
      <c r="G25" s="190" t="s">
        <v>9618</v>
      </c>
      <c r="H25" s="12"/>
      <c r="I25" s="12"/>
      <c r="J25" s="12"/>
      <c r="K25" s="12"/>
      <c r="L25" s="12"/>
      <c r="M25" s="12"/>
      <c r="N25" s="12"/>
      <c r="O25" s="12"/>
      <c r="P25" s="12"/>
      <c r="Q25" s="12"/>
      <c r="R25" s="12"/>
      <c r="S25" s="189" t="s">
        <v>9597</v>
      </c>
      <c r="T25" s="189" t="s">
        <v>9619</v>
      </c>
      <c r="U25" s="190">
        <v>4</v>
      </c>
      <c r="V25" s="191">
        <v>28</v>
      </c>
      <c r="W25" s="12"/>
      <c r="X25" s="12"/>
      <c r="Y25" s="12"/>
      <c r="Z25" s="12"/>
    </row>
    <row r="26" spans="1:26" ht="26.25" customHeight="1">
      <c r="A26" s="53" t="s">
        <v>8834</v>
      </c>
      <c r="B26" s="53" t="s">
        <v>8835</v>
      </c>
      <c r="C26" s="14" t="s">
        <v>9620</v>
      </c>
      <c r="D26" s="191" t="s">
        <v>432</v>
      </c>
      <c r="E26" s="15" t="s">
        <v>9595</v>
      </c>
      <c r="F26" s="12"/>
      <c r="G26" s="190" t="s">
        <v>8837</v>
      </c>
      <c r="H26" s="12"/>
      <c r="I26" s="12"/>
      <c r="J26" s="12"/>
      <c r="K26" s="12"/>
      <c r="L26" s="12"/>
      <c r="M26" s="12"/>
      <c r="N26" s="12"/>
      <c r="O26" s="12"/>
      <c r="P26" s="12"/>
      <c r="Q26" s="12"/>
      <c r="R26" s="12"/>
      <c r="S26" s="189" t="s">
        <v>9597</v>
      </c>
      <c r="T26" s="189" t="s">
        <v>8839</v>
      </c>
      <c r="U26" s="190">
        <v>4.4000000000000004</v>
      </c>
      <c r="V26" s="191">
        <v>783</v>
      </c>
      <c r="W26" s="12"/>
      <c r="X26" s="12"/>
      <c r="Y26" s="12"/>
      <c r="Z26" s="12"/>
    </row>
    <row r="27" spans="1:26" ht="26.25" customHeight="1">
      <c r="A27" s="53" t="s">
        <v>9621</v>
      </c>
      <c r="B27" s="53" t="s">
        <v>9622</v>
      </c>
      <c r="C27" s="14" t="s">
        <v>9623</v>
      </c>
      <c r="D27" s="191" t="s">
        <v>432</v>
      </c>
      <c r="E27" s="15" t="s">
        <v>9595</v>
      </c>
      <c r="F27" s="12"/>
      <c r="G27" s="190" t="s">
        <v>9624</v>
      </c>
      <c r="H27" s="12"/>
      <c r="I27" s="12"/>
      <c r="J27" s="12"/>
      <c r="K27" s="12"/>
      <c r="L27" s="12"/>
      <c r="M27" s="12"/>
      <c r="N27" s="12"/>
      <c r="O27" s="12"/>
      <c r="P27" s="12"/>
      <c r="Q27" s="12"/>
      <c r="R27" s="12"/>
      <c r="S27" s="189" t="s">
        <v>9597</v>
      </c>
      <c r="T27" s="189" t="s">
        <v>9625</v>
      </c>
      <c r="U27" s="190">
        <v>4.4000000000000004</v>
      </c>
      <c r="V27" s="191">
        <v>5</v>
      </c>
      <c r="W27" s="12"/>
      <c r="X27" s="12"/>
      <c r="Y27" s="12"/>
      <c r="Z27" s="12"/>
    </row>
    <row r="28" spans="1:26" ht="26.25" customHeight="1">
      <c r="A28" s="53" t="s">
        <v>9626</v>
      </c>
      <c r="B28" s="53" t="s">
        <v>9627</v>
      </c>
      <c r="C28" s="14" t="s">
        <v>9628</v>
      </c>
      <c r="D28" s="191" t="s">
        <v>432</v>
      </c>
      <c r="E28" s="15" t="s">
        <v>9595</v>
      </c>
      <c r="F28" s="12"/>
      <c r="G28" s="190" t="s">
        <v>9629</v>
      </c>
      <c r="H28" s="12"/>
      <c r="I28" s="12"/>
      <c r="J28" s="12"/>
      <c r="K28" s="12"/>
      <c r="L28" s="12"/>
      <c r="M28" s="12"/>
      <c r="N28" s="12"/>
      <c r="O28" s="12"/>
      <c r="P28" s="12"/>
      <c r="Q28" s="12"/>
      <c r="R28" s="12"/>
      <c r="S28" s="189" t="s">
        <v>9597</v>
      </c>
      <c r="T28" s="189" t="s">
        <v>9630</v>
      </c>
      <c r="U28" s="190">
        <v>4.2</v>
      </c>
      <c r="V28" s="193">
        <v>2978</v>
      </c>
      <c r="W28" s="12"/>
      <c r="X28" s="12"/>
      <c r="Y28" s="12"/>
      <c r="Z28" s="12"/>
    </row>
    <row r="29" spans="1:26" ht="26.25" customHeight="1">
      <c r="A29" s="53" t="s">
        <v>9631</v>
      </c>
      <c r="B29" s="53" t="s">
        <v>9632</v>
      </c>
      <c r="C29" s="14" t="s">
        <v>9633</v>
      </c>
      <c r="D29" s="191" t="s">
        <v>432</v>
      </c>
      <c r="E29" s="15" t="s">
        <v>9595</v>
      </c>
      <c r="F29" s="12"/>
      <c r="G29" s="190" t="s">
        <v>9634</v>
      </c>
      <c r="H29" s="12"/>
      <c r="I29" s="12"/>
      <c r="J29" s="12"/>
      <c r="K29" s="12"/>
      <c r="L29" s="12"/>
      <c r="M29" s="12"/>
      <c r="N29" s="12"/>
      <c r="O29" s="12"/>
      <c r="P29" s="12"/>
      <c r="Q29" s="12"/>
      <c r="R29" s="12"/>
      <c r="S29" s="12"/>
      <c r="T29" s="12"/>
      <c r="U29" s="12"/>
      <c r="V29" s="191">
        <v>6</v>
      </c>
      <c r="W29" s="12"/>
      <c r="X29" s="12"/>
      <c r="Y29" s="12"/>
      <c r="Z29" s="12"/>
    </row>
    <row r="30" spans="1:26" ht="26.25" customHeight="1">
      <c r="A30" s="53" t="s">
        <v>9635</v>
      </c>
      <c r="B30" s="53" t="s">
        <v>9636</v>
      </c>
      <c r="C30" s="14" t="s">
        <v>9637</v>
      </c>
      <c r="D30" s="191" t="s">
        <v>424</v>
      </c>
      <c r="E30" s="15" t="s">
        <v>8849</v>
      </c>
      <c r="F30" s="12"/>
      <c r="G30" s="190" t="s">
        <v>9638</v>
      </c>
      <c r="H30" s="12"/>
      <c r="I30" s="12"/>
      <c r="J30" s="12"/>
      <c r="K30" s="12"/>
      <c r="L30" s="12"/>
      <c r="M30" s="12"/>
      <c r="N30" s="12"/>
      <c r="O30" s="12"/>
      <c r="P30" s="12"/>
      <c r="Q30" s="12"/>
      <c r="R30" s="12"/>
      <c r="S30" s="189" t="s">
        <v>9590</v>
      </c>
      <c r="T30" s="189" t="s">
        <v>9639</v>
      </c>
      <c r="U30" s="190">
        <v>4.3</v>
      </c>
      <c r="V30" s="191">
        <v>454</v>
      </c>
      <c r="W30" s="12"/>
      <c r="X30" s="12"/>
      <c r="Y30" s="12"/>
      <c r="Z30" s="12"/>
    </row>
    <row r="31" spans="1:26" ht="26.25" customHeight="1">
      <c r="A31" s="53" t="s">
        <v>9640</v>
      </c>
      <c r="B31" s="53" t="s">
        <v>9641</v>
      </c>
      <c r="C31" s="14" t="s">
        <v>9642</v>
      </c>
      <c r="D31" s="191" t="s">
        <v>424</v>
      </c>
      <c r="E31" s="15" t="s">
        <v>8849</v>
      </c>
      <c r="F31" s="12"/>
      <c r="G31" s="190" t="s">
        <v>9643</v>
      </c>
      <c r="H31" s="12"/>
      <c r="I31" s="12"/>
      <c r="J31" s="12"/>
      <c r="K31" s="12"/>
      <c r="L31" s="12"/>
      <c r="M31" s="12"/>
      <c r="N31" s="12"/>
      <c r="O31" s="12"/>
      <c r="P31" s="12"/>
      <c r="Q31" s="12"/>
      <c r="R31" s="12"/>
      <c r="S31" s="189" t="s">
        <v>9590</v>
      </c>
      <c r="T31" s="189" t="s">
        <v>9644</v>
      </c>
      <c r="U31" s="190">
        <v>4.0999999999999996</v>
      </c>
      <c r="V31" s="191">
        <v>456</v>
      </c>
      <c r="W31" s="12"/>
      <c r="X31" s="12"/>
      <c r="Y31" s="12"/>
      <c r="Z31" s="12"/>
    </row>
    <row r="32" spans="1:26" ht="26.25" customHeight="1">
      <c r="A32" s="53" t="s">
        <v>9645</v>
      </c>
      <c r="B32" s="53" t="s">
        <v>9646</v>
      </c>
      <c r="C32" s="14" t="s">
        <v>9647</v>
      </c>
      <c r="D32" s="191" t="s">
        <v>424</v>
      </c>
      <c r="E32" s="15" t="s">
        <v>8849</v>
      </c>
      <c r="F32" s="12"/>
      <c r="G32" s="190" t="s">
        <v>9648</v>
      </c>
      <c r="H32" s="12"/>
      <c r="I32" s="12"/>
      <c r="J32" s="12"/>
      <c r="K32" s="12"/>
      <c r="L32" s="12"/>
      <c r="M32" s="12"/>
      <c r="N32" s="12"/>
      <c r="O32" s="12"/>
      <c r="P32" s="12"/>
      <c r="Q32" s="12"/>
      <c r="R32" s="12"/>
      <c r="S32" s="189" t="s">
        <v>9590</v>
      </c>
      <c r="T32" s="189" t="s">
        <v>9649</v>
      </c>
      <c r="U32" s="190">
        <v>4.2</v>
      </c>
      <c r="V32" s="191">
        <v>784</v>
      </c>
      <c r="W32" s="12"/>
      <c r="X32" s="12"/>
      <c r="Y32" s="12"/>
      <c r="Z32" s="12"/>
    </row>
    <row r="33" spans="1:26" ht="26.25" customHeight="1">
      <c r="A33" s="53" t="s">
        <v>9650</v>
      </c>
      <c r="B33" s="53" t="s">
        <v>9651</v>
      </c>
      <c r="C33" s="14" t="s">
        <v>9652</v>
      </c>
      <c r="D33" s="191" t="s">
        <v>424</v>
      </c>
      <c r="E33" s="15" t="s">
        <v>8849</v>
      </c>
      <c r="F33" s="12"/>
      <c r="G33" s="12"/>
      <c r="H33" s="12"/>
      <c r="I33" s="12"/>
      <c r="J33" s="12"/>
      <c r="K33" s="12"/>
      <c r="L33" s="12"/>
      <c r="M33" s="12"/>
      <c r="N33" s="12"/>
      <c r="O33" s="12"/>
      <c r="P33" s="12"/>
      <c r="Q33" s="12"/>
      <c r="R33" s="12"/>
      <c r="S33" s="192" t="s">
        <v>9590</v>
      </c>
      <c r="T33" s="12"/>
      <c r="U33" s="190">
        <v>3.8</v>
      </c>
      <c r="V33" s="191">
        <v>5</v>
      </c>
      <c r="W33" s="12"/>
      <c r="X33" s="12"/>
      <c r="Y33" s="12"/>
      <c r="Z33" s="12"/>
    </row>
    <row r="34" spans="1:26" ht="26.25" customHeight="1">
      <c r="A34" s="194" t="s">
        <v>9653</v>
      </c>
      <c r="B34" s="194" t="s">
        <v>9654</v>
      </c>
      <c r="C34" s="35" t="s">
        <v>9655</v>
      </c>
      <c r="D34" s="195" t="s">
        <v>424</v>
      </c>
      <c r="E34" s="195" t="s">
        <v>9612</v>
      </c>
      <c r="F34" s="196" t="s">
        <v>9588</v>
      </c>
      <c r="G34" s="197" t="s">
        <v>9656</v>
      </c>
      <c r="H34" s="34"/>
      <c r="I34" s="34"/>
      <c r="J34" s="34"/>
      <c r="K34" s="34"/>
      <c r="L34" s="196"/>
      <c r="M34" s="196"/>
      <c r="N34" s="196"/>
      <c r="O34" s="196"/>
      <c r="P34" s="34"/>
      <c r="Q34" s="34"/>
      <c r="R34" s="34"/>
      <c r="S34" s="198" t="s">
        <v>9590</v>
      </c>
      <c r="T34" s="34"/>
      <c r="U34" s="36">
        <v>4.3</v>
      </c>
      <c r="V34" s="195">
        <v>403</v>
      </c>
      <c r="W34" s="34"/>
      <c r="X34" s="34"/>
      <c r="Y34" s="34"/>
      <c r="Z34" s="34"/>
    </row>
  </sheetData>
  <hyperlinks>
    <hyperlink ref="C2" r:id="rId1" xr:uid="{B0325352-6CF3-4114-9D5C-27DCD23C39E6}"/>
    <hyperlink ref="R2" r:id="rId2" xr:uid="{0AD88FB9-C67C-43E0-B3FB-06B39BAC3F14}"/>
    <hyperlink ref="S2" r:id="rId3" xr:uid="{52BD2FAF-A2E9-454F-AA99-B3D2C43FEFB7}"/>
    <hyperlink ref="C3" r:id="rId4" xr:uid="{15E161A3-3BB8-4D42-8A79-298D016DC3A7}"/>
    <hyperlink ref="R3" r:id="rId5" xr:uid="{891EC09A-D4BB-4B7F-8DA3-61D38B22FF0D}"/>
    <hyperlink ref="S3" r:id="rId6" xr:uid="{FEB30F5E-87ED-42BD-81E1-FE8772D29CC6}"/>
    <hyperlink ref="R4" r:id="rId7" xr:uid="{06364ABA-841F-4098-AB8D-3242BB4FF246}"/>
    <hyperlink ref="S4" r:id="rId8" xr:uid="{3DA2F5AE-36C7-46AF-8CD4-3B66E50D8F67}"/>
    <hyperlink ref="C5" r:id="rId9" xr:uid="{35542492-4C7A-4871-B9B4-7B80AE414BB2}"/>
    <hyperlink ref="R5" r:id="rId10" xr:uid="{0E8B446B-CE60-415D-9DA9-5680CE4C5A9F}"/>
    <hyperlink ref="S5" r:id="rId11" xr:uid="{B011E545-7874-4697-A123-27EB6CD81BAF}"/>
    <hyperlink ref="C6" r:id="rId12" xr:uid="{ADD902D5-589F-4CA2-973B-B1A156547D1A}"/>
    <hyperlink ref="R6" r:id="rId13" xr:uid="{E0E55F0F-4EAC-4BF6-858F-FE02FD9086FD}"/>
    <hyperlink ref="S6" r:id="rId14" xr:uid="{661E469B-BF7B-4AD4-90A1-E28A7EC1B5CD}"/>
    <hyperlink ref="C7" r:id="rId15" xr:uid="{D59D99FD-D2CD-4065-93E1-EE343717671E}"/>
    <hyperlink ref="R7" r:id="rId16" xr:uid="{3915938F-BF92-4E5C-A541-9B651C60FCCF}"/>
    <hyperlink ref="S7" r:id="rId17" xr:uid="{76BB9D83-F073-4DFD-BA20-E17C821D7FF1}"/>
    <hyperlink ref="C8" r:id="rId18" xr:uid="{DB380029-FDE0-4B73-A39C-5C30155393F4}"/>
    <hyperlink ref="T8" r:id="rId19" xr:uid="{0743EBA7-22AB-471C-AAA0-FC80846E2355}"/>
    <hyperlink ref="C9" r:id="rId20" xr:uid="{33AE774F-9F85-48AE-A49D-AB3A0BD05B42}"/>
    <hyperlink ref="T9" r:id="rId21" xr:uid="{8BF1C78B-F704-4ACE-B59B-7D6D2E54E9BF}"/>
    <hyperlink ref="C10" r:id="rId22" xr:uid="{1A8E809A-539D-4BAC-AA92-1031E4E5B816}"/>
    <hyperlink ref="C11" r:id="rId23" xr:uid="{95F070CD-158D-4676-8010-2079094175EA}"/>
    <hyperlink ref="T11" r:id="rId24" xr:uid="{1D2A2397-63BC-4F65-B4F4-D56D834EA71E}"/>
    <hyperlink ref="C12" r:id="rId25" xr:uid="{B548A88C-0363-4BBD-BA15-F5F7D23F074E}"/>
    <hyperlink ref="S12" r:id="rId26" xr:uid="{C150083C-A36E-4551-9C03-7190EBEB2894}"/>
    <hyperlink ref="T12" r:id="rId27" xr:uid="{5464C6CB-86ED-4D16-9F82-0CBBBC99CC60}"/>
    <hyperlink ref="C13" r:id="rId28" xr:uid="{B7CADD64-D385-4EA3-A9E6-38C263B9C80A}"/>
    <hyperlink ref="S13" r:id="rId29" xr:uid="{7BDCE172-90AE-43C8-8351-0CA3073FD564}"/>
    <hyperlink ref="T13" r:id="rId30" xr:uid="{9F81635F-20B5-464B-973F-B822C7C875F6}"/>
    <hyperlink ref="C14" r:id="rId31" xr:uid="{9A5F6C7A-43DA-432E-BC6F-A15317DC2E0D}"/>
    <hyperlink ref="S14" r:id="rId32" xr:uid="{B4CD631D-7215-4F94-B6EB-84BDB4B39B85}"/>
    <hyperlink ref="T14" r:id="rId33" xr:uid="{C2529393-9D25-4C2E-AF6B-FFC188009B8B}"/>
    <hyperlink ref="C15" r:id="rId34" xr:uid="{8758B897-1F80-4A8C-B3E7-14871245E2D3}"/>
    <hyperlink ref="S15" r:id="rId35" xr:uid="{E8B73DC4-93B1-43CF-866B-56C22E3B0A70}"/>
    <hyperlink ref="T15" r:id="rId36" xr:uid="{16C021A2-A5A1-4A56-B86B-C2BB0D173CCB}"/>
    <hyperlink ref="A16" r:id="rId37" xr:uid="{2F132D64-6951-403F-9A91-F466A1C08A84}"/>
    <hyperlink ref="C16" r:id="rId38" xr:uid="{AFF2E942-128F-4AE0-95A7-50E138C16B8C}"/>
    <hyperlink ref="S16" r:id="rId39" xr:uid="{E52A070A-49B8-49CD-ACB6-D69D9AF2C461}"/>
    <hyperlink ref="T16" r:id="rId40" xr:uid="{B4F06BDA-87C4-4381-A64E-5350CE06A12F}"/>
    <hyperlink ref="C17" r:id="rId41" xr:uid="{A3E9E897-671C-467D-80CA-FE445EE7CA65}"/>
    <hyperlink ref="S17" r:id="rId42" xr:uid="{3E92C8C2-9CC1-483D-81D6-8CFEC5A0FC71}"/>
    <hyperlink ref="T17" r:id="rId43" xr:uid="{07E7FB1D-DCF9-4E57-9C49-BB95BCEFAB46}"/>
    <hyperlink ref="C18" r:id="rId44" xr:uid="{66EA30C5-33E6-4C40-B9CB-5787CFE7AE91}"/>
    <hyperlink ref="S18" r:id="rId45" xr:uid="{22820E9C-78B4-43E1-B29E-39C5C06C8257}"/>
    <hyperlink ref="C19" r:id="rId46" xr:uid="{FE03EABA-7A43-4071-9829-967BB20BFDFD}"/>
    <hyperlink ref="S19" r:id="rId47" xr:uid="{BA2C0399-F3C6-464D-8DDE-605B81D1E909}"/>
    <hyperlink ref="T19" r:id="rId48" xr:uid="{287501F7-97F1-449F-A0C9-A70C8CE2DE06}"/>
    <hyperlink ref="C20" r:id="rId49" xr:uid="{8713EEC0-1730-49FF-B0FB-D8709BA82E65}"/>
    <hyperlink ref="S20" r:id="rId50" xr:uid="{7A6B1043-80E6-4686-BC50-57BBB7C0E3E4}"/>
    <hyperlink ref="T20" r:id="rId51" xr:uid="{5624ACA0-7AD7-476D-B792-A53227FF9245}"/>
    <hyperlink ref="C21" r:id="rId52" xr:uid="{9278526C-981E-47D5-9BDD-BEAFCB4DB25E}"/>
    <hyperlink ref="S21" r:id="rId53" xr:uid="{64A9C1CD-87A1-4C0B-9451-7E370D3159BE}"/>
    <hyperlink ref="T21" r:id="rId54" xr:uid="{A6A5202D-810A-4B56-98F8-18C42BAC9849}"/>
    <hyperlink ref="C22" r:id="rId55" xr:uid="{1A5812BD-7A32-4900-ACF6-E4DC0F5B4BBA}"/>
    <hyperlink ref="S22" r:id="rId56" xr:uid="{91D97E1F-FBCE-40B6-99B4-E11692ADF1F0}"/>
    <hyperlink ref="T22" r:id="rId57" xr:uid="{834E62B8-2555-43F3-AE59-0C360ADF3CCC}"/>
    <hyperlink ref="C23" r:id="rId58" xr:uid="{4A6973AD-6DA5-479C-8772-0F1D2EDAB3B4}"/>
    <hyperlink ref="S23" r:id="rId59" xr:uid="{3F217BAF-A16C-4CD8-9786-4A4606949291}"/>
    <hyperlink ref="C24" r:id="rId60" xr:uid="{EBB61C34-857E-472D-A304-C69D16F82BC6}"/>
    <hyperlink ref="S24" r:id="rId61" xr:uid="{227F1AC4-D513-461E-8770-082309416C1E}"/>
    <hyperlink ref="T24" r:id="rId62" xr:uid="{C9675023-989A-4594-AC63-D9B93DF49E06}"/>
    <hyperlink ref="C25" r:id="rId63" xr:uid="{B2BB6AC3-0A36-42D5-8D27-A07788B16871}"/>
    <hyperlink ref="S25" r:id="rId64" xr:uid="{91F5C985-10AF-4D48-BE7B-4D9E4A7F8129}"/>
    <hyperlink ref="T25" r:id="rId65" xr:uid="{125377B4-666F-45E8-BD49-C48C0C3FFBA4}"/>
    <hyperlink ref="C26" r:id="rId66" xr:uid="{5EFE4E4C-8E46-4E96-940F-BB2BE858AE3E}"/>
    <hyperlink ref="S26" r:id="rId67" xr:uid="{24FFA99C-9322-45BD-984C-49BF418C15F2}"/>
    <hyperlink ref="T26" r:id="rId68" xr:uid="{0F67D73F-3778-48AF-949C-090070B271B9}"/>
    <hyperlink ref="C27" r:id="rId69" xr:uid="{65BF9693-C68C-4123-BFA2-8BB383E922EF}"/>
    <hyperlink ref="S27" r:id="rId70" xr:uid="{F9DB7E00-F931-4800-9C2A-A32F82A8878C}"/>
    <hyperlink ref="T27" r:id="rId71" xr:uid="{69E23CAD-D615-40A4-865C-15826513701B}"/>
    <hyperlink ref="C28" r:id="rId72" xr:uid="{B04BA76E-8C38-4D04-BD9A-44C619C3AB55}"/>
    <hyperlink ref="S28" r:id="rId73" xr:uid="{71B9257B-D957-49CC-B05E-98181475F3B4}"/>
    <hyperlink ref="T28" r:id="rId74" xr:uid="{59AC87E8-CC7A-4B76-BC90-C4FFA088EE15}"/>
    <hyperlink ref="C29" r:id="rId75" xr:uid="{9A2A36DF-90AA-4BF1-9AFA-BEF3EABE4891}"/>
    <hyperlink ref="C30" r:id="rId76" xr:uid="{0A7C328C-51BE-4B3B-82DF-D49BD8C2A71C}"/>
    <hyperlink ref="S30" r:id="rId77" xr:uid="{E63442EF-2659-47C1-92FB-406F043DB62A}"/>
    <hyperlink ref="T30" r:id="rId78" xr:uid="{8E6B9371-C5B0-4962-8817-8250EFD9DC20}"/>
    <hyperlink ref="C31" r:id="rId79" xr:uid="{290F9B1E-1D51-41C2-A845-A76934817736}"/>
    <hyperlink ref="S31" r:id="rId80" xr:uid="{A1156AA9-445C-4D46-BD4F-6CF34EDB232C}"/>
    <hyperlink ref="T31" r:id="rId81" xr:uid="{0D89DB36-BC18-4C25-87BC-C6B2E5859535}"/>
    <hyperlink ref="C32" r:id="rId82" xr:uid="{7ACB2309-CD02-42FA-90AB-ED752D3C34BB}"/>
    <hyperlink ref="S32" r:id="rId83" xr:uid="{23AB59BA-17B8-4835-951E-B90591B828E2}"/>
    <hyperlink ref="T32" r:id="rId84" xr:uid="{7DCB403A-7DFF-4240-BF67-E1A28ABA9743}"/>
    <hyperlink ref="C33" r:id="rId85" xr:uid="{2FF1BE47-1E82-453E-B96A-4A6B6A3993EB}"/>
    <hyperlink ref="S33" r:id="rId86" xr:uid="{6F73A5ED-C73E-4D01-9BDC-E2EE1FF767ED}"/>
    <hyperlink ref="C34" r:id="rId87" xr:uid="{1DA2FE0A-2B9D-4DAD-B3CE-F311C04533AD}"/>
    <hyperlink ref="S34" r:id="rId88" xr:uid="{EAF34F86-C992-430A-97B5-38FE1B7185F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1189A-C390-4558-AFD5-C4AD4908025F}">
  <dimension ref="A1:AI81"/>
  <sheetViews>
    <sheetView workbookViewId="0">
      <selection activeCell="G1" sqref="G1"/>
    </sheetView>
  </sheetViews>
  <sheetFormatPr defaultRowHeight="15"/>
  <cols>
    <col min="7" max="7" width="13.7109375" style="4" bestFit="1" customWidth="1"/>
  </cols>
  <sheetData>
    <row r="1" spans="1:35" s="82" customFormat="1" ht="30" customHeight="1">
      <c r="A1" s="77" t="s">
        <v>0</v>
      </c>
      <c r="B1" s="78" t="s">
        <v>1</v>
      </c>
      <c r="C1" s="78" t="s">
        <v>2</v>
      </c>
      <c r="D1" s="78" t="s">
        <v>3</v>
      </c>
      <c r="E1" s="78" t="s">
        <v>1024</v>
      </c>
      <c r="F1" s="79" t="s">
        <v>4</v>
      </c>
      <c r="G1" s="83" t="s">
        <v>5</v>
      </c>
      <c r="H1" s="79" t="s">
        <v>6</v>
      </c>
      <c r="I1" s="79" t="s">
        <v>7</v>
      </c>
      <c r="J1" s="78" t="s">
        <v>8</v>
      </c>
      <c r="K1" s="78" t="s">
        <v>9</v>
      </c>
      <c r="L1" s="78" t="s">
        <v>10</v>
      </c>
      <c r="M1" s="78" t="s">
        <v>11</v>
      </c>
      <c r="N1" s="78" t="s">
        <v>12</v>
      </c>
      <c r="O1" s="78" t="s">
        <v>13</v>
      </c>
      <c r="P1" s="78" t="s">
        <v>14</v>
      </c>
      <c r="Q1" s="78" t="s">
        <v>15</v>
      </c>
      <c r="R1" s="78" t="s">
        <v>3566</v>
      </c>
      <c r="S1" s="78" t="s">
        <v>17</v>
      </c>
      <c r="T1" s="78" t="s">
        <v>18</v>
      </c>
      <c r="U1" s="81" t="s">
        <v>19</v>
      </c>
      <c r="V1" s="81" t="s">
        <v>20</v>
      </c>
      <c r="W1" s="81" t="s">
        <v>1017</v>
      </c>
      <c r="X1" s="81" t="s">
        <v>21</v>
      </c>
      <c r="Y1" s="81" t="s">
        <v>22</v>
      </c>
      <c r="Z1" s="77" t="s">
        <v>23</v>
      </c>
      <c r="AA1" s="77" t="s">
        <v>24</v>
      </c>
      <c r="AB1" s="77" t="s">
        <v>25</v>
      </c>
      <c r="AC1" s="77" t="s">
        <v>26</v>
      </c>
      <c r="AD1" s="77" t="s">
        <v>27</v>
      </c>
      <c r="AE1" s="77" t="s">
        <v>28</v>
      </c>
      <c r="AF1" s="77" t="s">
        <v>29</v>
      </c>
      <c r="AG1" s="77" t="s">
        <v>30</v>
      </c>
      <c r="AH1" s="77" t="s">
        <v>3567</v>
      </c>
      <c r="AI1" s="77" t="s">
        <v>1018</v>
      </c>
    </row>
    <row r="2" spans="1:35">
      <c r="A2" t="s">
        <v>9657</v>
      </c>
      <c r="B2" s="55" t="s">
        <v>9658</v>
      </c>
      <c r="C2" s="199" t="s">
        <v>9659</v>
      </c>
      <c r="D2" s="200" t="s">
        <v>90</v>
      </c>
      <c r="E2" s="191" t="s">
        <v>1022</v>
      </c>
      <c r="F2" s="201"/>
      <c r="G2" s="217" t="s">
        <v>9660</v>
      </c>
      <c r="H2" s="201"/>
      <c r="I2" s="201"/>
      <c r="J2" s="201"/>
      <c r="K2" s="201"/>
      <c r="L2" s="201"/>
      <c r="M2" s="201"/>
      <c r="N2" s="201"/>
      <c r="O2" s="201"/>
      <c r="P2" s="201"/>
      <c r="Q2" s="201"/>
      <c r="R2" s="201"/>
      <c r="S2" s="201"/>
      <c r="T2" s="199" t="s">
        <v>9661</v>
      </c>
      <c r="U2" s="199" t="s">
        <v>9661</v>
      </c>
      <c r="V2" s="202" t="s">
        <v>9662</v>
      </c>
      <c r="W2" s="203">
        <v>4.5</v>
      </c>
      <c r="X2" s="200">
        <v>103</v>
      </c>
      <c r="Y2" s="201"/>
      <c r="Z2" s="201"/>
      <c r="AA2" s="201"/>
      <c r="AB2" s="201"/>
      <c r="AC2" s="201"/>
      <c r="AD2" s="201"/>
      <c r="AE2" s="201" t="s">
        <v>9663</v>
      </c>
      <c r="AF2" s="201"/>
      <c r="AG2" s="201"/>
      <c r="AH2" s="201"/>
      <c r="AI2" s="201"/>
    </row>
    <row r="3" spans="1:35">
      <c r="A3" t="s">
        <v>3591</v>
      </c>
      <c r="B3" s="55" t="s">
        <v>3592</v>
      </c>
      <c r="C3" s="199" t="s">
        <v>9664</v>
      </c>
      <c r="D3" s="200" t="s">
        <v>1082</v>
      </c>
      <c r="E3" s="191" t="s">
        <v>1022</v>
      </c>
      <c r="F3" s="201"/>
      <c r="G3" s="218"/>
      <c r="H3" s="201"/>
      <c r="I3" s="201"/>
      <c r="J3" s="201"/>
      <c r="K3" s="201"/>
      <c r="L3" s="201"/>
      <c r="M3" s="201"/>
      <c r="N3" s="201"/>
      <c r="O3" s="201"/>
      <c r="P3" s="201"/>
      <c r="Q3" s="201"/>
      <c r="R3" s="201"/>
      <c r="S3" s="201"/>
      <c r="T3" s="199" t="s">
        <v>9665</v>
      </c>
      <c r="U3" s="204" t="s">
        <v>9665</v>
      </c>
      <c r="V3" s="201"/>
      <c r="W3" s="203">
        <v>4.4000000000000004</v>
      </c>
      <c r="X3" s="200">
        <v>372</v>
      </c>
      <c r="Y3" s="201"/>
      <c r="Z3" s="201"/>
      <c r="AA3" s="201"/>
      <c r="AB3" s="201"/>
      <c r="AC3" s="201"/>
      <c r="AD3" s="201"/>
      <c r="AE3" s="201" t="s">
        <v>9663</v>
      </c>
      <c r="AF3" s="201"/>
      <c r="AG3" s="201"/>
      <c r="AH3" s="201"/>
      <c r="AI3" s="201"/>
    </row>
    <row r="4" spans="1:35">
      <c r="A4" t="s">
        <v>1132</v>
      </c>
      <c r="B4" s="55" t="s">
        <v>1133</v>
      </c>
      <c r="C4" s="199" t="s">
        <v>1134</v>
      </c>
      <c r="D4" s="200" t="s">
        <v>1061</v>
      </c>
      <c r="E4" s="191" t="s">
        <v>1022</v>
      </c>
      <c r="F4" s="201"/>
      <c r="G4" s="217" t="s">
        <v>9666</v>
      </c>
      <c r="H4" s="201"/>
      <c r="I4" s="201"/>
      <c r="J4" s="201"/>
      <c r="K4" s="201"/>
      <c r="L4" s="201"/>
      <c r="M4" s="201"/>
      <c r="N4" s="201"/>
      <c r="O4" s="201"/>
      <c r="P4" s="201"/>
      <c r="Q4" s="201"/>
      <c r="R4" s="201"/>
      <c r="S4" s="201"/>
      <c r="T4" s="199" t="s">
        <v>9667</v>
      </c>
      <c r="U4" s="199" t="s">
        <v>9667</v>
      </c>
      <c r="V4" s="202" t="s">
        <v>1064</v>
      </c>
      <c r="W4" s="203">
        <v>4.5</v>
      </c>
      <c r="X4" s="200">
        <v>29</v>
      </c>
      <c r="Y4" s="201"/>
      <c r="Z4" s="201"/>
      <c r="AA4" s="201"/>
      <c r="AB4" s="201"/>
      <c r="AC4" s="201"/>
      <c r="AD4" s="201"/>
      <c r="AE4" s="201" t="s">
        <v>9663</v>
      </c>
      <c r="AF4" s="201"/>
      <c r="AG4" s="201"/>
      <c r="AH4" s="201"/>
      <c r="AI4" s="201"/>
    </row>
    <row r="5" spans="1:35">
      <c r="A5" t="s">
        <v>9668</v>
      </c>
      <c r="B5" s="55" t="s">
        <v>9669</v>
      </c>
      <c r="C5" s="199" t="s">
        <v>9670</v>
      </c>
      <c r="D5" s="200" t="s">
        <v>90</v>
      </c>
      <c r="E5" s="191" t="s">
        <v>1022</v>
      </c>
      <c r="F5" s="201"/>
      <c r="G5" s="218"/>
      <c r="H5" s="201"/>
      <c r="I5" s="201"/>
      <c r="J5" s="201"/>
      <c r="K5" s="201"/>
      <c r="L5" s="201"/>
      <c r="M5" s="201"/>
      <c r="N5" s="201"/>
      <c r="O5" s="201"/>
      <c r="P5" s="201"/>
      <c r="Q5" s="201"/>
      <c r="R5" s="201"/>
      <c r="S5" s="201"/>
      <c r="T5" s="201"/>
      <c r="U5" s="202"/>
      <c r="V5" s="201"/>
      <c r="W5" s="201"/>
      <c r="X5" s="201"/>
      <c r="Y5" s="201"/>
      <c r="Z5" s="201"/>
      <c r="AA5" s="201"/>
      <c r="AB5" s="201"/>
      <c r="AC5" s="201"/>
      <c r="AD5" s="201"/>
      <c r="AE5" s="201" t="s">
        <v>9663</v>
      </c>
      <c r="AF5" s="201"/>
      <c r="AG5" s="201"/>
      <c r="AH5" s="201"/>
      <c r="AI5" s="201"/>
    </row>
    <row r="6" spans="1:35">
      <c r="A6" t="s">
        <v>9671</v>
      </c>
      <c r="B6" s="205" t="s">
        <v>9672</v>
      </c>
      <c r="C6" s="201"/>
      <c r="D6" s="206" t="s">
        <v>185</v>
      </c>
      <c r="E6" s="191" t="s">
        <v>1022</v>
      </c>
      <c r="F6" s="201"/>
      <c r="G6" s="219">
        <v>8500606158</v>
      </c>
      <c r="H6" s="201"/>
      <c r="I6" s="201"/>
      <c r="J6" s="201"/>
      <c r="K6" s="201"/>
      <c r="L6" s="201"/>
      <c r="M6" s="201"/>
      <c r="N6" s="201"/>
      <c r="O6" s="201"/>
      <c r="P6" s="201"/>
      <c r="Q6" s="201"/>
      <c r="R6" s="201"/>
      <c r="S6" s="201"/>
      <c r="T6" s="207" t="s">
        <v>9673</v>
      </c>
      <c r="U6" s="208"/>
      <c r="V6" s="201"/>
      <c r="W6" s="203">
        <v>5</v>
      </c>
      <c r="X6" s="200">
        <v>11</v>
      </c>
      <c r="Y6" s="201"/>
      <c r="Z6" s="201"/>
      <c r="AA6" s="201"/>
      <c r="AB6" s="201"/>
      <c r="AC6" s="201"/>
      <c r="AD6" s="201"/>
      <c r="AE6" s="201" t="s">
        <v>9663</v>
      </c>
      <c r="AF6" s="201"/>
      <c r="AG6" s="201"/>
      <c r="AH6" s="201"/>
      <c r="AI6" s="201"/>
    </row>
    <row r="7" spans="1:35">
      <c r="A7" t="s">
        <v>9674</v>
      </c>
      <c r="B7" t="s">
        <v>9675</v>
      </c>
      <c r="C7" s="199" t="s">
        <v>9676</v>
      </c>
      <c r="D7" s="206" t="s">
        <v>9677</v>
      </c>
      <c r="E7" s="191" t="s">
        <v>1022</v>
      </c>
      <c r="F7" s="201"/>
      <c r="G7" s="218"/>
      <c r="H7" s="201"/>
      <c r="I7" s="201"/>
      <c r="J7" s="201"/>
      <c r="K7" s="201"/>
      <c r="L7" s="201"/>
      <c r="M7" s="201"/>
      <c r="N7" s="201"/>
      <c r="O7" s="201"/>
      <c r="P7" s="201"/>
      <c r="Q7" s="201"/>
      <c r="R7" s="201"/>
      <c r="S7" s="201"/>
      <c r="T7" s="207" t="s">
        <v>9678</v>
      </c>
      <c r="U7" s="208"/>
      <c r="V7" s="201"/>
      <c r="W7" s="203">
        <v>5</v>
      </c>
      <c r="X7" s="200">
        <v>4</v>
      </c>
      <c r="Y7" s="201"/>
      <c r="Z7" s="201"/>
      <c r="AA7" s="201"/>
      <c r="AB7" s="201"/>
      <c r="AC7" s="201"/>
      <c r="AD7" s="201"/>
      <c r="AE7" s="201" t="s">
        <v>9663</v>
      </c>
      <c r="AF7" s="201"/>
      <c r="AG7" s="201"/>
      <c r="AH7" s="201"/>
      <c r="AI7" s="201"/>
    </row>
    <row r="8" spans="1:35">
      <c r="A8" t="s">
        <v>9679</v>
      </c>
      <c r="B8" s="209" t="s">
        <v>9680</v>
      </c>
      <c r="C8" s="199" t="s">
        <v>9681</v>
      </c>
      <c r="D8" s="206" t="s">
        <v>185</v>
      </c>
      <c r="E8" s="191" t="s">
        <v>1022</v>
      </c>
      <c r="F8" s="201"/>
      <c r="G8" s="219">
        <v>9133814140</v>
      </c>
      <c r="H8" s="201"/>
      <c r="I8" s="201"/>
      <c r="J8" s="201"/>
      <c r="K8" s="201"/>
      <c r="L8" s="201"/>
      <c r="M8" s="201"/>
      <c r="N8" s="201"/>
      <c r="O8" s="201"/>
      <c r="P8" s="201"/>
      <c r="Q8" s="201"/>
      <c r="R8" s="201"/>
      <c r="S8" s="201"/>
      <c r="T8" s="207" t="s">
        <v>9682</v>
      </c>
      <c r="U8" s="208"/>
      <c r="V8" s="201"/>
      <c r="W8" s="203">
        <v>5</v>
      </c>
      <c r="X8" s="200">
        <v>1</v>
      </c>
      <c r="Y8" s="201"/>
      <c r="Z8" s="201"/>
      <c r="AA8" s="201"/>
      <c r="AB8" s="201"/>
      <c r="AC8" s="201"/>
      <c r="AD8" s="201"/>
      <c r="AE8" s="201" t="s">
        <v>9663</v>
      </c>
      <c r="AF8" s="201"/>
      <c r="AG8" s="201"/>
      <c r="AH8" s="201"/>
      <c r="AI8" s="201"/>
    </row>
    <row r="9" spans="1:35">
      <c r="A9" t="s">
        <v>9683</v>
      </c>
      <c r="B9" s="76" t="s">
        <v>9684</v>
      </c>
      <c r="C9" s="199" t="s">
        <v>9685</v>
      </c>
      <c r="D9" s="200" t="s">
        <v>161</v>
      </c>
      <c r="E9" s="191" t="s">
        <v>1022</v>
      </c>
      <c r="F9" s="201"/>
      <c r="G9" s="217" t="s">
        <v>9686</v>
      </c>
      <c r="H9" s="201"/>
      <c r="I9" s="201"/>
      <c r="J9" s="201"/>
      <c r="K9" s="201"/>
      <c r="L9" s="201"/>
      <c r="M9" s="201"/>
      <c r="N9" s="201"/>
      <c r="O9" s="201"/>
      <c r="P9" s="201"/>
      <c r="Q9" s="201"/>
      <c r="R9" s="201"/>
      <c r="S9" s="201"/>
      <c r="T9" s="199" t="s">
        <v>9687</v>
      </c>
      <c r="U9" s="207" t="s">
        <v>9688</v>
      </c>
      <c r="V9" s="201"/>
      <c r="W9" s="203">
        <v>5</v>
      </c>
      <c r="X9" s="200">
        <v>1</v>
      </c>
      <c r="Y9" s="201"/>
      <c r="Z9" s="201"/>
      <c r="AA9" s="201"/>
      <c r="AB9" s="201"/>
      <c r="AC9" s="201"/>
      <c r="AD9" s="201"/>
      <c r="AE9" s="201" t="s">
        <v>9663</v>
      </c>
      <c r="AF9" s="201"/>
      <c r="AG9" s="201"/>
      <c r="AH9" s="201"/>
      <c r="AI9" s="201"/>
    </row>
    <row r="10" spans="1:35">
      <c r="A10" t="s">
        <v>7075</v>
      </c>
      <c r="B10" s="55" t="s">
        <v>9689</v>
      </c>
      <c r="C10" s="199" t="s">
        <v>9690</v>
      </c>
      <c r="D10" s="200" t="s">
        <v>161</v>
      </c>
      <c r="E10" s="191" t="s">
        <v>1022</v>
      </c>
      <c r="F10" s="201"/>
      <c r="G10" s="218"/>
      <c r="H10" s="201"/>
      <c r="I10" s="201"/>
      <c r="J10" s="201"/>
      <c r="K10" s="201"/>
      <c r="L10" s="201"/>
      <c r="M10" s="201"/>
      <c r="N10" s="201"/>
      <c r="O10" s="201"/>
      <c r="P10" s="201"/>
      <c r="Q10" s="201"/>
      <c r="R10" s="201"/>
      <c r="S10" s="201"/>
      <c r="T10" s="199" t="s">
        <v>9687</v>
      </c>
      <c r="U10" s="207" t="s">
        <v>9688</v>
      </c>
      <c r="V10" s="201"/>
      <c r="W10" s="203">
        <v>3</v>
      </c>
      <c r="X10" s="200">
        <v>1</v>
      </c>
      <c r="Y10" s="201"/>
      <c r="Z10" s="201"/>
      <c r="AA10" s="201"/>
      <c r="AB10" s="201"/>
      <c r="AC10" s="201"/>
      <c r="AD10" s="201"/>
      <c r="AE10" s="201" t="s">
        <v>9663</v>
      </c>
      <c r="AF10" s="201"/>
      <c r="AG10" s="201"/>
      <c r="AH10" s="201"/>
      <c r="AI10" s="201"/>
    </row>
    <row r="11" spans="1:35">
      <c r="A11" s="53" t="s">
        <v>9691</v>
      </c>
      <c r="B11" s="55" t="s">
        <v>9692</v>
      </c>
      <c r="C11" s="14" t="s">
        <v>9693</v>
      </c>
      <c r="D11" s="191" t="s">
        <v>161</v>
      </c>
      <c r="E11" s="191" t="s">
        <v>1022</v>
      </c>
      <c r="F11" s="12"/>
      <c r="G11" s="220" t="s">
        <v>9694</v>
      </c>
      <c r="H11" s="12"/>
      <c r="I11" s="12"/>
      <c r="J11" s="12"/>
      <c r="K11" s="12"/>
      <c r="L11" s="12"/>
      <c r="M11" s="12"/>
      <c r="N11" s="12"/>
      <c r="O11" s="12"/>
      <c r="P11" s="12"/>
      <c r="Q11" s="12"/>
      <c r="R11" s="12"/>
      <c r="S11" s="12"/>
      <c r="T11" s="14" t="s">
        <v>9687</v>
      </c>
      <c r="U11" s="188" t="s">
        <v>9688</v>
      </c>
      <c r="V11" s="12"/>
      <c r="W11" s="190">
        <v>4.5</v>
      </c>
      <c r="X11" s="191">
        <v>164</v>
      </c>
      <c r="Y11" s="12"/>
      <c r="Z11" s="12"/>
      <c r="AA11" s="12"/>
      <c r="AB11" s="12"/>
      <c r="AC11" s="12"/>
      <c r="AD11" s="12"/>
      <c r="AE11" s="12" t="s">
        <v>9663</v>
      </c>
      <c r="AF11" s="12"/>
      <c r="AG11" s="12"/>
      <c r="AH11" s="12"/>
      <c r="AI11" s="12"/>
    </row>
    <row r="12" spans="1:35">
      <c r="A12" t="s">
        <v>9695</v>
      </c>
      <c r="B12" s="55" t="s">
        <v>9696</v>
      </c>
      <c r="C12" s="199" t="s">
        <v>9697</v>
      </c>
      <c r="D12" s="200" t="s">
        <v>36</v>
      </c>
      <c r="E12" s="210" t="s">
        <v>1019</v>
      </c>
      <c r="F12" s="201"/>
      <c r="G12" s="218"/>
      <c r="H12" s="201"/>
      <c r="I12" s="201"/>
      <c r="J12" s="201"/>
      <c r="K12" s="201"/>
      <c r="L12" s="201"/>
      <c r="M12" s="201"/>
      <c r="N12" s="201"/>
      <c r="O12" s="201"/>
      <c r="P12" s="201" t="s">
        <v>9698</v>
      </c>
      <c r="Q12" s="201"/>
      <c r="R12" s="201"/>
      <c r="S12" s="201"/>
      <c r="T12" s="201"/>
      <c r="U12" s="202" t="s">
        <v>9699</v>
      </c>
      <c r="V12" s="202" t="s">
        <v>9699</v>
      </c>
      <c r="W12" s="200">
        <v>3.9</v>
      </c>
      <c r="X12" s="200">
        <v>14</v>
      </c>
      <c r="Y12" s="201"/>
      <c r="Z12" s="201"/>
      <c r="AA12" s="201"/>
      <c r="AB12" s="201"/>
      <c r="AC12" s="201"/>
      <c r="AD12" s="201"/>
      <c r="AE12" s="201"/>
      <c r="AF12" s="201"/>
      <c r="AG12" s="201"/>
      <c r="AH12" s="201"/>
      <c r="AI12" s="201"/>
    </row>
    <row r="13" spans="1:35">
      <c r="A13" t="s">
        <v>1572</v>
      </c>
      <c r="B13" s="55" t="s">
        <v>9700</v>
      </c>
      <c r="C13" s="199" t="s">
        <v>1574</v>
      </c>
      <c r="D13" s="200" t="s">
        <v>36</v>
      </c>
      <c r="E13" s="210" t="s">
        <v>1019</v>
      </c>
      <c r="F13" s="201"/>
      <c r="G13" s="217" t="s">
        <v>9701</v>
      </c>
      <c r="H13" s="201"/>
      <c r="I13" s="201"/>
      <c r="J13" s="201"/>
      <c r="K13" s="201"/>
      <c r="L13" s="201"/>
      <c r="M13" s="201"/>
      <c r="N13" s="201"/>
      <c r="O13" s="201"/>
      <c r="P13" s="201"/>
      <c r="Q13" s="201"/>
      <c r="R13" s="201"/>
      <c r="S13" s="201"/>
      <c r="T13" s="202" t="s">
        <v>9699</v>
      </c>
      <c r="U13" s="202" t="s">
        <v>9699</v>
      </c>
      <c r="V13" s="202" t="s">
        <v>1578</v>
      </c>
      <c r="W13" s="200">
        <v>4.5999999999999996</v>
      </c>
      <c r="X13" s="200">
        <v>97</v>
      </c>
      <c r="Y13" s="201"/>
      <c r="Z13" s="201"/>
      <c r="AA13" s="201"/>
      <c r="AB13" s="201"/>
      <c r="AC13" s="201"/>
      <c r="AD13" s="201"/>
      <c r="AE13" s="201"/>
      <c r="AF13" s="201"/>
      <c r="AG13" s="201"/>
      <c r="AH13" s="201"/>
      <c r="AI13" s="201"/>
    </row>
    <row r="14" spans="1:35">
      <c r="A14" t="s">
        <v>9702</v>
      </c>
      <c r="B14" s="55" t="s">
        <v>9703</v>
      </c>
      <c r="C14" s="199" t="s">
        <v>9704</v>
      </c>
      <c r="D14" s="200" t="s">
        <v>36</v>
      </c>
      <c r="E14" s="210" t="s">
        <v>1019</v>
      </c>
      <c r="F14" s="201"/>
      <c r="G14" s="217" t="s">
        <v>9705</v>
      </c>
      <c r="H14" s="201"/>
      <c r="I14" s="201"/>
      <c r="J14" s="201"/>
      <c r="K14" s="201"/>
      <c r="L14" s="201"/>
      <c r="M14" s="201"/>
      <c r="N14" s="201"/>
      <c r="O14" s="201"/>
      <c r="P14" s="201" t="s">
        <v>9706</v>
      </c>
      <c r="Q14" s="201"/>
      <c r="R14" s="201"/>
      <c r="S14" s="201"/>
      <c r="T14" s="202" t="s">
        <v>9699</v>
      </c>
      <c r="U14" s="202" t="s">
        <v>9699</v>
      </c>
      <c r="V14" s="202" t="s">
        <v>9707</v>
      </c>
      <c r="W14" s="200">
        <v>4.9000000000000004</v>
      </c>
      <c r="X14" s="200">
        <v>80</v>
      </c>
      <c r="Y14" s="201"/>
      <c r="Z14" s="201"/>
      <c r="AA14" s="201"/>
      <c r="AB14" s="201"/>
      <c r="AC14" s="201"/>
      <c r="AD14" s="201"/>
      <c r="AE14" s="201"/>
      <c r="AF14" s="201"/>
      <c r="AG14" s="201"/>
      <c r="AH14" s="201"/>
      <c r="AI14" s="201"/>
    </row>
    <row r="15" spans="1:35">
      <c r="A15" t="s">
        <v>9708</v>
      </c>
      <c r="B15" s="55" t="s">
        <v>9709</v>
      </c>
      <c r="C15" s="199" t="s">
        <v>9710</v>
      </c>
      <c r="D15" s="200" t="s">
        <v>36</v>
      </c>
      <c r="E15" s="210" t="s">
        <v>1019</v>
      </c>
      <c r="F15" s="201"/>
      <c r="G15" s="217" t="s">
        <v>9711</v>
      </c>
      <c r="H15" s="201"/>
      <c r="I15" s="201"/>
      <c r="J15" s="201"/>
      <c r="K15" s="201"/>
      <c r="L15" s="201"/>
      <c r="M15" s="201"/>
      <c r="N15" s="201"/>
      <c r="O15" s="201"/>
      <c r="P15" s="201"/>
      <c r="Q15" s="201"/>
      <c r="R15" s="201"/>
      <c r="S15" s="201"/>
      <c r="T15" s="202" t="s">
        <v>9699</v>
      </c>
      <c r="U15" s="202" t="s">
        <v>9699</v>
      </c>
      <c r="V15" s="202" t="s">
        <v>7201</v>
      </c>
      <c r="W15" s="200">
        <v>4.8</v>
      </c>
      <c r="X15" s="200">
        <v>137</v>
      </c>
      <c r="Y15" s="201"/>
      <c r="Z15" s="201"/>
      <c r="AA15" s="201"/>
      <c r="AB15" s="201"/>
      <c r="AC15" s="201"/>
      <c r="AD15" s="201"/>
      <c r="AE15" s="201"/>
      <c r="AF15" s="201"/>
      <c r="AG15" s="201"/>
      <c r="AH15" s="201"/>
      <c r="AI15" s="201"/>
    </row>
    <row r="16" spans="1:35">
      <c r="A16" s="12" t="s">
        <v>9712</v>
      </c>
      <c r="B16" s="55" t="s">
        <v>9713</v>
      </c>
      <c r="C16" s="199" t="s">
        <v>9714</v>
      </c>
      <c r="D16" s="211" t="s">
        <v>7316</v>
      </c>
      <c r="E16" s="210" t="s">
        <v>1019</v>
      </c>
      <c r="F16" s="201"/>
      <c r="G16" s="217"/>
      <c r="H16" s="201"/>
      <c r="I16" s="201"/>
      <c r="J16" s="201"/>
      <c r="K16" s="201"/>
      <c r="L16" s="201"/>
      <c r="M16" s="201"/>
      <c r="N16" s="201"/>
      <c r="O16" s="201"/>
      <c r="P16" s="201"/>
      <c r="Q16" s="201"/>
      <c r="R16" s="201"/>
      <c r="S16" s="201"/>
      <c r="T16" s="202" t="s">
        <v>9715</v>
      </c>
      <c r="U16" s="207" t="s">
        <v>9716</v>
      </c>
      <c r="V16" s="202"/>
      <c r="W16" s="200">
        <v>3</v>
      </c>
      <c r="X16" s="200">
        <v>2</v>
      </c>
      <c r="Y16" s="201"/>
      <c r="Z16" s="201"/>
      <c r="AA16" s="201"/>
      <c r="AB16" s="201"/>
      <c r="AC16" s="201"/>
      <c r="AD16" s="201"/>
      <c r="AE16" s="201"/>
      <c r="AF16" s="201"/>
      <c r="AG16" s="201"/>
      <c r="AH16" s="201"/>
      <c r="AI16" s="201"/>
    </row>
    <row r="17" spans="1:35">
      <c r="A17" t="s">
        <v>9717</v>
      </c>
      <c r="B17" s="55" t="s">
        <v>9718</v>
      </c>
      <c r="C17" s="199" t="s">
        <v>9719</v>
      </c>
      <c r="D17" s="200" t="s">
        <v>36</v>
      </c>
      <c r="E17" s="210" t="s">
        <v>1019</v>
      </c>
      <c r="F17" s="201"/>
      <c r="G17" s="217" t="s">
        <v>9701</v>
      </c>
      <c r="H17" s="201"/>
      <c r="I17" s="201"/>
      <c r="J17" s="201"/>
      <c r="K17" s="201"/>
      <c r="L17" s="201"/>
      <c r="M17" s="201"/>
      <c r="N17" s="201"/>
      <c r="O17" s="201"/>
      <c r="P17" s="201"/>
      <c r="Q17" s="201"/>
      <c r="R17" s="201"/>
      <c r="S17" s="201"/>
      <c r="T17" s="202" t="s">
        <v>9699</v>
      </c>
      <c r="U17" s="202" t="s">
        <v>9699</v>
      </c>
      <c r="V17" s="202" t="s">
        <v>1578</v>
      </c>
      <c r="W17" s="200">
        <v>4.8</v>
      </c>
      <c r="X17" s="200">
        <v>25</v>
      </c>
      <c r="Y17" s="201"/>
      <c r="Z17" s="201"/>
      <c r="AA17" s="201"/>
      <c r="AB17" s="201"/>
      <c r="AC17" s="201"/>
      <c r="AD17" s="201"/>
      <c r="AE17" s="201"/>
      <c r="AF17" s="201"/>
      <c r="AG17" s="201"/>
      <c r="AH17" s="201"/>
      <c r="AI17" s="201"/>
    </row>
    <row r="18" spans="1:35">
      <c r="A18" t="s">
        <v>9720</v>
      </c>
      <c r="B18" s="55" t="s">
        <v>9721</v>
      </c>
      <c r="C18" s="199" t="s">
        <v>9722</v>
      </c>
      <c r="D18" s="200" t="s">
        <v>36</v>
      </c>
      <c r="E18" s="210" t="s">
        <v>1019</v>
      </c>
      <c r="F18" s="201"/>
      <c r="G18" s="217" t="s">
        <v>9723</v>
      </c>
      <c r="H18" s="201"/>
      <c r="I18" s="201"/>
      <c r="J18" s="201"/>
      <c r="K18" s="201"/>
      <c r="L18" s="201"/>
      <c r="M18" s="201"/>
      <c r="N18" s="201"/>
      <c r="O18" s="201"/>
      <c r="P18" s="201"/>
      <c r="Q18" s="201"/>
      <c r="R18" s="201"/>
      <c r="S18" s="201"/>
      <c r="T18" s="202" t="s">
        <v>9699</v>
      </c>
      <c r="U18" s="202" t="s">
        <v>9699</v>
      </c>
      <c r="V18" s="202" t="s">
        <v>9724</v>
      </c>
      <c r="W18" s="200">
        <v>4.4000000000000004</v>
      </c>
      <c r="X18" s="200">
        <v>188</v>
      </c>
      <c r="Y18" s="201"/>
      <c r="Z18" s="201"/>
      <c r="AA18" s="201"/>
      <c r="AB18" s="201"/>
      <c r="AC18" s="201"/>
      <c r="AD18" s="201"/>
      <c r="AE18" s="201"/>
      <c r="AF18" s="201"/>
      <c r="AG18" s="201"/>
      <c r="AH18" s="201"/>
      <c r="AI18" s="201"/>
    </row>
    <row r="19" spans="1:35">
      <c r="A19" t="s">
        <v>9725</v>
      </c>
      <c r="B19" s="55" t="s">
        <v>9726</v>
      </c>
      <c r="C19" s="199" t="s">
        <v>9727</v>
      </c>
      <c r="D19" s="200" t="s">
        <v>36</v>
      </c>
      <c r="E19" s="210" t="s">
        <v>1019</v>
      </c>
      <c r="F19" s="201"/>
      <c r="G19" s="218"/>
      <c r="H19" s="201"/>
      <c r="I19" s="201"/>
      <c r="J19" s="201"/>
      <c r="K19" s="201"/>
      <c r="L19" s="201"/>
      <c r="M19" s="201"/>
      <c r="N19" s="201"/>
      <c r="O19" s="201"/>
      <c r="P19" s="201"/>
      <c r="Q19" s="201"/>
      <c r="R19" s="201"/>
      <c r="S19" s="201"/>
      <c r="T19" s="202" t="s">
        <v>9699</v>
      </c>
      <c r="U19" s="202" t="s">
        <v>9699</v>
      </c>
      <c r="V19" s="202" t="s">
        <v>9728</v>
      </c>
      <c r="W19" s="200">
        <v>4.0999999999999996</v>
      </c>
      <c r="X19" s="200">
        <v>81</v>
      </c>
      <c r="Y19" s="201"/>
      <c r="Z19" s="201"/>
      <c r="AA19" s="201"/>
      <c r="AB19" s="201"/>
      <c r="AC19" s="201"/>
      <c r="AD19" s="201"/>
      <c r="AE19" s="201"/>
      <c r="AF19" s="201"/>
      <c r="AG19" s="201"/>
      <c r="AH19" s="201"/>
      <c r="AI19" s="201"/>
    </row>
    <row r="20" spans="1:35">
      <c r="A20" t="s">
        <v>9729</v>
      </c>
      <c r="B20" s="55" t="s">
        <v>9730</v>
      </c>
      <c r="C20" s="199" t="s">
        <v>9731</v>
      </c>
      <c r="D20" s="200" t="s">
        <v>36</v>
      </c>
      <c r="E20" s="210" t="s">
        <v>1019</v>
      </c>
      <c r="F20" s="201"/>
      <c r="G20" s="217" t="s">
        <v>9732</v>
      </c>
      <c r="H20" s="201"/>
      <c r="I20" s="201"/>
      <c r="J20" s="201"/>
      <c r="K20" s="201"/>
      <c r="L20" s="201"/>
      <c r="M20" s="201"/>
      <c r="N20" s="201"/>
      <c r="O20" s="201"/>
      <c r="P20" s="201"/>
      <c r="Q20" s="201"/>
      <c r="R20" s="201"/>
      <c r="S20" s="201"/>
      <c r="T20" s="202" t="s">
        <v>9699</v>
      </c>
      <c r="U20" s="202" t="s">
        <v>9699</v>
      </c>
      <c r="V20" s="202" t="s">
        <v>9733</v>
      </c>
      <c r="W20" s="200">
        <v>4.8</v>
      </c>
      <c r="X20" s="200">
        <v>56</v>
      </c>
      <c r="Y20" s="201"/>
      <c r="Z20" s="201"/>
      <c r="AA20" s="201"/>
      <c r="AB20" s="201"/>
      <c r="AC20" s="201"/>
      <c r="AD20" s="201"/>
      <c r="AE20" s="201"/>
      <c r="AF20" s="201"/>
      <c r="AG20" s="201"/>
      <c r="AH20" s="201"/>
      <c r="AI20" s="201"/>
    </row>
    <row r="21" spans="1:35">
      <c r="A21" t="s">
        <v>9734</v>
      </c>
      <c r="B21" s="55" t="s">
        <v>9735</v>
      </c>
      <c r="C21" s="199" t="s">
        <v>9736</v>
      </c>
      <c r="D21" s="200" t="s">
        <v>36</v>
      </c>
      <c r="E21" s="210" t="s">
        <v>1019</v>
      </c>
      <c r="F21" s="201"/>
      <c r="G21" s="217" t="s">
        <v>9737</v>
      </c>
      <c r="H21" s="201"/>
      <c r="I21" s="201"/>
      <c r="J21" s="201"/>
      <c r="K21" s="201"/>
      <c r="L21" s="201"/>
      <c r="M21" s="201"/>
      <c r="N21" s="201"/>
      <c r="O21" s="201"/>
      <c r="P21" s="201"/>
      <c r="Q21" s="201"/>
      <c r="R21" s="201"/>
      <c r="S21" s="201"/>
      <c r="T21" s="202" t="s">
        <v>9699</v>
      </c>
      <c r="U21" s="202" t="s">
        <v>9699</v>
      </c>
      <c r="V21" s="202" t="s">
        <v>9724</v>
      </c>
      <c r="W21" s="200">
        <v>4.5999999999999996</v>
      </c>
      <c r="X21" s="200">
        <v>110</v>
      </c>
      <c r="Y21" s="201"/>
      <c r="Z21" s="201"/>
      <c r="AA21" s="201"/>
      <c r="AB21" s="201"/>
      <c r="AC21" s="201"/>
      <c r="AD21" s="201"/>
      <c r="AE21" s="201"/>
      <c r="AF21" s="201"/>
      <c r="AG21" s="201"/>
      <c r="AH21" s="201"/>
      <c r="AI21" s="201"/>
    </row>
    <row r="22" spans="1:35">
      <c r="A22" t="s">
        <v>1252</v>
      </c>
      <c r="B22" s="55" t="s">
        <v>9738</v>
      </c>
      <c r="C22" s="199" t="s">
        <v>9739</v>
      </c>
      <c r="D22" s="200" t="s">
        <v>36</v>
      </c>
      <c r="E22" s="210" t="s">
        <v>1019</v>
      </c>
      <c r="F22" s="201"/>
      <c r="G22" s="218"/>
      <c r="H22" s="201"/>
      <c r="I22" s="201"/>
      <c r="J22" s="201"/>
      <c r="K22" s="201"/>
      <c r="L22" s="201"/>
      <c r="M22" s="201"/>
      <c r="N22" s="201"/>
      <c r="O22" s="201"/>
      <c r="P22" s="201"/>
      <c r="Q22" s="201"/>
      <c r="R22" s="201"/>
      <c r="S22" s="201"/>
      <c r="T22" s="202" t="s">
        <v>9699</v>
      </c>
      <c r="U22" s="202" t="s">
        <v>9699</v>
      </c>
      <c r="V22" s="202" t="s">
        <v>1256</v>
      </c>
      <c r="W22" s="200">
        <v>4.5</v>
      </c>
      <c r="X22" s="200">
        <v>15</v>
      </c>
      <c r="Y22" s="206" t="s">
        <v>5336</v>
      </c>
      <c r="Z22" s="201"/>
      <c r="AA22" s="201"/>
      <c r="AB22" s="201"/>
      <c r="AC22" s="201"/>
      <c r="AD22" s="201"/>
      <c r="AE22" s="201"/>
      <c r="AF22" s="201"/>
      <c r="AG22" s="201"/>
      <c r="AH22" s="201"/>
      <c r="AI22" s="201"/>
    </row>
    <row r="23" spans="1:35">
      <c r="A23" t="s">
        <v>9740</v>
      </c>
      <c r="B23" s="55" t="s">
        <v>9741</v>
      </c>
      <c r="C23" s="199" t="s">
        <v>9742</v>
      </c>
      <c r="D23" s="200" t="s">
        <v>36</v>
      </c>
      <c r="E23" s="210" t="s">
        <v>1019</v>
      </c>
      <c r="F23" s="201"/>
      <c r="G23" s="217" t="s">
        <v>9743</v>
      </c>
      <c r="H23" s="201"/>
      <c r="I23" s="201"/>
      <c r="J23" s="201"/>
      <c r="K23" s="201"/>
      <c r="L23" s="201"/>
      <c r="M23" s="201"/>
      <c r="N23" s="201"/>
      <c r="O23" s="201"/>
      <c r="P23" s="201"/>
      <c r="Q23" s="201"/>
      <c r="R23" s="201"/>
      <c r="S23" s="201"/>
      <c r="T23" s="202" t="s">
        <v>9699</v>
      </c>
      <c r="U23" s="202" t="s">
        <v>9699</v>
      </c>
      <c r="V23" s="202" t="s">
        <v>9744</v>
      </c>
      <c r="W23" s="200">
        <v>4.8</v>
      </c>
      <c r="X23" s="200">
        <v>86</v>
      </c>
      <c r="Y23" s="201"/>
      <c r="Z23" s="201"/>
      <c r="AA23" s="201"/>
      <c r="AB23" s="201"/>
      <c r="AC23" s="201"/>
      <c r="AD23" s="201"/>
      <c r="AE23" s="201"/>
      <c r="AF23" s="201"/>
      <c r="AG23" s="201"/>
      <c r="AH23" s="201"/>
      <c r="AI23" s="201"/>
    </row>
    <row r="24" spans="1:35">
      <c r="A24" t="s">
        <v>1449</v>
      </c>
      <c r="B24" s="55" t="s">
        <v>9745</v>
      </c>
      <c r="C24" s="199" t="s">
        <v>1451</v>
      </c>
      <c r="D24" s="200" t="s">
        <v>36</v>
      </c>
      <c r="E24" s="210" t="s">
        <v>1019</v>
      </c>
      <c r="F24" s="201"/>
      <c r="G24" s="217" t="s">
        <v>9746</v>
      </c>
      <c r="H24" s="201"/>
      <c r="I24" s="201"/>
      <c r="J24" s="201"/>
      <c r="K24" s="201"/>
      <c r="L24" s="201"/>
      <c r="M24" s="201"/>
      <c r="N24" s="201"/>
      <c r="O24" s="201"/>
      <c r="P24" s="201"/>
      <c r="Q24" s="201"/>
      <c r="R24" s="201"/>
      <c r="S24" s="201"/>
      <c r="T24" s="202" t="s">
        <v>9699</v>
      </c>
      <c r="U24" s="202" t="s">
        <v>9699</v>
      </c>
      <c r="V24" s="202" t="s">
        <v>1455</v>
      </c>
      <c r="W24" s="200">
        <v>4.7</v>
      </c>
      <c r="X24" s="200">
        <v>62</v>
      </c>
      <c r="Y24" s="201"/>
      <c r="Z24" s="201"/>
      <c r="AA24" s="201"/>
      <c r="AB24" s="201"/>
      <c r="AC24" s="201"/>
      <c r="AD24" s="201"/>
      <c r="AE24" s="201"/>
      <c r="AF24" s="201"/>
      <c r="AG24" s="201"/>
      <c r="AH24" s="201"/>
      <c r="AI24" s="201"/>
    </row>
    <row r="25" spans="1:35">
      <c r="A25" t="s">
        <v>5390</v>
      </c>
      <c r="B25" s="55" t="s">
        <v>5391</v>
      </c>
      <c r="C25" s="199" t="s">
        <v>5392</v>
      </c>
      <c r="D25" s="200" t="s">
        <v>36</v>
      </c>
      <c r="E25" s="210" t="s">
        <v>1019</v>
      </c>
      <c r="F25" s="201"/>
      <c r="G25" s="217" t="s">
        <v>5393</v>
      </c>
      <c r="H25" s="201"/>
      <c r="I25" s="201"/>
      <c r="J25" s="201"/>
      <c r="K25" s="201"/>
      <c r="L25" s="201"/>
      <c r="M25" s="201"/>
      <c r="N25" s="201"/>
      <c r="O25" s="201"/>
      <c r="P25" s="201"/>
      <c r="Q25" s="201"/>
      <c r="R25" s="201"/>
      <c r="S25" s="201"/>
      <c r="T25" s="202" t="s">
        <v>9699</v>
      </c>
      <c r="U25" s="202" t="s">
        <v>9699</v>
      </c>
      <c r="V25" s="202" t="s">
        <v>5396</v>
      </c>
      <c r="W25" s="200">
        <v>4.3</v>
      </c>
      <c r="X25" s="200">
        <v>6</v>
      </c>
      <c r="Y25" s="201"/>
      <c r="Z25" s="201"/>
      <c r="AA25" s="201"/>
      <c r="AB25" s="201"/>
      <c r="AC25" s="201"/>
      <c r="AD25" s="201"/>
      <c r="AE25" s="201"/>
      <c r="AF25" s="201"/>
      <c r="AG25" s="201"/>
      <c r="AH25" s="201"/>
      <c r="AI25" s="201"/>
    </row>
    <row r="26" spans="1:35">
      <c r="A26" t="s">
        <v>9747</v>
      </c>
      <c r="B26" s="55" t="s">
        <v>9748</v>
      </c>
      <c r="C26" s="199" t="s">
        <v>9749</v>
      </c>
      <c r="D26" s="206" t="s">
        <v>269</v>
      </c>
      <c r="E26" s="210" t="s">
        <v>1019</v>
      </c>
      <c r="F26" s="201"/>
      <c r="G26" s="217" t="s">
        <v>9750</v>
      </c>
      <c r="H26" s="201"/>
      <c r="I26" s="201"/>
      <c r="J26" s="201"/>
      <c r="K26" s="201"/>
      <c r="L26" s="201"/>
      <c r="M26" s="201"/>
      <c r="N26" s="201"/>
      <c r="O26" s="201"/>
      <c r="P26" s="201"/>
      <c r="Q26" s="201"/>
      <c r="R26" s="201"/>
      <c r="S26" s="201"/>
      <c r="T26" s="207" t="s">
        <v>9751</v>
      </c>
      <c r="U26" s="208"/>
      <c r="V26" s="201"/>
      <c r="W26" s="200">
        <v>4.5</v>
      </c>
      <c r="X26" s="200">
        <v>8</v>
      </c>
      <c r="Y26" s="201"/>
      <c r="Z26" s="201"/>
      <c r="AA26" s="201"/>
      <c r="AB26" s="201"/>
      <c r="AC26" s="201"/>
      <c r="AD26" s="201"/>
      <c r="AE26" s="201"/>
      <c r="AF26" s="201"/>
      <c r="AG26" s="201"/>
      <c r="AH26" s="201"/>
      <c r="AI26" s="201"/>
    </row>
    <row r="27" spans="1:35">
      <c r="A27" t="s">
        <v>9752</v>
      </c>
      <c r="B27" s="55" t="s">
        <v>9753</v>
      </c>
      <c r="C27" s="199" t="s">
        <v>9754</v>
      </c>
      <c r="D27" s="206" t="s">
        <v>36</v>
      </c>
      <c r="E27" s="210" t="s">
        <v>1019</v>
      </c>
      <c r="F27" s="201"/>
      <c r="G27" s="218"/>
      <c r="H27" s="201"/>
      <c r="I27" s="201"/>
      <c r="J27" s="201"/>
      <c r="K27" s="201"/>
      <c r="L27" s="201"/>
      <c r="M27" s="201"/>
      <c r="N27" s="201"/>
      <c r="O27" s="201"/>
      <c r="P27" s="201"/>
      <c r="Q27" s="201"/>
      <c r="R27" s="201"/>
      <c r="S27" s="201"/>
      <c r="T27" s="207" t="s">
        <v>9751</v>
      </c>
      <c r="U27" s="208"/>
      <c r="V27" s="208"/>
      <c r="W27" s="208"/>
      <c r="X27" s="208"/>
      <c r="Y27" s="208"/>
      <c r="Z27" s="201"/>
      <c r="AA27" s="201"/>
      <c r="AB27" s="201"/>
      <c r="AC27" s="201"/>
      <c r="AD27" s="201"/>
      <c r="AE27" s="201"/>
      <c r="AF27" s="201"/>
      <c r="AG27" s="201"/>
      <c r="AH27" s="201"/>
      <c r="AI27" s="201"/>
    </row>
    <row r="28" spans="1:35">
      <c r="A28" t="s">
        <v>1275</v>
      </c>
      <c r="B28" s="55" t="s">
        <v>9755</v>
      </c>
      <c r="C28" s="199" t="s">
        <v>1277</v>
      </c>
      <c r="D28" s="206" t="s">
        <v>36</v>
      </c>
      <c r="E28" s="210" t="s">
        <v>1019</v>
      </c>
      <c r="F28" s="201"/>
      <c r="G28" s="217" t="s">
        <v>9756</v>
      </c>
      <c r="H28" s="201"/>
      <c r="I28" s="201"/>
      <c r="J28" s="201"/>
      <c r="K28" s="201"/>
      <c r="L28" s="201"/>
      <c r="M28" s="201"/>
      <c r="N28" s="201"/>
      <c r="O28" s="201"/>
      <c r="P28" s="201"/>
      <c r="Q28" s="201"/>
      <c r="R28" s="201"/>
      <c r="S28" s="201"/>
      <c r="T28" s="207" t="s">
        <v>9751</v>
      </c>
      <c r="U28" s="201"/>
      <c r="V28" s="202" t="s">
        <v>1281</v>
      </c>
      <c r="W28" s="200">
        <v>4.3</v>
      </c>
      <c r="X28" s="200">
        <v>20</v>
      </c>
      <c r="Y28" s="201"/>
      <c r="Z28" s="201"/>
      <c r="AA28" s="201"/>
      <c r="AB28" s="201"/>
      <c r="AC28" s="201"/>
      <c r="AD28" s="201"/>
      <c r="AE28" s="201"/>
      <c r="AF28" s="201"/>
      <c r="AG28" s="201"/>
      <c r="AH28" s="201"/>
      <c r="AI28" s="201"/>
    </row>
    <row r="29" spans="1:35">
      <c r="A29" s="12" t="s">
        <v>1374</v>
      </c>
      <c r="B29" s="55" t="s">
        <v>1375</v>
      </c>
      <c r="C29" s="199" t="s">
        <v>1376</v>
      </c>
      <c r="D29" s="206" t="s">
        <v>269</v>
      </c>
      <c r="E29" s="212" t="s">
        <v>1019</v>
      </c>
      <c r="F29" s="201"/>
      <c r="G29" s="218"/>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row>
    <row r="30" spans="1:35">
      <c r="A30" s="53" t="s">
        <v>9757</v>
      </c>
      <c r="B30" s="213" t="s">
        <v>9758</v>
      </c>
      <c r="C30" s="199" t="s">
        <v>1207</v>
      </c>
      <c r="D30" s="206" t="s">
        <v>269</v>
      </c>
      <c r="E30" s="206" t="s">
        <v>1019</v>
      </c>
      <c r="F30" s="53" t="s">
        <v>9759</v>
      </c>
      <c r="G30" s="217">
        <v>9448413214</v>
      </c>
      <c r="H30" s="53" t="s">
        <v>9760</v>
      </c>
      <c r="I30" s="200">
        <v>9152629308</v>
      </c>
      <c r="J30" s="53" t="s">
        <v>9761</v>
      </c>
      <c r="K30" s="201"/>
      <c r="L30" s="201"/>
      <c r="M30" s="201"/>
      <c r="N30" s="201"/>
      <c r="O30" s="201"/>
      <c r="P30" s="201" t="s">
        <v>9762</v>
      </c>
      <c r="Q30" s="214" t="s">
        <v>9761</v>
      </c>
      <c r="R30" s="201"/>
      <c r="S30" s="201"/>
      <c r="T30" s="202" t="s">
        <v>9763</v>
      </c>
      <c r="U30" s="202" t="s">
        <v>9764</v>
      </c>
      <c r="V30" s="202" t="s">
        <v>7234</v>
      </c>
      <c r="W30" s="206">
        <v>4.9000000000000004</v>
      </c>
      <c r="X30" s="206">
        <v>180</v>
      </c>
      <c r="Y30" s="206" t="s">
        <v>5336</v>
      </c>
      <c r="Z30" s="201"/>
      <c r="AA30" s="201"/>
      <c r="AB30" s="201"/>
      <c r="AC30" s="201"/>
      <c r="AD30" s="201"/>
      <c r="AE30" s="201"/>
      <c r="AF30" s="201"/>
      <c r="AG30" s="201"/>
      <c r="AH30" s="201"/>
      <c r="AI30" s="201"/>
    </row>
    <row r="31" spans="1:35">
      <c r="A31" s="53" t="s">
        <v>9765</v>
      </c>
      <c r="B31" s="213" t="s">
        <v>9766</v>
      </c>
      <c r="C31" s="199" t="s">
        <v>1361</v>
      </c>
      <c r="D31" s="206" t="s">
        <v>269</v>
      </c>
      <c r="E31" s="212" t="s">
        <v>1019</v>
      </c>
      <c r="F31" s="201"/>
      <c r="G31" s="217">
        <v>8660728242</v>
      </c>
      <c r="H31" s="201"/>
      <c r="I31" s="201"/>
      <c r="J31" s="201"/>
      <c r="K31" s="201"/>
      <c r="L31" s="201"/>
      <c r="M31" s="201"/>
      <c r="N31" s="201"/>
      <c r="O31" s="201"/>
      <c r="P31" s="201" t="s">
        <v>9767</v>
      </c>
      <c r="Q31" s="201"/>
      <c r="R31" s="201"/>
      <c r="S31" s="201"/>
      <c r="T31" s="202" t="s">
        <v>9768</v>
      </c>
      <c r="U31" s="207" t="s">
        <v>9769</v>
      </c>
      <c r="V31" s="201"/>
      <c r="W31" s="206">
        <v>3.9</v>
      </c>
      <c r="X31" s="206">
        <v>13</v>
      </c>
      <c r="Y31" s="206" t="s">
        <v>9770</v>
      </c>
      <c r="Z31" s="201"/>
      <c r="AA31" s="201"/>
      <c r="AB31" s="201"/>
      <c r="AC31" s="201"/>
      <c r="AD31" s="201"/>
      <c r="AE31" s="201"/>
      <c r="AF31" s="201"/>
      <c r="AG31" s="201"/>
      <c r="AH31" s="201"/>
      <c r="AI31" s="201"/>
    </row>
    <row r="32" spans="1:35">
      <c r="A32" s="53" t="s">
        <v>9771</v>
      </c>
      <c r="B32" s="213" t="s">
        <v>9772</v>
      </c>
      <c r="C32" s="199" t="s">
        <v>9773</v>
      </c>
      <c r="D32" s="206" t="s">
        <v>7286</v>
      </c>
      <c r="E32" s="212" t="s">
        <v>1019</v>
      </c>
      <c r="F32" s="201"/>
      <c r="G32" s="217">
        <v>9741347500</v>
      </c>
      <c r="H32" s="201"/>
      <c r="I32" s="201"/>
      <c r="J32" s="201"/>
      <c r="K32" s="201"/>
      <c r="L32" s="201"/>
      <c r="M32" s="201"/>
      <c r="N32" s="201"/>
      <c r="O32" s="201"/>
      <c r="P32" s="201" t="s">
        <v>9774</v>
      </c>
      <c r="Q32" s="201"/>
      <c r="R32" s="201"/>
      <c r="S32" s="201"/>
      <c r="T32" s="202" t="s">
        <v>9775</v>
      </c>
      <c r="U32" s="207" t="s">
        <v>9776</v>
      </c>
      <c r="V32" s="201"/>
      <c r="W32" s="206">
        <v>4.7</v>
      </c>
      <c r="X32" s="206">
        <v>3</v>
      </c>
      <c r="Y32" s="206" t="s">
        <v>9770</v>
      </c>
      <c r="Z32" s="201"/>
      <c r="AA32" s="201"/>
      <c r="AB32" s="201"/>
      <c r="AC32" s="201"/>
      <c r="AD32" s="201"/>
      <c r="AE32" s="201"/>
      <c r="AF32" s="201"/>
      <c r="AG32" s="201"/>
      <c r="AH32" s="201"/>
      <c r="AI32" s="201"/>
    </row>
    <row r="33" spans="1:35">
      <c r="A33" s="53" t="s">
        <v>9777</v>
      </c>
      <c r="B33" s="213" t="s">
        <v>9778</v>
      </c>
      <c r="C33" s="199" t="s">
        <v>9779</v>
      </c>
      <c r="D33" s="206" t="s">
        <v>741</v>
      </c>
      <c r="E33" s="206" t="s">
        <v>1019</v>
      </c>
      <c r="F33" s="53" t="s">
        <v>9780</v>
      </c>
      <c r="G33" s="87" t="s">
        <v>9781</v>
      </c>
      <c r="H33" s="200">
        <v>9738332085</v>
      </c>
      <c r="I33" s="200">
        <v>9972867444</v>
      </c>
      <c r="J33" s="201"/>
      <c r="K33" s="201"/>
      <c r="L33" s="201"/>
      <c r="M33" s="201"/>
      <c r="N33" s="201"/>
      <c r="O33" s="201"/>
      <c r="P33" s="201" t="s">
        <v>9782</v>
      </c>
      <c r="Q33" s="201"/>
      <c r="R33" s="201"/>
      <c r="S33" s="201"/>
      <c r="T33" s="202" t="s">
        <v>9783</v>
      </c>
      <c r="U33" s="202" t="s">
        <v>9784</v>
      </c>
      <c r="V33" s="202" t="s">
        <v>9785</v>
      </c>
      <c r="W33" s="206">
        <v>0</v>
      </c>
      <c r="X33" s="206">
        <v>0</v>
      </c>
      <c r="Y33" s="206" t="s">
        <v>9770</v>
      </c>
      <c r="Z33" s="201"/>
      <c r="AA33" s="201"/>
      <c r="AB33" s="201"/>
      <c r="AC33" s="201"/>
      <c r="AD33" s="201"/>
      <c r="AE33" s="201"/>
      <c r="AF33" s="201"/>
      <c r="AG33" s="201"/>
      <c r="AH33" s="201"/>
      <c r="AI33" s="201"/>
    </row>
    <row r="34" spans="1:35">
      <c r="A34" s="53" t="s">
        <v>9786</v>
      </c>
      <c r="B34" s="12" t="s">
        <v>9787</v>
      </c>
      <c r="C34" s="14" t="s">
        <v>9788</v>
      </c>
      <c r="D34" s="15" t="s">
        <v>9789</v>
      </c>
      <c r="E34" s="138" t="s">
        <v>1019</v>
      </c>
      <c r="F34" s="12"/>
      <c r="G34" s="220">
        <v>9036226966</v>
      </c>
      <c r="H34" s="12"/>
      <c r="I34" s="12"/>
      <c r="J34" s="12"/>
      <c r="K34" s="12"/>
      <c r="L34" s="12"/>
      <c r="M34" s="12"/>
      <c r="N34" s="12"/>
      <c r="O34" s="12"/>
      <c r="P34" s="12" t="s">
        <v>9790</v>
      </c>
      <c r="Q34" s="12"/>
      <c r="R34" s="12"/>
      <c r="S34" s="12"/>
      <c r="T34" s="25" t="s">
        <v>9791</v>
      </c>
      <c r="U34" s="188" t="s">
        <v>9792</v>
      </c>
      <c r="V34" s="12"/>
      <c r="W34" s="15">
        <v>4.7</v>
      </c>
      <c r="X34" s="15">
        <v>3</v>
      </c>
      <c r="Y34" s="15" t="s">
        <v>9770</v>
      </c>
      <c r="Z34" s="12"/>
      <c r="AA34" s="12"/>
      <c r="AB34" s="12"/>
      <c r="AC34" s="12"/>
      <c r="AD34" s="12"/>
      <c r="AE34" s="12"/>
      <c r="AF34" s="12"/>
      <c r="AG34" s="12"/>
      <c r="AH34" s="12"/>
      <c r="AI34" s="12"/>
    </row>
    <row r="35" spans="1:35">
      <c r="A35" t="s">
        <v>9793</v>
      </c>
      <c r="B35" s="201" t="s">
        <v>9794</v>
      </c>
      <c r="C35" s="199" t="s">
        <v>9795</v>
      </c>
      <c r="D35" s="200" t="s">
        <v>432</v>
      </c>
      <c r="E35" s="191" t="s">
        <v>1020</v>
      </c>
      <c r="F35" s="201"/>
      <c r="G35" s="221" t="s">
        <v>9796</v>
      </c>
      <c r="H35" s="201"/>
      <c r="I35" s="201"/>
      <c r="J35" s="201"/>
      <c r="K35" s="201"/>
      <c r="L35" s="201"/>
      <c r="M35" s="201"/>
      <c r="N35" s="201"/>
      <c r="O35" s="201"/>
      <c r="P35" s="206" t="s">
        <v>9797</v>
      </c>
      <c r="Q35" s="201"/>
      <c r="R35" s="201"/>
      <c r="S35" s="201"/>
      <c r="T35" s="202" t="s">
        <v>9798</v>
      </c>
      <c r="U35" s="202" t="s">
        <v>9799</v>
      </c>
      <c r="V35" s="215" t="s">
        <v>9800</v>
      </c>
      <c r="W35" s="200">
        <v>4.9000000000000004</v>
      </c>
      <c r="X35" s="200">
        <v>40</v>
      </c>
      <c r="Y35" s="200" t="s">
        <v>9770</v>
      </c>
      <c r="Z35" s="201"/>
      <c r="AA35" s="206" t="s">
        <v>7338</v>
      </c>
      <c r="AB35" s="201"/>
      <c r="AC35" s="201"/>
      <c r="AD35" s="201"/>
      <c r="AE35" s="200" t="s">
        <v>148</v>
      </c>
      <c r="AF35" s="201"/>
      <c r="AG35" s="201"/>
      <c r="AH35" s="201"/>
      <c r="AI35" s="201"/>
    </row>
    <row r="36" spans="1:35">
      <c r="A36" t="s">
        <v>9801</v>
      </c>
      <c r="B36" s="201" t="s">
        <v>9802</v>
      </c>
      <c r="C36" s="199" t="s">
        <v>9803</v>
      </c>
      <c r="D36" s="200" t="s">
        <v>923</v>
      </c>
      <c r="E36" s="191" t="s">
        <v>1020</v>
      </c>
      <c r="F36" s="201"/>
      <c r="G36" s="221" t="s">
        <v>9804</v>
      </c>
      <c r="H36" s="201"/>
      <c r="I36" s="201"/>
      <c r="J36" s="201"/>
      <c r="K36" s="201"/>
      <c r="L36" s="201"/>
      <c r="M36" s="201"/>
      <c r="N36" s="201"/>
      <c r="O36" s="201"/>
      <c r="P36" s="201"/>
      <c r="Q36" s="201"/>
      <c r="R36" s="201"/>
      <c r="S36" s="201"/>
      <c r="T36" s="202" t="s">
        <v>9805</v>
      </c>
      <c r="U36" s="207" t="s">
        <v>9805</v>
      </c>
      <c r="V36" s="201"/>
      <c r="W36" s="200">
        <v>5</v>
      </c>
      <c r="X36" s="200">
        <v>2</v>
      </c>
      <c r="Y36" s="200" t="s">
        <v>9770</v>
      </c>
      <c r="Z36" s="201"/>
      <c r="AA36" s="201"/>
      <c r="AB36" s="201"/>
      <c r="AC36" s="201"/>
      <c r="AD36" s="201"/>
      <c r="AE36" s="200" t="s">
        <v>148</v>
      </c>
      <c r="AF36" s="201"/>
      <c r="AG36" s="201"/>
      <c r="AH36" s="201"/>
      <c r="AI36" s="201"/>
    </row>
    <row r="37" spans="1:35">
      <c r="A37" t="s">
        <v>9806</v>
      </c>
      <c r="B37" s="201" t="s">
        <v>9807</v>
      </c>
      <c r="C37" s="199" t="s">
        <v>9808</v>
      </c>
      <c r="D37" s="200" t="s">
        <v>9809</v>
      </c>
      <c r="E37" s="191" t="s">
        <v>1020</v>
      </c>
      <c r="F37" s="201"/>
      <c r="G37" s="218"/>
      <c r="H37" s="201"/>
      <c r="I37" s="201"/>
      <c r="J37" s="201"/>
      <c r="K37" s="201"/>
      <c r="L37" s="201"/>
      <c r="M37" s="201"/>
      <c r="N37" s="201"/>
      <c r="O37" s="201"/>
      <c r="P37" s="201"/>
      <c r="Q37" s="201"/>
      <c r="R37" s="201"/>
      <c r="S37" s="201"/>
      <c r="T37" s="201"/>
      <c r="U37" s="207" t="s">
        <v>9810</v>
      </c>
      <c r="V37" s="201"/>
      <c r="W37" s="200">
        <v>3</v>
      </c>
      <c r="X37" s="200">
        <v>2</v>
      </c>
      <c r="Y37" s="200" t="s">
        <v>9770</v>
      </c>
      <c r="Z37" s="201"/>
      <c r="AA37" s="201"/>
      <c r="AB37" s="201"/>
      <c r="AC37" s="201"/>
      <c r="AD37" s="201"/>
      <c r="AE37" s="200" t="s">
        <v>148</v>
      </c>
      <c r="AF37" s="201"/>
      <c r="AG37" s="201"/>
      <c r="AH37" s="201"/>
      <c r="AI37" s="201"/>
    </row>
    <row r="38" spans="1:35">
      <c r="A38" t="s">
        <v>9811</v>
      </c>
      <c r="B38" s="201" t="s">
        <v>9812</v>
      </c>
      <c r="C38" s="199" t="s">
        <v>9813</v>
      </c>
      <c r="D38" s="200" t="s">
        <v>923</v>
      </c>
      <c r="E38" s="191" t="s">
        <v>1020</v>
      </c>
      <c r="F38" s="201"/>
      <c r="G38" s="218"/>
      <c r="H38" s="201"/>
      <c r="I38" s="201"/>
      <c r="J38" s="201"/>
      <c r="K38" s="201"/>
      <c r="L38" s="201"/>
      <c r="M38" s="201"/>
      <c r="N38" s="201"/>
      <c r="O38" s="201"/>
      <c r="P38" s="201"/>
      <c r="Q38" s="201"/>
      <c r="R38" s="201"/>
      <c r="S38" s="201"/>
      <c r="T38" s="202" t="s">
        <v>9814</v>
      </c>
      <c r="U38" s="202" t="s">
        <v>9815</v>
      </c>
      <c r="V38" s="202" t="s">
        <v>9814</v>
      </c>
      <c r="W38" s="200">
        <v>4.7</v>
      </c>
      <c r="X38" s="200">
        <v>12</v>
      </c>
      <c r="Y38" s="200" t="s">
        <v>9770</v>
      </c>
      <c r="Z38" s="201"/>
      <c r="AA38" s="201"/>
      <c r="AB38" s="201"/>
      <c r="AC38" s="201"/>
      <c r="AD38" s="201"/>
      <c r="AE38" s="200" t="s">
        <v>148</v>
      </c>
      <c r="AF38" s="201"/>
      <c r="AG38" s="201"/>
      <c r="AH38" s="201"/>
      <c r="AI38" s="201"/>
    </row>
    <row r="39" spans="1:35">
      <c r="A39" t="s">
        <v>9816</v>
      </c>
      <c r="B39" s="201" t="s">
        <v>9817</v>
      </c>
      <c r="C39" s="199" t="s">
        <v>9818</v>
      </c>
      <c r="D39" s="200" t="s">
        <v>432</v>
      </c>
      <c r="E39" s="191" t="s">
        <v>1020</v>
      </c>
      <c r="F39" s="201"/>
      <c r="G39" s="221" t="s">
        <v>9819</v>
      </c>
      <c r="H39" s="201"/>
      <c r="I39" s="201"/>
      <c r="J39" s="201"/>
      <c r="K39" s="201"/>
      <c r="L39" s="201"/>
      <c r="M39" s="201"/>
      <c r="N39" s="201"/>
      <c r="O39" s="201"/>
      <c r="P39" s="201"/>
      <c r="Q39" s="201"/>
      <c r="R39" s="201"/>
      <c r="S39" s="201"/>
      <c r="T39" s="202" t="s">
        <v>9820</v>
      </c>
      <c r="U39" s="202" t="s">
        <v>9821</v>
      </c>
      <c r="V39" s="202" t="s">
        <v>9822</v>
      </c>
      <c r="W39" s="200">
        <v>5</v>
      </c>
      <c r="X39" s="200">
        <v>1</v>
      </c>
      <c r="Y39" s="200" t="s">
        <v>9770</v>
      </c>
      <c r="Z39" s="201"/>
      <c r="AA39" s="201"/>
      <c r="AB39" s="201"/>
      <c r="AC39" s="201"/>
      <c r="AD39" s="201"/>
      <c r="AE39" s="200" t="s">
        <v>148</v>
      </c>
      <c r="AF39" s="201"/>
      <c r="AG39" s="201"/>
      <c r="AH39" s="201"/>
      <c r="AI39" s="201"/>
    </row>
    <row r="40" spans="1:35">
      <c r="A40" t="s">
        <v>9823</v>
      </c>
      <c r="B40" s="201" t="s">
        <v>9824</v>
      </c>
      <c r="C40" s="199" t="s">
        <v>9825</v>
      </c>
      <c r="D40" s="200" t="s">
        <v>953</v>
      </c>
      <c r="E40" s="191" t="s">
        <v>1020</v>
      </c>
      <c r="F40" s="201"/>
      <c r="G40" s="221" t="s">
        <v>9826</v>
      </c>
      <c r="H40" s="201"/>
      <c r="I40" s="201"/>
      <c r="J40" s="201"/>
      <c r="K40" s="201"/>
      <c r="L40" s="201"/>
      <c r="M40" s="201"/>
      <c r="N40" s="201"/>
      <c r="O40" s="201"/>
      <c r="P40" s="201"/>
      <c r="Q40" s="201"/>
      <c r="R40" s="201"/>
      <c r="S40" s="201"/>
      <c r="T40" s="202" t="s">
        <v>9827</v>
      </c>
      <c r="U40" s="202" t="s">
        <v>9828</v>
      </c>
      <c r="V40" s="215" t="s">
        <v>9829</v>
      </c>
      <c r="W40" s="200">
        <v>4.8</v>
      </c>
      <c r="X40" s="200">
        <v>335</v>
      </c>
      <c r="Y40" s="200" t="s">
        <v>9770</v>
      </c>
      <c r="Z40" s="201"/>
      <c r="AA40" s="201"/>
      <c r="AB40" s="201"/>
      <c r="AC40" s="201"/>
      <c r="AD40" s="201"/>
      <c r="AE40" s="200" t="s">
        <v>148</v>
      </c>
      <c r="AF40" s="201"/>
      <c r="AG40" s="201"/>
      <c r="AH40" s="201"/>
      <c r="AI40" s="201"/>
    </row>
    <row r="41" spans="1:35">
      <c r="A41" t="s">
        <v>9830</v>
      </c>
      <c r="B41" s="201" t="s">
        <v>9831</v>
      </c>
      <c r="C41" s="199" t="s">
        <v>9832</v>
      </c>
      <c r="D41" s="200" t="s">
        <v>9833</v>
      </c>
      <c r="E41" s="191" t="s">
        <v>1020</v>
      </c>
      <c r="F41" s="201"/>
      <c r="G41" s="221" t="s">
        <v>9834</v>
      </c>
      <c r="H41" s="201"/>
      <c r="I41" s="201"/>
      <c r="J41" s="201"/>
      <c r="K41" s="201"/>
      <c r="L41" s="201"/>
      <c r="M41" s="201"/>
      <c r="N41" s="201"/>
      <c r="O41" s="201"/>
      <c r="P41" s="210" t="s">
        <v>9835</v>
      </c>
      <c r="Q41" s="201"/>
      <c r="R41" s="201"/>
      <c r="S41" s="201"/>
      <c r="T41" s="202" t="s">
        <v>9836</v>
      </c>
      <c r="U41" s="202" t="s">
        <v>9837</v>
      </c>
      <c r="V41" s="215" t="s">
        <v>9838</v>
      </c>
      <c r="W41" s="200">
        <v>5</v>
      </c>
      <c r="X41" s="200">
        <v>7</v>
      </c>
      <c r="Y41" s="200" t="s">
        <v>9770</v>
      </c>
      <c r="Z41" s="201"/>
      <c r="AA41" s="210" t="s">
        <v>9839</v>
      </c>
      <c r="AB41" s="201"/>
      <c r="AC41" s="201"/>
      <c r="AD41" s="201"/>
      <c r="AE41" s="200" t="s">
        <v>148</v>
      </c>
      <c r="AF41" s="201"/>
      <c r="AG41" s="201"/>
      <c r="AH41" s="201"/>
      <c r="AI41" s="201"/>
    </row>
    <row r="42" spans="1:35">
      <c r="A42" t="s">
        <v>2044</v>
      </c>
      <c r="B42" s="201" t="s">
        <v>2045</v>
      </c>
      <c r="C42" s="199" t="s">
        <v>9840</v>
      </c>
      <c r="D42" s="200" t="s">
        <v>50</v>
      </c>
      <c r="E42" s="191" t="s">
        <v>1020</v>
      </c>
      <c r="F42" s="201"/>
      <c r="G42" s="221" t="s">
        <v>9841</v>
      </c>
      <c r="H42" s="201"/>
      <c r="I42" s="201"/>
      <c r="J42" s="201"/>
      <c r="K42" s="201"/>
      <c r="L42" s="201"/>
      <c r="M42" s="201"/>
      <c r="N42" s="201"/>
      <c r="O42" s="201"/>
      <c r="P42" s="201"/>
      <c r="Q42" s="201"/>
      <c r="R42" s="201"/>
      <c r="S42" s="201"/>
      <c r="T42" s="202" t="s">
        <v>9842</v>
      </c>
      <c r="U42" s="207" t="s">
        <v>9842</v>
      </c>
      <c r="V42" s="201"/>
      <c r="W42" s="200">
        <v>4.4000000000000004</v>
      </c>
      <c r="X42" s="200">
        <v>34</v>
      </c>
      <c r="Y42" s="200" t="s">
        <v>9770</v>
      </c>
      <c r="Z42" s="201"/>
      <c r="AA42" s="201"/>
      <c r="AB42" s="201"/>
      <c r="AC42" s="201"/>
      <c r="AD42" s="201"/>
      <c r="AE42" s="200" t="s">
        <v>148</v>
      </c>
      <c r="AF42" s="201"/>
      <c r="AG42" s="201"/>
      <c r="AH42" s="201"/>
      <c r="AI42" s="201"/>
    </row>
    <row r="43" spans="1:35">
      <c r="A43" t="s">
        <v>9843</v>
      </c>
      <c r="B43" s="201" t="s">
        <v>9844</v>
      </c>
      <c r="C43" s="199" t="s">
        <v>9845</v>
      </c>
      <c r="D43" s="200" t="s">
        <v>2090</v>
      </c>
      <c r="E43" s="191" t="s">
        <v>1020</v>
      </c>
      <c r="F43" s="201"/>
      <c r="G43" s="221" t="s">
        <v>9846</v>
      </c>
      <c r="H43" s="201"/>
      <c r="I43" s="201"/>
      <c r="J43" s="201"/>
      <c r="K43" s="201"/>
      <c r="L43" s="201"/>
      <c r="M43" s="201"/>
      <c r="N43" s="201"/>
      <c r="O43" s="201"/>
      <c r="P43" s="201"/>
      <c r="Q43" s="201"/>
      <c r="R43" s="201"/>
      <c r="S43" s="201"/>
      <c r="T43" s="202" t="s">
        <v>9847</v>
      </c>
      <c r="U43" s="202" t="s">
        <v>9848</v>
      </c>
      <c r="V43" s="215" t="s">
        <v>9849</v>
      </c>
      <c r="W43" s="200">
        <v>4.9000000000000004</v>
      </c>
      <c r="X43" s="200">
        <v>161</v>
      </c>
      <c r="Y43" s="200" t="s">
        <v>9770</v>
      </c>
      <c r="Z43" s="201"/>
      <c r="AA43" s="201"/>
      <c r="AB43" s="201"/>
      <c r="AC43" s="201"/>
      <c r="AD43" s="201"/>
      <c r="AE43" s="200" t="s">
        <v>148</v>
      </c>
      <c r="AF43" s="201"/>
      <c r="AG43" s="201"/>
      <c r="AH43" s="201"/>
      <c r="AI43" s="201"/>
    </row>
    <row r="44" spans="1:35">
      <c r="A44" t="s">
        <v>9850</v>
      </c>
      <c r="B44" s="201" t="s">
        <v>9851</v>
      </c>
      <c r="C44" s="199" t="s">
        <v>9852</v>
      </c>
      <c r="D44" s="200" t="s">
        <v>2508</v>
      </c>
      <c r="E44" s="191" t="s">
        <v>1020</v>
      </c>
      <c r="F44" s="201"/>
      <c r="G44" s="218"/>
      <c r="H44" s="201"/>
      <c r="I44" s="201"/>
      <c r="J44" s="201"/>
      <c r="K44" s="201"/>
      <c r="L44" s="201"/>
      <c r="M44" s="201"/>
      <c r="N44" s="201"/>
      <c r="O44" s="201"/>
      <c r="P44" s="201"/>
      <c r="Q44" s="201"/>
      <c r="R44" s="201"/>
      <c r="S44" s="201"/>
      <c r="T44" s="201"/>
      <c r="U44" s="207" t="s">
        <v>9853</v>
      </c>
      <c r="V44" s="201"/>
      <c r="W44" s="200">
        <v>5</v>
      </c>
      <c r="X44" s="200">
        <v>1</v>
      </c>
      <c r="Y44" s="200" t="s">
        <v>9770</v>
      </c>
      <c r="Z44" s="201"/>
      <c r="AA44" s="201"/>
      <c r="AB44" s="201"/>
      <c r="AC44" s="201"/>
      <c r="AD44" s="201"/>
      <c r="AE44" s="200" t="s">
        <v>148</v>
      </c>
      <c r="AF44" s="201"/>
      <c r="AG44" s="201"/>
      <c r="AH44" s="201"/>
      <c r="AI44" s="201"/>
    </row>
    <row r="45" spans="1:35">
      <c r="A45" t="s">
        <v>9854</v>
      </c>
      <c r="B45" s="201" t="s">
        <v>9855</v>
      </c>
      <c r="C45" s="199" t="s">
        <v>9856</v>
      </c>
      <c r="D45" s="200" t="s">
        <v>2562</v>
      </c>
      <c r="E45" s="191" t="s">
        <v>1020</v>
      </c>
      <c r="F45" s="201"/>
      <c r="G45" s="221" t="s">
        <v>9857</v>
      </c>
      <c r="H45" s="201"/>
      <c r="I45" s="201"/>
      <c r="J45" s="201"/>
      <c r="K45" s="201"/>
      <c r="L45" s="201"/>
      <c r="M45" s="201"/>
      <c r="N45" s="201"/>
      <c r="O45" s="201"/>
      <c r="P45" s="201"/>
      <c r="Q45" s="201"/>
      <c r="R45" s="201"/>
      <c r="S45" s="201"/>
      <c r="T45" s="202" t="s">
        <v>9858</v>
      </c>
      <c r="U45" s="202" t="s">
        <v>9859</v>
      </c>
      <c r="V45" s="202" t="s">
        <v>9858</v>
      </c>
      <c r="W45" s="200">
        <v>4.4000000000000004</v>
      </c>
      <c r="X45" s="200">
        <v>7</v>
      </c>
      <c r="Y45" s="200" t="s">
        <v>5336</v>
      </c>
      <c r="Z45" s="201"/>
      <c r="AA45" s="201"/>
      <c r="AB45" s="201"/>
      <c r="AC45" s="201"/>
      <c r="AD45" s="201"/>
      <c r="AE45" s="200" t="s">
        <v>148</v>
      </c>
      <c r="AF45" s="201"/>
      <c r="AG45" s="201"/>
      <c r="AH45" s="201"/>
      <c r="AI45" s="201"/>
    </row>
    <row r="46" spans="1:35">
      <c r="A46" t="s">
        <v>9860</v>
      </c>
      <c r="B46" s="201" t="s">
        <v>9861</v>
      </c>
      <c r="C46" s="199" t="s">
        <v>9862</v>
      </c>
      <c r="D46" s="200" t="s">
        <v>6812</v>
      </c>
      <c r="E46" s="191" t="s">
        <v>1020</v>
      </c>
      <c r="F46" s="201"/>
      <c r="G46" s="218"/>
      <c r="H46" s="201"/>
      <c r="I46" s="201"/>
      <c r="J46" s="201"/>
      <c r="K46" s="201"/>
      <c r="L46" s="201"/>
      <c r="M46" s="201"/>
      <c r="N46" s="201"/>
      <c r="O46" s="201"/>
      <c r="P46" s="201"/>
      <c r="Q46" s="201"/>
      <c r="R46" s="201"/>
      <c r="S46" s="201"/>
      <c r="T46" s="201"/>
      <c r="U46" s="207" t="s">
        <v>9863</v>
      </c>
      <c r="V46" s="201"/>
      <c r="W46" s="200">
        <v>4.8</v>
      </c>
      <c r="X46" s="200">
        <v>5</v>
      </c>
      <c r="Y46" s="200" t="s">
        <v>9770</v>
      </c>
      <c r="Z46" s="201"/>
      <c r="AA46" s="201"/>
      <c r="AB46" s="201"/>
      <c r="AC46" s="201"/>
      <c r="AD46" s="201"/>
      <c r="AE46" s="200" t="s">
        <v>148</v>
      </c>
      <c r="AF46" s="201"/>
      <c r="AG46" s="201"/>
      <c r="AH46" s="201"/>
      <c r="AI46" s="201"/>
    </row>
    <row r="47" spans="1:35">
      <c r="A47" t="s">
        <v>2849</v>
      </c>
      <c r="B47" s="201" t="s">
        <v>2850</v>
      </c>
      <c r="C47" s="199" t="s">
        <v>9864</v>
      </c>
      <c r="D47" s="200" t="s">
        <v>50</v>
      </c>
      <c r="E47" s="191" t="s">
        <v>1020</v>
      </c>
      <c r="F47" s="201"/>
      <c r="G47" s="221" t="s">
        <v>9865</v>
      </c>
      <c r="H47" s="201"/>
      <c r="I47" s="201"/>
      <c r="J47" s="201"/>
      <c r="K47" s="201"/>
      <c r="L47" s="201"/>
      <c r="M47" s="201"/>
      <c r="N47" s="201"/>
      <c r="O47" s="201"/>
      <c r="P47" s="201"/>
      <c r="Q47" s="201"/>
      <c r="R47" s="201"/>
      <c r="S47" s="201"/>
      <c r="T47" s="202" t="s">
        <v>9866</v>
      </c>
      <c r="U47" s="202" t="s">
        <v>9867</v>
      </c>
      <c r="V47" s="215" t="s">
        <v>2856</v>
      </c>
      <c r="W47" s="200">
        <v>4.7</v>
      </c>
      <c r="X47" s="200">
        <v>85</v>
      </c>
      <c r="Y47" s="200" t="s">
        <v>9770</v>
      </c>
      <c r="Z47" s="201"/>
      <c r="AA47" s="201"/>
      <c r="AB47" s="201"/>
      <c r="AC47" s="201"/>
      <c r="AD47" s="201"/>
      <c r="AE47" s="200" t="s">
        <v>148</v>
      </c>
      <c r="AF47" s="201"/>
      <c r="AG47" s="201"/>
      <c r="AH47" s="201"/>
      <c r="AI47" s="201"/>
    </row>
    <row r="48" spans="1:35">
      <c r="A48" t="s">
        <v>2614</v>
      </c>
      <c r="B48" s="201" t="s">
        <v>2615</v>
      </c>
      <c r="C48" s="199" t="s">
        <v>9868</v>
      </c>
      <c r="D48" s="200" t="s">
        <v>50</v>
      </c>
      <c r="E48" s="191" t="s">
        <v>1020</v>
      </c>
      <c r="F48" s="201"/>
      <c r="G48" s="221" t="s">
        <v>9869</v>
      </c>
      <c r="H48" s="201"/>
      <c r="I48" s="201"/>
      <c r="J48" s="201"/>
      <c r="K48" s="201"/>
      <c r="L48" s="201"/>
      <c r="M48" s="201"/>
      <c r="N48" s="201"/>
      <c r="O48" s="201"/>
      <c r="P48" s="201"/>
      <c r="Q48" s="201"/>
      <c r="R48" s="201"/>
      <c r="S48" s="201"/>
      <c r="T48" s="201"/>
      <c r="U48" s="202" t="s">
        <v>9870</v>
      </c>
      <c r="V48" s="215" t="s">
        <v>2621</v>
      </c>
      <c r="W48" s="200">
        <v>4.9000000000000004</v>
      </c>
      <c r="X48" s="200">
        <v>294</v>
      </c>
      <c r="Y48" s="200" t="s">
        <v>5336</v>
      </c>
      <c r="Z48" s="201"/>
      <c r="AA48" s="201"/>
      <c r="AB48" s="201"/>
      <c r="AC48" s="201"/>
      <c r="AD48" s="201"/>
      <c r="AE48" s="200" t="s">
        <v>148</v>
      </c>
      <c r="AF48" s="201"/>
      <c r="AG48" s="201"/>
      <c r="AH48" s="201"/>
      <c r="AI48" s="201"/>
    </row>
    <row r="49" spans="1:35">
      <c r="A49" t="s">
        <v>9871</v>
      </c>
      <c r="B49" s="201" t="s">
        <v>9872</v>
      </c>
      <c r="C49" s="199" t="s">
        <v>9873</v>
      </c>
      <c r="D49" s="200" t="s">
        <v>50</v>
      </c>
      <c r="E49" s="191" t="s">
        <v>1020</v>
      </c>
      <c r="F49" s="201"/>
      <c r="G49" s="221" t="s">
        <v>9874</v>
      </c>
      <c r="H49" s="201"/>
      <c r="I49" s="201"/>
      <c r="J49" s="201"/>
      <c r="K49" s="201"/>
      <c r="L49" s="201"/>
      <c r="M49" s="201"/>
      <c r="N49" s="201"/>
      <c r="O49" s="201"/>
      <c r="P49" s="201"/>
      <c r="Q49" s="201"/>
      <c r="R49" s="201"/>
      <c r="S49" s="201"/>
      <c r="T49" s="201"/>
      <c r="U49" s="207" t="s">
        <v>9875</v>
      </c>
      <c r="V49" s="201"/>
      <c r="W49" s="200">
        <v>5</v>
      </c>
      <c r="X49" s="200">
        <v>41</v>
      </c>
      <c r="Y49" s="200" t="s">
        <v>5336</v>
      </c>
      <c r="Z49" s="201"/>
      <c r="AA49" s="201"/>
      <c r="AB49" s="201"/>
      <c r="AC49" s="201"/>
      <c r="AD49" s="201"/>
      <c r="AE49" s="200" t="s">
        <v>148</v>
      </c>
      <c r="AF49" s="201"/>
      <c r="AG49" s="201"/>
      <c r="AH49" s="201"/>
      <c r="AI49" s="201"/>
    </row>
    <row r="50" spans="1:35">
      <c r="A50" t="s">
        <v>9876</v>
      </c>
      <c r="B50" s="201" t="s">
        <v>9877</v>
      </c>
      <c r="C50" s="199" t="s">
        <v>9878</v>
      </c>
      <c r="D50" s="200" t="s">
        <v>9879</v>
      </c>
      <c r="E50" s="191" t="s">
        <v>1020</v>
      </c>
      <c r="F50" s="201"/>
      <c r="G50" s="221" t="s">
        <v>9841</v>
      </c>
      <c r="H50" s="201"/>
      <c r="I50" s="201"/>
      <c r="J50" s="201"/>
      <c r="K50" s="201"/>
      <c r="L50" s="201"/>
      <c r="M50" s="201"/>
      <c r="N50" s="201"/>
      <c r="O50" s="201"/>
      <c r="P50" s="201"/>
      <c r="Q50" s="201"/>
      <c r="R50" s="201"/>
      <c r="S50" s="201"/>
      <c r="T50" s="201"/>
      <c r="U50" s="207" t="s">
        <v>9880</v>
      </c>
      <c r="V50" s="201"/>
      <c r="W50" s="200">
        <v>5</v>
      </c>
      <c r="X50" s="200">
        <v>13</v>
      </c>
      <c r="Y50" s="200" t="s">
        <v>9770</v>
      </c>
      <c r="Z50" s="201"/>
      <c r="AA50" s="201"/>
      <c r="AB50" s="201"/>
      <c r="AC50" s="201"/>
      <c r="AD50" s="201"/>
      <c r="AE50" s="200" t="s">
        <v>148</v>
      </c>
      <c r="AF50" s="201"/>
      <c r="AG50" s="201"/>
      <c r="AH50" s="201"/>
      <c r="AI50" s="201"/>
    </row>
    <row r="51" spans="1:35">
      <c r="A51" t="s">
        <v>9881</v>
      </c>
      <c r="B51" s="201" t="s">
        <v>9882</v>
      </c>
      <c r="C51" s="199" t="s">
        <v>9883</v>
      </c>
      <c r="D51" s="200" t="s">
        <v>50</v>
      </c>
      <c r="E51" s="191" t="s">
        <v>1020</v>
      </c>
      <c r="F51" s="201"/>
      <c r="G51" s="221" t="s">
        <v>9884</v>
      </c>
      <c r="H51" s="201"/>
      <c r="I51" s="201"/>
      <c r="J51" s="201"/>
      <c r="K51" s="201"/>
      <c r="L51" s="201"/>
      <c r="M51" s="201"/>
      <c r="N51" s="201"/>
      <c r="O51" s="201"/>
      <c r="P51" s="201"/>
      <c r="Q51" s="201"/>
      <c r="R51" s="201"/>
      <c r="S51" s="201"/>
      <c r="T51" s="201"/>
      <c r="U51" s="202" t="s">
        <v>9885</v>
      </c>
      <c r="V51" s="215" t="s">
        <v>9886</v>
      </c>
      <c r="W51" s="200">
        <v>5</v>
      </c>
      <c r="X51" s="200">
        <v>34</v>
      </c>
      <c r="Y51" s="200" t="s">
        <v>9770</v>
      </c>
      <c r="Z51" s="201"/>
      <c r="AA51" s="201"/>
      <c r="AB51" s="201"/>
      <c r="AC51" s="201"/>
      <c r="AD51" s="201"/>
      <c r="AE51" s="200" t="s">
        <v>148</v>
      </c>
      <c r="AF51" s="201"/>
      <c r="AG51" s="201"/>
      <c r="AH51" s="201"/>
      <c r="AI51" s="201"/>
    </row>
    <row r="52" spans="1:35">
      <c r="A52" t="s">
        <v>2250</v>
      </c>
      <c r="B52" s="201" t="s">
        <v>2251</v>
      </c>
      <c r="C52" s="199" t="s">
        <v>9887</v>
      </c>
      <c r="D52" s="200" t="s">
        <v>432</v>
      </c>
      <c r="E52" s="191" t="s">
        <v>1020</v>
      </c>
      <c r="F52" s="201"/>
      <c r="G52" s="221" t="s">
        <v>9888</v>
      </c>
      <c r="H52" s="201"/>
      <c r="I52" s="201"/>
      <c r="J52" s="201"/>
      <c r="K52" s="201"/>
      <c r="L52" s="201"/>
      <c r="M52" s="201"/>
      <c r="N52" s="201"/>
      <c r="O52" s="201"/>
      <c r="P52" s="201"/>
      <c r="Q52" s="201"/>
      <c r="R52" s="201"/>
      <c r="S52" s="201"/>
      <c r="T52" s="201"/>
      <c r="U52" s="202" t="s">
        <v>9889</v>
      </c>
      <c r="V52" s="215" t="s">
        <v>2257</v>
      </c>
      <c r="W52" s="200">
        <v>4.0999999999999996</v>
      </c>
      <c r="X52" s="200">
        <v>29</v>
      </c>
      <c r="Y52" s="200" t="s">
        <v>9770</v>
      </c>
      <c r="Z52" s="201"/>
      <c r="AA52" s="201"/>
      <c r="AB52" s="201"/>
      <c r="AC52" s="201"/>
      <c r="AD52" s="201"/>
      <c r="AE52" s="200" t="s">
        <v>148</v>
      </c>
      <c r="AF52" s="201"/>
      <c r="AG52" s="201"/>
      <c r="AH52" s="201"/>
      <c r="AI52" s="201"/>
    </row>
    <row r="53" spans="1:35">
      <c r="A53" t="s">
        <v>9890</v>
      </c>
      <c r="B53" s="201" t="s">
        <v>9891</v>
      </c>
      <c r="C53" s="199" t="s">
        <v>9892</v>
      </c>
      <c r="D53" s="200" t="s">
        <v>953</v>
      </c>
      <c r="E53" s="191" t="s">
        <v>1020</v>
      </c>
      <c r="F53" s="201"/>
      <c r="G53" s="221" t="s">
        <v>9893</v>
      </c>
      <c r="H53" s="201"/>
      <c r="I53" s="201"/>
      <c r="J53" s="201"/>
      <c r="K53" s="201"/>
      <c r="L53" s="201"/>
      <c r="M53" s="201"/>
      <c r="N53" s="201"/>
      <c r="O53" s="201"/>
      <c r="P53" s="201"/>
      <c r="Q53" s="201"/>
      <c r="R53" s="201"/>
      <c r="S53" s="201"/>
      <c r="T53" s="201"/>
      <c r="U53" s="207" t="s">
        <v>9894</v>
      </c>
      <c r="V53" s="201"/>
      <c r="W53" s="200">
        <v>4.8</v>
      </c>
      <c r="X53" s="200">
        <v>164</v>
      </c>
      <c r="Y53" s="200" t="s">
        <v>9770</v>
      </c>
      <c r="Z53" s="201"/>
      <c r="AA53" s="201"/>
      <c r="AB53" s="201"/>
      <c r="AC53" s="201"/>
      <c r="AD53" s="201"/>
      <c r="AE53" s="200" t="s">
        <v>148</v>
      </c>
      <c r="AF53" s="201"/>
      <c r="AG53" s="201"/>
      <c r="AH53" s="201"/>
      <c r="AI53" s="201"/>
    </row>
    <row r="54" spans="1:35">
      <c r="A54" t="s">
        <v>9895</v>
      </c>
      <c r="B54" s="201" t="s">
        <v>9896</v>
      </c>
      <c r="C54" s="199" t="s">
        <v>9897</v>
      </c>
      <c r="D54" s="200" t="s">
        <v>432</v>
      </c>
      <c r="E54" s="191" t="s">
        <v>1020</v>
      </c>
      <c r="F54" s="201"/>
      <c r="G54" s="218"/>
      <c r="H54" s="201"/>
      <c r="I54" s="201"/>
      <c r="J54" s="201"/>
      <c r="K54" s="201"/>
      <c r="L54" s="201"/>
      <c r="M54" s="201"/>
      <c r="N54" s="201"/>
      <c r="O54" s="201"/>
      <c r="P54" s="201"/>
      <c r="Q54" s="201"/>
      <c r="R54" s="201"/>
      <c r="S54" s="201"/>
      <c r="T54" s="201"/>
      <c r="U54" s="207" t="s">
        <v>9898</v>
      </c>
      <c r="V54" s="201"/>
      <c r="W54" s="200">
        <v>4.5999999999999996</v>
      </c>
      <c r="X54" s="200">
        <v>9</v>
      </c>
      <c r="Y54" s="200" t="s">
        <v>9770</v>
      </c>
      <c r="Z54" s="201"/>
      <c r="AA54" s="201"/>
      <c r="AB54" s="201"/>
      <c r="AC54" s="201"/>
      <c r="AD54" s="201"/>
      <c r="AE54" s="200" t="s">
        <v>148</v>
      </c>
      <c r="AF54" s="201"/>
      <c r="AG54" s="201"/>
      <c r="AH54" s="201"/>
      <c r="AI54" s="201"/>
    </row>
    <row r="55" spans="1:35">
      <c r="A55" t="s">
        <v>9899</v>
      </c>
      <c r="B55" s="201" t="s">
        <v>9900</v>
      </c>
      <c r="C55" s="199" t="s">
        <v>9901</v>
      </c>
      <c r="D55" s="200" t="s">
        <v>50</v>
      </c>
      <c r="E55" s="191" t="s">
        <v>1020</v>
      </c>
      <c r="F55" s="201"/>
      <c r="G55" s="221" t="s">
        <v>9902</v>
      </c>
      <c r="H55" s="201"/>
      <c r="I55" s="201"/>
      <c r="J55" s="201"/>
      <c r="K55" s="201"/>
      <c r="L55" s="201"/>
      <c r="M55" s="201"/>
      <c r="N55" s="201"/>
      <c r="O55" s="201"/>
      <c r="P55" s="201"/>
      <c r="Q55" s="201"/>
      <c r="R55" s="201"/>
      <c r="S55" s="201"/>
      <c r="T55" s="201"/>
      <c r="U55" s="202" t="s">
        <v>9903</v>
      </c>
      <c r="V55" s="215" t="s">
        <v>9904</v>
      </c>
      <c r="W55" s="200">
        <v>5</v>
      </c>
      <c r="X55" s="200">
        <v>13</v>
      </c>
      <c r="Y55" s="200" t="s">
        <v>9770</v>
      </c>
      <c r="Z55" s="201"/>
      <c r="AA55" s="201"/>
      <c r="AB55" s="201"/>
      <c r="AC55" s="201"/>
      <c r="AD55" s="201"/>
      <c r="AE55" s="200" t="s">
        <v>148</v>
      </c>
      <c r="AF55" s="201"/>
      <c r="AG55" s="201"/>
      <c r="AH55" s="201"/>
      <c r="AI55" s="201"/>
    </row>
    <row r="56" spans="1:35">
      <c r="A56" t="s">
        <v>9905</v>
      </c>
      <c r="B56" s="201" t="s">
        <v>9906</v>
      </c>
      <c r="C56" s="199" t="s">
        <v>9907</v>
      </c>
      <c r="D56" s="200" t="s">
        <v>432</v>
      </c>
      <c r="E56" s="191" t="s">
        <v>1020</v>
      </c>
      <c r="F56" s="201"/>
      <c r="G56" s="221" t="s">
        <v>9908</v>
      </c>
      <c r="H56" s="201"/>
      <c r="I56" s="201"/>
      <c r="J56" s="201"/>
      <c r="K56" s="201"/>
      <c r="L56" s="201"/>
      <c r="M56" s="201"/>
      <c r="N56" s="201"/>
      <c r="O56" s="201"/>
      <c r="P56" s="201"/>
      <c r="Q56" s="201"/>
      <c r="R56" s="201"/>
      <c r="S56" s="201"/>
      <c r="T56" s="201"/>
      <c r="U56" s="202" t="s">
        <v>9909</v>
      </c>
      <c r="V56" s="215" t="s">
        <v>9910</v>
      </c>
      <c r="W56" s="200">
        <v>4.3</v>
      </c>
      <c r="X56" s="200">
        <v>157</v>
      </c>
      <c r="Y56" s="200" t="s">
        <v>9770</v>
      </c>
      <c r="Z56" s="201"/>
      <c r="AA56" s="201"/>
      <c r="AB56" s="201"/>
      <c r="AC56" s="201"/>
      <c r="AD56" s="201"/>
      <c r="AE56" s="200" t="s">
        <v>148</v>
      </c>
      <c r="AF56" s="201"/>
      <c r="AG56" s="201"/>
      <c r="AH56" s="201"/>
      <c r="AI56" s="201"/>
    </row>
    <row r="57" spans="1:35">
      <c r="A57" t="s">
        <v>2439</v>
      </c>
      <c r="B57" s="201" t="s">
        <v>2440</v>
      </c>
      <c r="C57" s="199" t="s">
        <v>9911</v>
      </c>
      <c r="D57" s="200" t="s">
        <v>2139</v>
      </c>
      <c r="E57" s="191" t="s">
        <v>1020</v>
      </c>
      <c r="F57" s="201"/>
      <c r="G57" s="221" t="s">
        <v>9912</v>
      </c>
      <c r="H57" s="201"/>
      <c r="I57" s="201"/>
      <c r="J57" s="201"/>
      <c r="K57" s="201"/>
      <c r="L57" s="201"/>
      <c r="M57" s="201"/>
      <c r="N57" s="201"/>
      <c r="O57" s="201"/>
      <c r="P57" s="201"/>
      <c r="Q57" s="201"/>
      <c r="R57" s="201"/>
      <c r="S57" s="201"/>
      <c r="T57" s="201"/>
      <c r="U57" s="202" t="s">
        <v>9913</v>
      </c>
      <c r="V57" s="215" t="s">
        <v>2445</v>
      </c>
      <c r="W57" s="200">
        <v>4.5999999999999996</v>
      </c>
      <c r="X57" s="200">
        <v>38</v>
      </c>
      <c r="Y57" s="200" t="s">
        <v>9770</v>
      </c>
      <c r="Z57" s="201"/>
      <c r="AA57" s="201"/>
      <c r="AB57" s="201"/>
      <c r="AC57" s="201"/>
      <c r="AD57" s="201"/>
      <c r="AE57" s="200" t="s">
        <v>148</v>
      </c>
      <c r="AF57" s="201"/>
      <c r="AG57" s="201"/>
      <c r="AH57" s="201"/>
      <c r="AI57" s="201"/>
    </row>
    <row r="58" spans="1:35">
      <c r="A58" t="s">
        <v>9914</v>
      </c>
      <c r="B58" s="201" t="s">
        <v>9915</v>
      </c>
      <c r="C58" s="199" t="s">
        <v>9916</v>
      </c>
      <c r="D58" s="200" t="s">
        <v>2090</v>
      </c>
      <c r="E58" s="191" t="s">
        <v>1020</v>
      </c>
      <c r="F58" s="201"/>
      <c r="G58" s="221" t="s">
        <v>9917</v>
      </c>
      <c r="H58" s="201"/>
      <c r="I58" s="201"/>
      <c r="J58" s="201"/>
      <c r="K58" s="201"/>
      <c r="L58" s="201"/>
      <c r="M58" s="201"/>
      <c r="N58" s="201"/>
      <c r="O58" s="201"/>
      <c r="P58" s="201"/>
      <c r="Q58" s="201"/>
      <c r="R58" s="201"/>
      <c r="S58" s="201"/>
      <c r="T58" s="201"/>
      <c r="U58" s="207" t="s">
        <v>9918</v>
      </c>
      <c r="V58" s="201"/>
      <c r="W58" s="200">
        <v>4.7</v>
      </c>
      <c r="X58" s="200">
        <v>173</v>
      </c>
      <c r="Y58" s="200" t="s">
        <v>9770</v>
      </c>
      <c r="Z58" s="201"/>
      <c r="AA58" s="201"/>
      <c r="AB58" s="201"/>
      <c r="AC58" s="201"/>
      <c r="AD58" s="201"/>
      <c r="AE58" s="200" t="s">
        <v>148</v>
      </c>
      <c r="AF58" s="201"/>
      <c r="AG58" s="201"/>
      <c r="AH58" s="201"/>
      <c r="AI58" s="201"/>
    </row>
    <row r="59" spans="1:35">
      <c r="A59" t="s">
        <v>2358</v>
      </c>
      <c r="B59" s="201" t="s">
        <v>2359</v>
      </c>
      <c r="C59" s="199" t="s">
        <v>9919</v>
      </c>
      <c r="D59" s="200" t="s">
        <v>953</v>
      </c>
      <c r="E59" s="191" t="s">
        <v>1020</v>
      </c>
      <c r="F59" s="201"/>
      <c r="G59" s="221" t="s">
        <v>9920</v>
      </c>
      <c r="H59" s="201"/>
      <c r="I59" s="201"/>
      <c r="J59" s="201"/>
      <c r="K59" s="201"/>
      <c r="L59" s="201"/>
      <c r="M59" s="201"/>
      <c r="N59" s="201"/>
      <c r="O59" s="201"/>
      <c r="P59" s="201"/>
      <c r="Q59" s="201"/>
      <c r="R59" s="201"/>
      <c r="S59" s="201"/>
      <c r="T59" s="201"/>
      <c r="U59" s="202" t="s">
        <v>9921</v>
      </c>
      <c r="V59" s="215" t="s">
        <v>2365</v>
      </c>
      <c r="W59" s="200">
        <v>4.9000000000000004</v>
      </c>
      <c r="X59" s="200">
        <v>67</v>
      </c>
      <c r="Y59" s="200" t="s">
        <v>9770</v>
      </c>
      <c r="Z59" s="201"/>
      <c r="AA59" s="201"/>
      <c r="AB59" s="201"/>
      <c r="AC59" s="201"/>
      <c r="AD59" s="201"/>
      <c r="AE59" s="200" t="s">
        <v>148</v>
      </c>
      <c r="AF59" s="201"/>
      <c r="AG59" s="201"/>
      <c r="AH59" s="201"/>
      <c r="AI59" s="201"/>
    </row>
    <row r="60" spans="1:35">
      <c r="A60" t="s">
        <v>9922</v>
      </c>
      <c r="B60" s="201" t="s">
        <v>9923</v>
      </c>
      <c r="C60" s="199" t="s">
        <v>9924</v>
      </c>
      <c r="D60" s="200" t="s">
        <v>2090</v>
      </c>
      <c r="E60" s="191" t="s">
        <v>1020</v>
      </c>
      <c r="F60" s="201"/>
      <c r="G60" s="221" t="s">
        <v>9925</v>
      </c>
      <c r="H60" s="201"/>
      <c r="I60" s="201"/>
      <c r="J60" s="201"/>
      <c r="K60" s="201"/>
      <c r="L60" s="201"/>
      <c r="M60" s="201"/>
      <c r="N60" s="201"/>
      <c r="O60" s="201"/>
      <c r="P60" s="201"/>
      <c r="Q60" s="201"/>
      <c r="R60" s="201"/>
      <c r="S60" s="201"/>
      <c r="T60" s="201"/>
      <c r="U60" s="202" t="s">
        <v>9926</v>
      </c>
      <c r="V60" s="215" t="s">
        <v>9927</v>
      </c>
      <c r="W60" s="200">
        <v>5</v>
      </c>
      <c r="X60" s="200">
        <v>70</v>
      </c>
      <c r="Y60" s="200" t="s">
        <v>9770</v>
      </c>
      <c r="Z60" s="201"/>
      <c r="AA60" s="201"/>
      <c r="AB60" s="201"/>
      <c r="AC60" s="201"/>
      <c r="AD60" s="201"/>
      <c r="AE60" s="200" t="s">
        <v>148</v>
      </c>
      <c r="AF60" s="201"/>
      <c r="AG60" s="201"/>
      <c r="AH60" s="201"/>
      <c r="AI60" s="201"/>
    </row>
    <row r="61" spans="1:35">
      <c r="A61" t="s">
        <v>6180</v>
      </c>
      <c r="B61" s="201" t="s">
        <v>9923</v>
      </c>
      <c r="C61" s="199" t="s">
        <v>9928</v>
      </c>
      <c r="D61" s="200" t="s">
        <v>2090</v>
      </c>
      <c r="E61" s="191" t="s">
        <v>1020</v>
      </c>
      <c r="F61" s="201"/>
      <c r="G61" s="221" t="s">
        <v>9929</v>
      </c>
      <c r="H61" s="201"/>
      <c r="I61" s="201"/>
      <c r="J61" s="201"/>
      <c r="K61" s="201"/>
      <c r="L61" s="201"/>
      <c r="M61" s="201"/>
      <c r="N61" s="201"/>
      <c r="O61" s="201"/>
      <c r="P61" s="201"/>
      <c r="Q61" s="201"/>
      <c r="R61" s="201"/>
      <c r="S61" s="201"/>
      <c r="T61" s="201"/>
      <c r="U61" s="202" t="s">
        <v>9930</v>
      </c>
      <c r="V61" s="215" t="s">
        <v>9931</v>
      </c>
      <c r="W61" s="200">
        <v>4</v>
      </c>
      <c r="X61" s="200">
        <v>1070</v>
      </c>
      <c r="Y61" s="200" t="s">
        <v>9770</v>
      </c>
      <c r="Z61" s="201"/>
      <c r="AA61" s="201"/>
      <c r="AB61" s="201"/>
      <c r="AC61" s="201"/>
      <c r="AD61" s="201"/>
      <c r="AE61" s="200" t="s">
        <v>148</v>
      </c>
      <c r="AF61" s="201"/>
      <c r="AG61" s="201"/>
      <c r="AH61" s="201"/>
      <c r="AI61" s="201"/>
    </row>
    <row r="62" spans="1:35">
      <c r="A62" t="s">
        <v>9932</v>
      </c>
      <c r="B62" s="201" t="s">
        <v>9933</v>
      </c>
      <c r="C62" s="199" t="s">
        <v>9934</v>
      </c>
      <c r="D62" s="200" t="s">
        <v>2562</v>
      </c>
      <c r="E62" s="191" t="s">
        <v>1020</v>
      </c>
      <c r="F62" s="201"/>
      <c r="G62" s="221" t="s">
        <v>9935</v>
      </c>
      <c r="H62" s="201"/>
      <c r="I62" s="201"/>
      <c r="J62" s="201"/>
      <c r="K62" s="201"/>
      <c r="L62" s="201"/>
      <c r="M62" s="201"/>
      <c r="N62" s="201"/>
      <c r="O62" s="201"/>
      <c r="P62" s="201"/>
      <c r="Q62" s="201"/>
      <c r="R62" s="201"/>
      <c r="S62" s="201"/>
      <c r="T62" s="201"/>
      <c r="U62" s="202" t="s">
        <v>9936</v>
      </c>
      <c r="V62" s="215" t="s">
        <v>9937</v>
      </c>
      <c r="W62" s="200">
        <v>5</v>
      </c>
      <c r="X62" s="200">
        <v>7</v>
      </c>
      <c r="Y62" s="200" t="s">
        <v>9770</v>
      </c>
      <c r="Z62" s="201"/>
      <c r="AA62" s="201"/>
      <c r="AB62" s="201"/>
      <c r="AC62" s="201"/>
      <c r="AD62" s="201"/>
      <c r="AE62" s="200" t="s">
        <v>148</v>
      </c>
      <c r="AF62" s="201"/>
      <c r="AG62" s="201"/>
      <c r="AH62" s="201"/>
      <c r="AI62" s="201"/>
    </row>
    <row r="63" spans="1:35">
      <c r="A63" t="s">
        <v>9938</v>
      </c>
      <c r="B63" s="201" t="s">
        <v>9939</v>
      </c>
      <c r="C63" s="199" t="s">
        <v>9940</v>
      </c>
      <c r="D63" s="200" t="s">
        <v>50</v>
      </c>
      <c r="E63" s="191" t="s">
        <v>1020</v>
      </c>
      <c r="F63" s="201"/>
      <c r="G63" s="221" t="s">
        <v>9941</v>
      </c>
      <c r="H63" s="201"/>
      <c r="I63" s="201"/>
      <c r="J63" s="201"/>
      <c r="K63" s="201"/>
      <c r="L63" s="201"/>
      <c r="M63" s="201"/>
      <c r="N63" s="201"/>
      <c r="O63" s="201"/>
      <c r="P63" s="201"/>
      <c r="Q63" s="201"/>
      <c r="R63" s="201"/>
      <c r="S63" s="201"/>
      <c r="T63" s="201"/>
      <c r="U63" s="202" t="s">
        <v>9942</v>
      </c>
      <c r="V63" s="215" t="s">
        <v>9943</v>
      </c>
      <c r="W63" s="200">
        <v>4.8</v>
      </c>
      <c r="X63" s="200">
        <v>21</v>
      </c>
      <c r="Y63" s="200" t="s">
        <v>5336</v>
      </c>
      <c r="Z63" s="201"/>
      <c r="AA63" s="201"/>
      <c r="AB63" s="201"/>
      <c r="AC63" s="201"/>
      <c r="AD63" s="201"/>
      <c r="AE63" s="200" t="s">
        <v>148</v>
      </c>
      <c r="AF63" s="201"/>
      <c r="AG63" s="201"/>
      <c r="AH63" s="201"/>
      <c r="AI63" s="201"/>
    </row>
    <row r="64" spans="1:35">
      <c r="A64" t="s">
        <v>9944</v>
      </c>
      <c r="B64" s="201" t="s">
        <v>8712</v>
      </c>
      <c r="C64" s="199" t="s">
        <v>9945</v>
      </c>
      <c r="D64" s="200" t="s">
        <v>432</v>
      </c>
      <c r="E64" s="191" t="s">
        <v>1020</v>
      </c>
      <c r="F64" s="201"/>
      <c r="G64" s="218"/>
      <c r="H64" s="201"/>
      <c r="I64" s="201"/>
      <c r="J64" s="201"/>
      <c r="K64" s="201"/>
      <c r="L64" s="201"/>
      <c r="M64" s="201"/>
      <c r="N64" s="201"/>
      <c r="O64" s="201"/>
      <c r="P64" s="201"/>
      <c r="Q64" s="201"/>
      <c r="R64" s="201"/>
      <c r="S64" s="201"/>
      <c r="T64" s="201"/>
      <c r="U64" s="202" t="s">
        <v>9946</v>
      </c>
      <c r="V64" s="215" t="s">
        <v>9947</v>
      </c>
      <c r="W64" s="200">
        <v>5</v>
      </c>
      <c r="X64" s="200">
        <v>1</v>
      </c>
      <c r="Y64" s="200" t="s">
        <v>9770</v>
      </c>
      <c r="Z64" s="201"/>
      <c r="AA64" s="201"/>
      <c r="AB64" s="201"/>
      <c r="AC64" s="201"/>
      <c r="AD64" s="201"/>
      <c r="AE64" s="200" t="s">
        <v>148</v>
      </c>
      <c r="AF64" s="201"/>
      <c r="AG64" s="201"/>
      <c r="AH64" s="201"/>
      <c r="AI64" s="201"/>
    </row>
    <row r="65" spans="1:35">
      <c r="A65" t="s">
        <v>9948</v>
      </c>
      <c r="B65" s="201" t="s">
        <v>9949</v>
      </c>
      <c r="C65" s="199" t="s">
        <v>9950</v>
      </c>
      <c r="D65" s="200" t="s">
        <v>50</v>
      </c>
      <c r="E65" s="191" t="s">
        <v>1020</v>
      </c>
      <c r="F65" s="201"/>
      <c r="G65" s="221" t="s">
        <v>9951</v>
      </c>
      <c r="H65" s="201"/>
      <c r="I65" s="201"/>
      <c r="J65" s="201"/>
      <c r="K65" s="201"/>
      <c r="L65" s="201"/>
      <c r="M65" s="201"/>
      <c r="N65" s="201"/>
      <c r="O65" s="201"/>
      <c r="P65" s="201"/>
      <c r="Q65" s="201"/>
      <c r="R65" s="201"/>
      <c r="S65" s="201"/>
      <c r="T65" s="202" t="s">
        <v>9952</v>
      </c>
      <c r="U65" s="202" t="s">
        <v>9953</v>
      </c>
      <c r="V65" s="215" t="s">
        <v>9954</v>
      </c>
      <c r="W65" s="200">
        <v>4.7</v>
      </c>
      <c r="X65" s="200">
        <v>46</v>
      </c>
      <c r="Y65" s="200" t="s">
        <v>9770</v>
      </c>
      <c r="Z65" s="201"/>
      <c r="AA65" s="201"/>
      <c r="AB65" s="201"/>
      <c r="AC65" s="201"/>
      <c r="AD65" s="201"/>
      <c r="AE65" s="200" t="s">
        <v>148</v>
      </c>
      <c r="AF65" s="201"/>
      <c r="AG65" s="201"/>
      <c r="AH65" s="201"/>
      <c r="AI65" s="201"/>
    </row>
    <row r="66" spans="1:35">
      <c r="A66" t="s">
        <v>9955</v>
      </c>
      <c r="B66" s="201" t="s">
        <v>9956</v>
      </c>
      <c r="C66" s="199" t="s">
        <v>9957</v>
      </c>
      <c r="D66" s="200" t="s">
        <v>50</v>
      </c>
      <c r="E66" s="191" t="s">
        <v>1020</v>
      </c>
      <c r="F66" s="201"/>
      <c r="G66" s="221" t="s">
        <v>9958</v>
      </c>
      <c r="H66" s="201"/>
      <c r="I66" s="201"/>
      <c r="J66" s="201"/>
      <c r="K66" s="201"/>
      <c r="L66" s="201"/>
      <c r="M66" s="201"/>
      <c r="N66" s="201"/>
      <c r="O66" s="201"/>
      <c r="P66" s="201"/>
      <c r="Q66" s="201"/>
      <c r="R66" s="201"/>
      <c r="S66" s="201"/>
      <c r="T66" s="201"/>
      <c r="U66" s="202" t="s">
        <v>9959</v>
      </c>
      <c r="V66" s="215" t="s">
        <v>9960</v>
      </c>
      <c r="W66" s="200">
        <v>4.7</v>
      </c>
      <c r="X66" s="200">
        <v>47</v>
      </c>
      <c r="Y66" s="200" t="s">
        <v>5336</v>
      </c>
      <c r="Z66" s="201"/>
      <c r="AA66" s="201"/>
      <c r="AB66" s="201"/>
      <c r="AC66" s="201"/>
      <c r="AD66" s="201"/>
      <c r="AE66" s="200" t="s">
        <v>148</v>
      </c>
      <c r="AF66" s="201"/>
      <c r="AG66" s="201"/>
      <c r="AH66" s="201"/>
      <c r="AI66" s="201"/>
    </row>
    <row r="67" spans="1:35">
      <c r="A67" t="s">
        <v>2195</v>
      </c>
      <c r="B67" s="201" t="s">
        <v>2196</v>
      </c>
      <c r="C67" s="199" t="s">
        <v>9961</v>
      </c>
      <c r="D67" s="200" t="s">
        <v>50</v>
      </c>
      <c r="E67" s="191" t="s">
        <v>1020</v>
      </c>
      <c r="F67" s="201"/>
      <c r="G67" s="221" t="s">
        <v>9962</v>
      </c>
      <c r="H67" s="201"/>
      <c r="I67" s="201"/>
      <c r="J67" s="201"/>
      <c r="K67" s="201"/>
      <c r="L67" s="201"/>
      <c r="M67" s="201"/>
      <c r="N67" s="201"/>
      <c r="O67" s="201"/>
      <c r="P67" s="201"/>
      <c r="Q67" s="201"/>
      <c r="R67" s="201"/>
      <c r="S67" s="201"/>
      <c r="T67" s="201"/>
      <c r="U67" s="202" t="s">
        <v>9963</v>
      </c>
      <c r="V67" s="215" t="s">
        <v>2202</v>
      </c>
      <c r="W67" s="200">
        <v>4.3</v>
      </c>
      <c r="X67" s="200">
        <v>23</v>
      </c>
      <c r="Y67" s="200" t="s">
        <v>9770</v>
      </c>
      <c r="Z67" s="201"/>
      <c r="AA67" s="201"/>
      <c r="AB67" s="201"/>
      <c r="AC67" s="201"/>
      <c r="AD67" s="201"/>
      <c r="AE67" s="200" t="s">
        <v>148</v>
      </c>
      <c r="AF67" s="201"/>
      <c r="AG67" s="201"/>
      <c r="AH67" s="201"/>
      <c r="AI67" s="201"/>
    </row>
    <row r="68" spans="1:35">
      <c r="A68" t="s">
        <v>9964</v>
      </c>
      <c r="B68" s="201" t="s">
        <v>9965</v>
      </c>
      <c r="C68" s="199" t="s">
        <v>9966</v>
      </c>
      <c r="D68" s="200" t="s">
        <v>50</v>
      </c>
      <c r="E68" s="191" t="s">
        <v>1020</v>
      </c>
      <c r="F68" s="201"/>
      <c r="G68" s="221" t="s">
        <v>9967</v>
      </c>
      <c r="H68" s="201"/>
      <c r="I68" s="201"/>
      <c r="J68" s="201"/>
      <c r="K68" s="201"/>
      <c r="L68" s="201"/>
      <c r="M68" s="201"/>
      <c r="N68" s="201"/>
      <c r="O68" s="201"/>
      <c r="P68" s="201"/>
      <c r="Q68" s="201"/>
      <c r="R68" s="201"/>
      <c r="S68" s="201"/>
      <c r="T68" s="201"/>
      <c r="U68" s="202" t="s">
        <v>9968</v>
      </c>
      <c r="V68" s="215" t="s">
        <v>9969</v>
      </c>
      <c r="W68" s="200">
        <v>5</v>
      </c>
      <c r="X68" s="200">
        <v>106</v>
      </c>
      <c r="Y68" s="200" t="s">
        <v>9770</v>
      </c>
      <c r="Z68" s="201"/>
      <c r="AA68" s="201"/>
      <c r="AB68" s="201"/>
      <c r="AC68" s="201"/>
      <c r="AD68" s="201"/>
      <c r="AE68" s="200" t="s">
        <v>148</v>
      </c>
      <c r="AF68" s="201"/>
      <c r="AG68" s="201"/>
      <c r="AH68" s="201"/>
      <c r="AI68" s="201"/>
    </row>
    <row r="69" spans="1:35">
      <c r="A69" t="s">
        <v>9970</v>
      </c>
      <c r="B69" s="201" t="s">
        <v>9971</v>
      </c>
      <c r="C69" s="199" t="s">
        <v>9972</v>
      </c>
      <c r="D69" s="200" t="s">
        <v>2090</v>
      </c>
      <c r="E69" s="191" t="s">
        <v>1020</v>
      </c>
      <c r="F69" s="201"/>
      <c r="G69" s="221" t="s">
        <v>9973</v>
      </c>
      <c r="H69" s="201"/>
      <c r="I69" s="201"/>
      <c r="J69" s="201"/>
      <c r="K69" s="201"/>
      <c r="L69" s="201"/>
      <c r="M69" s="201"/>
      <c r="N69" s="201"/>
      <c r="O69" s="201"/>
      <c r="P69" s="201"/>
      <c r="Q69" s="201"/>
      <c r="R69" s="201"/>
      <c r="S69" s="201"/>
      <c r="T69" s="201"/>
      <c r="U69" s="207" t="s">
        <v>9974</v>
      </c>
      <c r="V69" s="201"/>
      <c r="W69" s="200">
        <v>5</v>
      </c>
      <c r="X69" s="200">
        <v>28</v>
      </c>
      <c r="Y69" s="200" t="s">
        <v>9770</v>
      </c>
      <c r="Z69" s="201"/>
      <c r="AA69" s="201"/>
      <c r="AB69" s="201"/>
      <c r="AC69" s="201"/>
      <c r="AD69" s="201"/>
      <c r="AE69" s="200" t="s">
        <v>148</v>
      </c>
      <c r="AF69" s="201"/>
      <c r="AG69" s="201"/>
      <c r="AH69" s="201"/>
      <c r="AI69" s="201"/>
    </row>
    <row r="70" spans="1:35">
      <c r="A70" t="s">
        <v>9975</v>
      </c>
      <c r="B70" s="201" t="s">
        <v>9976</v>
      </c>
      <c r="C70" s="199" t="s">
        <v>9977</v>
      </c>
      <c r="D70" s="200" t="s">
        <v>50</v>
      </c>
      <c r="E70" s="191" t="s">
        <v>1020</v>
      </c>
      <c r="F70" s="201"/>
      <c r="G70" s="221" t="s">
        <v>9978</v>
      </c>
      <c r="H70" s="201"/>
      <c r="I70" s="201"/>
      <c r="J70" s="201"/>
      <c r="K70" s="201"/>
      <c r="L70" s="201"/>
      <c r="M70" s="201"/>
      <c r="N70" s="201"/>
      <c r="O70" s="201"/>
      <c r="P70" s="201"/>
      <c r="Q70" s="201"/>
      <c r="R70" s="201"/>
      <c r="S70" s="201"/>
      <c r="T70" s="201"/>
      <c r="U70" s="202" t="s">
        <v>9979</v>
      </c>
      <c r="V70" s="215" t="s">
        <v>9980</v>
      </c>
      <c r="W70" s="200">
        <v>4.5</v>
      </c>
      <c r="X70" s="200">
        <v>17</v>
      </c>
      <c r="Y70" s="200" t="s">
        <v>9770</v>
      </c>
      <c r="Z70" s="201"/>
      <c r="AA70" s="201"/>
      <c r="AB70" s="201"/>
      <c r="AC70" s="201"/>
      <c r="AD70" s="201"/>
      <c r="AE70" s="200" t="s">
        <v>148</v>
      </c>
      <c r="AF70" s="201"/>
      <c r="AG70" s="201"/>
      <c r="AH70" s="201"/>
      <c r="AI70" s="201"/>
    </row>
    <row r="71" spans="1:35">
      <c r="A71" t="s">
        <v>2665</v>
      </c>
      <c r="B71" s="201" t="s">
        <v>2666</v>
      </c>
      <c r="C71" s="199" t="s">
        <v>9981</v>
      </c>
      <c r="D71" s="200" t="s">
        <v>50</v>
      </c>
      <c r="E71" s="191" t="s">
        <v>1020</v>
      </c>
      <c r="F71" s="201"/>
      <c r="G71" s="221" t="s">
        <v>9982</v>
      </c>
      <c r="H71" s="201"/>
      <c r="I71" s="201"/>
      <c r="J71" s="201"/>
      <c r="K71" s="201"/>
      <c r="L71" s="201"/>
      <c r="M71" s="201"/>
      <c r="N71" s="201"/>
      <c r="O71" s="201"/>
      <c r="P71" s="201"/>
      <c r="Q71" s="201"/>
      <c r="R71" s="201"/>
      <c r="S71" s="201"/>
      <c r="T71" s="201"/>
      <c r="U71" s="202" t="s">
        <v>9983</v>
      </c>
      <c r="V71" s="215" t="s">
        <v>2664</v>
      </c>
      <c r="W71" s="200">
        <v>4.3</v>
      </c>
      <c r="X71" s="200">
        <v>48</v>
      </c>
      <c r="Y71" s="200" t="s">
        <v>9770</v>
      </c>
      <c r="Z71" s="201"/>
      <c r="AA71" s="201"/>
      <c r="AB71" s="201"/>
      <c r="AC71" s="201"/>
      <c r="AD71" s="201"/>
      <c r="AE71" s="200" t="s">
        <v>148</v>
      </c>
      <c r="AF71" s="201"/>
      <c r="AG71" s="201"/>
      <c r="AH71" s="201"/>
      <c r="AI71" s="201"/>
    </row>
    <row r="72" spans="1:35">
      <c r="A72" t="s">
        <v>9984</v>
      </c>
      <c r="B72" s="201" t="s">
        <v>9985</v>
      </c>
      <c r="C72" s="199" t="s">
        <v>9986</v>
      </c>
      <c r="D72" s="200" t="s">
        <v>2090</v>
      </c>
      <c r="E72" s="191" t="s">
        <v>1020</v>
      </c>
      <c r="F72" s="201"/>
      <c r="G72" s="218"/>
      <c r="H72" s="201"/>
      <c r="I72" s="201"/>
      <c r="J72" s="201"/>
      <c r="K72" s="201"/>
      <c r="L72" s="201"/>
      <c r="M72" s="201"/>
      <c r="N72" s="201"/>
      <c r="O72" s="201"/>
      <c r="P72" s="201"/>
      <c r="Q72" s="201"/>
      <c r="R72" s="201"/>
      <c r="S72" s="201"/>
      <c r="T72" s="202" t="s">
        <v>9987</v>
      </c>
      <c r="U72" s="202" t="s">
        <v>9988</v>
      </c>
      <c r="V72" s="215" t="s">
        <v>9989</v>
      </c>
      <c r="W72" s="200">
        <v>0</v>
      </c>
      <c r="X72" s="200">
        <v>0</v>
      </c>
      <c r="Y72" s="200" t="s">
        <v>5336</v>
      </c>
      <c r="Z72" s="201"/>
      <c r="AA72" s="201"/>
      <c r="AB72" s="201"/>
      <c r="AC72" s="201"/>
      <c r="AD72" s="201"/>
      <c r="AE72" s="200" t="s">
        <v>148</v>
      </c>
      <c r="AF72" s="201"/>
      <c r="AG72" s="201"/>
      <c r="AH72" s="201"/>
      <c r="AI72" s="201"/>
    </row>
    <row r="73" spans="1:35">
      <c r="A73" t="s">
        <v>9990</v>
      </c>
      <c r="B73" s="201" t="s">
        <v>9991</v>
      </c>
      <c r="C73" s="199" t="s">
        <v>9992</v>
      </c>
      <c r="D73" s="200" t="s">
        <v>432</v>
      </c>
      <c r="E73" s="191" t="s">
        <v>1020</v>
      </c>
      <c r="F73" s="201"/>
      <c r="G73" s="221" t="s">
        <v>9993</v>
      </c>
      <c r="H73" s="201"/>
      <c r="I73" s="201"/>
      <c r="J73" s="201"/>
      <c r="K73" s="201"/>
      <c r="L73" s="201"/>
      <c r="M73" s="201"/>
      <c r="N73" s="201"/>
      <c r="O73" s="201"/>
      <c r="P73" s="201"/>
      <c r="Q73" s="201"/>
      <c r="R73" s="201"/>
      <c r="S73" s="201"/>
      <c r="T73" s="202" t="s">
        <v>9994</v>
      </c>
      <c r="U73" s="202" t="s">
        <v>9995</v>
      </c>
      <c r="V73" s="215" t="s">
        <v>9996</v>
      </c>
      <c r="W73" s="200">
        <v>5</v>
      </c>
      <c r="X73" s="200">
        <v>6</v>
      </c>
      <c r="Y73" s="200" t="s">
        <v>9770</v>
      </c>
      <c r="Z73" s="201"/>
      <c r="AA73" s="201"/>
      <c r="AB73" s="201"/>
      <c r="AC73" s="201"/>
      <c r="AD73" s="201"/>
      <c r="AE73" s="200" t="s">
        <v>148</v>
      </c>
      <c r="AF73" s="201"/>
      <c r="AG73" s="201"/>
      <c r="AH73" s="201"/>
      <c r="AI73" s="201"/>
    </row>
    <row r="74" spans="1:35">
      <c r="A74" s="216" t="s">
        <v>9997</v>
      </c>
      <c r="B74" s="201"/>
      <c r="C74" s="199" t="s">
        <v>9998</v>
      </c>
      <c r="D74" s="200" t="s">
        <v>432</v>
      </c>
      <c r="E74" s="191" t="s">
        <v>1020</v>
      </c>
      <c r="F74" s="201"/>
      <c r="G74" s="221" t="s">
        <v>9999</v>
      </c>
      <c r="H74" s="201"/>
      <c r="I74" s="201"/>
      <c r="J74" s="201"/>
      <c r="K74" s="201"/>
      <c r="L74" s="201"/>
      <c r="M74" s="201"/>
      <c r="N74" s="201"/>
      <c r="O74" s="201"/>
      <c r="P74" s="201"/>
      <c r="Q74" s="201"/>
      <c r="R74" s="201"/>
      <c r="S74" s="201"/>
      <c r="T74" s="201"/>
      <c r="U74" s="202" t="s">
        <v>10000</v>
      </c>
      <c r="V74" s="215" t="s">
        <v>10001</v>
      </c>
      <c r="W74" s="200">
        <v>0</v>
      </c>
      <c r="X74" s="200">
        <v>0</v>
      </c>
      <c r="Y74" s="200" t="s">
        <v>9770</v>
      </c>
      <c r="Z74" s="201"/>
      <c r="AA74" s="201"/>
      <c r="AB74" s="201"/>
      <c r="AC74" s="201"/>
      <c r="AD74" s="201"/>
      <c r="AE74" s="200" t="s">
        <v>148</v>
      </c>
      <c r="AF74" s="201"/>
      <c r="AG74" s="201"/>
      <c r="AH74" s="201"/>
      <c r="AI74" s="201"/>
    </row>
    <row r="75" spans="1:35">
      <c r="A75" s="53" t="s">
        <v>2813</v>
      </c>
      <c r="B75" s="12" t="s">
        <v>2814</v>
      </c>
      <c r="C75" s="14" t="s">
        <v>10002</v>
      </c>
      <c r="D75" s="191" t="s">
        <v>432</v>
      </c>
      <c r="E75" s="191" t="s">
        <v>1020</v>
      </c>
      <c r="F75" s="12"/>
      <c r="G75" s="94" t="s">
        <v>10003</v>
      </c>
      <c r="H75" s="12"/>
      <c r="I75" s="12"/>
      <c r="J75" s="12"/>
      <c r="K75" s="12"/>
      <c r="L75" s="12"/>
      <c r="M75" s="12"/>
      <c r="N75" s="12"/>
      <c r="O75" s="12"/>
      <c r="P75" s="12"/>
      <c r="Q75" s="12"/>
      <c r="R75" s="12"/>
      <c r="S75" s="12"/>
      <c r="T75" s="25" t="s">
        <v>10004</v>
      </c>
      <c r="U75" s="25" t="s">
        <v>10005</v>
      </c>
      <c r="V75" s="189" t="s">
        <v>2820</v>
      </c>
      <c r="W75" s="191">
        <v>4.8</v>
      </c>
      <c r="X75" s="191">
        <v>88</v>
      </c>
      <c r="Y75" s="191" t="s">
        <v>9770</v>
      </c>
      <c r="Z75" s="12"/>
      <c r="AA75" s="12"/>
      <c r="AB75" s="12"/>
      <c r="AC75" s="12"/>
      <c r="AD75" s="12"/>
      <c r="AE75" s="191" t="s">
        <v>148</v>
      </c>
      <c r="AF75" s="12"/>
      <c r="AG75" s="12"/>
      <c r="AH75" s="12"/>
      <c r="AI75" s="12"/>
    </row>
    <row r="76" spans="1:35">
      <c r="A76" s="12" t="s">
        <v>10006</v>
      </c>
      <c r="B76" s="55" t="s">
        <v>10007</v>
      </c>
      <c r="C76" s="199" t="s">
        <v>10008</v>
      </c>
      <c r="D76" s="211" t="s">
        <v>10009</v>
      </c>
      <c r="E76" s="206" t="s">
        <v>1023</v>
      </c>
      <c r="F76" s="201"/>
      <c r="G76" s="222" t="s">
        <v>10010</v>
      </c>
      <c r="H76" s="201"/>
      <c r="I76" s="201"/>
      <c r="J76" s="201"/>
      <c r="K76" s="201"/>
      <c r="L76" s="201"/>
      <c r="M76" s="201"/>
      <c r="N76" s="201"/>
      <c r="O76" s="201"/>
      <c r="P76" s="201"/>
      <c r="Q76" s="201"/>
      <c r="R76" s="201"/>
      <c r="S76" s="201"/>
      <c r="T76" s="201"/>
      <c r="U76" s="199" t="s">
        <v>10011</v>
      </c>
      <c r="V76" s="199" t="s">
        <v>10012</v>
      </c>
      <c r="W76" s="206">
        <v>4</v>
      </c>
      <c r="X76" s="206">
        <v>4</v>
      </c>
      <c r="Y76" s="200" t="s">
        <v>9770</v>
      </c>
      <c r="Z76" s="201"/>
      <c r="AA76" s="201"/>
      <c r="AB76" s="201"/>
      <c r="AC76" s="201"/>
      <c r="AD76" s="201"/>
      <c r="AE76" s="200" t="s">
        <v>8844</v>
      </c>
      <c r="AF76" s="201"/>
      <c r="AG76" s="201"/>
      <c r="AH76" s="201"/>
      <c r="AI76" s="201"/>
    </row>
    <row r="77" spans="1:35">
      <c r="A77" s="12" t="s">
        <v>10013</v>
      </c>
      <c r="B77" s="55" t="s">
        <v>10014</v>
      </c>
      <c r="C77" s="199" t="s">
        <v>10015</v>
      </c>
      <c r="D77" s="211" t="s">
        <v>372</v>
      </c>
      <c r="E77" s="206" t="s">
        <v>1023</v>
      </c>
      <c r="F77" s="201"/>
      <c r="G77" s="218"/>
      <c r="H77" s="201"/>
      <c r="I77" s="201"/>
      <c r="J77" s="201"/>
      <c r="K77" s="201"/>
      <c r="L77" s="201"/>
      <c r="M77" s="201"/>
      <c r="N77" s="201"/>
      <c r="O77" s="201"/>
      <c r="P77" s="201"/>
      <c r="Q77" s="201"/>
      <c r="R77" s="201"/>
      <c r="S77" s="201"/>
      <c r="T77" s="201"/>
      <c r="U77" s="204" t="s">
        <v>10016</v>
      </c>
      <c r="V77" s="201"/>
      <c r="W77" s="206">
        <v>3</v>
      </c>
      <c r="X77" s="206">
        <v>2</v>
      </c>
      <c r="Y77" s="200" t="s">
        <v>9770</v>
      </c>
      <c r="Z77" s="201"/>
      <c r="AA77" s="201"/>
      <c r="AB77" s="201"/>
      <c r="AC77" s="201"/>
      <c r="AD77" s="201"/>
      <c r="AE77" s="200" t="s">
        <v>148</v>
      </c>
      <c r="AF77" s="201"/>
      <c r="AG77" s="201"/>
      <c r="AH77" s="201"/>
      <c r="AI77" s="201"/>
    </row>
    <row r="78" spans="1:35">
      <c r="A78" s="12" t="s">
        <v>10017</v>
      </c>
      <c r="B78" s="55" t="s">
        <v>10018</v>
      </c>
      <c r="C78" s="199" t="s">
        <v>10019</v>
      </c>
      <c r="D78" s="206" t="s">
        <v>10009</v>
      </c>
      <c r="E78" s="206" t="s">
        <v>1023</v>
      </c>
      <c r="F78" s="201"/>
      <c r="G78" s="222" t="s">
        <v>10020</v>
      </c>
      <c r="H78" s="201"/>
      <c r="I78" s="201"/>
      <c r="J78" s="201"/>
      <c r="K78" s="201"/>
      <c r="L78" s="201"/>
      <c r="M78" s="201"/>
      <c r="N78" s="201"/>
      <c r="O78" s="201"/>
      <c r="P78" s="201"/>
      <c r="Q78" s="201"/>
      <c r="R78" s="201"/>
      <c r="S78" s="201"/>
      <c r="T78" s="201"/>
      <c r="U78" s="204" t="s">
        <v>10021</v>
      </c>
      <c r="V78" s="201"/>
      <c r="W78" s="206">
        <v>5</v>
      </c>
      <c r="X78" s="206">
        <v>9</v>
      </c>
      <c r="Y78" s="200" t="s">
        <v>9770</v>
      </c>
      <c r="Z78" s="201"/>
      <c r="AA78" s="201"/>
      <c r="AB78" s="201"/>
      <c r="AC78" s="201"/>
      <c r="AD78" s="201"/>
      <c r="AE78" s="200" t="s">
        <v>148</v>
      </c>
      <c r="AF78" s="201"/>
      <c r="AG78" s="201"/>
      <c r="AH78" s="201"/>
      <c r="AI78" s="201"/>
    </row>
    <row r="79" spans="1:35">
      <c r="A79" s="12" t="s">
        <v>10022</v>
      </c>
      <c r="B79" s="55" t="s">
        <v>10023</v>
      </c>
      <c r="C79" s="199" t="s">
        <v>10024</v>
      </c>
      <c r="D79" s="206" t="s">
        <v>10009</v>
      </c>
      <c r="E79" s="206" t="s">
        <v>1023</v>
      </c>
      <c r="F79" s="201"/>
      <c r="G79" s="222" t="s">
        <v>10025</v>
      </c>
      <c r="H79" s="201"/>
      <c r="I79" s="201"/>
      <c r="J79" s="201"/>
      <c r="K79" s="201"/>
      <c r="L79" s="201"/>
      <c r="M79" s="201"/>
      <c r="N79" s="201"/>
      <c r="O79" s="201"/>
      <c r="P79" s="201"/>
      <c r="Q79" s="201"/>
      <c r="R79" s="201"/>
      <c r="S79" s="201"/>
      <c r="T79" s="201"/>
      <c r="U79" s="204" t="s">
        <v>10026</v>
      </c>
      <c r="V79" s="201"/>
      <c r="W79" s="206">
        <v>4.9000000000000004</v>
      </c>
      <c r="X79" s="206">
        <v>26</v>
      </c>
      <c r="Y79" s="200" t="s">
        <v>9770</v>
      </c>
      <c r="Z79" s="201"/>
      <c r="AA79" s="201"/>
      <c r="AB79" s="201"/>
      <c r="AC79" s="201"/>
      <c r="AD79" s="201"/>
      <c r="AE79" s="200" t="s">
        <v>148</v>
      </c>
      <c r="AF79" s="201"/>
      <c r="AG79" s="201"/>
      <c r="AH79" s="201"/>
      <c r="AI79" s="201"/>
    </row>
    <row r="80" spans="1:35">
      <c r="A80" s="12" t="s">
        <v>10027</v>
      </c>
      <c r="B80" s="55" t="s">
        <v>825</v>
      </c>
      <c r="C80" s="199" t="s">
        <v>10028</v>
      </c>
      <c r="D80" s="206" t="s">
        <v>10009</v>
      </c>
      <c r="E80" s="206" t="s">
        <v>1023</v>
      </c>
      <c r="F80" s="201"/>
      <c r="G80" s="218"/>
      <c r="H80" s="201"/>
      <c r="I80" s="201"/>
      <c r="J80" s="201"/>
      <c r="K80" s="201"/>
      <c r="L80" s="201"/>
      <c r="M80" s="201"/>
      <c r="N80" s="201"/>
      <c r="O80" s="201"/>
      <c r="P80" s="201"/>
      <c r="Q80" s="201"/>
      <c r="R80" s="201"/>
      <c r="S80" s="201"/>
      <c r="T80" s="201"/>
      <c r="U80" s="204" t="s">
        <v>10029</v>
      </c>
      <c r="V80" s="201"/>
      <c r="W80" s="206">
        <v>5</v>
      </c>
      <c r="X80" s="206">
        <v>2</v>
      </c>
      <c r="Y80" s="200" t="s">
        <v>9770</v>
      </c>
      <c r="Z80" s="201"/>
      <c r="AA80" s="201"/>
      <c r="AB80" s="201"/>
      <c r="AC80" s="201"/>
      <c r="AD80" s="201"/>
      <c r="AE80" s="200" t="s">
        <v>148</v>
      </c>
      <c r="AF80" s="201"/>
      <c r="AG80" s="201"/>
      <c r="AH80" s="201"/>
      <c r="AI80" s="201"/>
    </row>
    <row r="81" spans="1:35">
      <c r="A81" s="12" t="s">
        <v>10030</v>
      </c>
      <c r="B81" s="55" t="s">
        <v>10031</v>
      </c>
      <c r="C81" s="199" t="s">
        <v>10032</v>
      </c>
      <c r="D81" s="206" t="s">
        <v>10009</v>
      </c>
      <c r="E81" s="206" t="s">
        <v>1023</v>
      </c>
      <c r="F81" s="201"/>
      <c r="G81" s="218"/>
      <c r="H81" s="201"/>
      <c r="I81" s="201"/>
      <c r="J81" s="201"/>
      <c r="K81" s="201"/>
      <c r="L81" s="201"/>
      <c r="M81" s="201"/>
      <c r="N81" s="201"/>
      <c r="O81" s="201"/>
      <c r="P81" s="201"/>
      <c r="Q81" s="201"/>
      <c r="R81" s="201"/>
      <c r="S81" s="201"/>
      <c r="T81" s="201"/>
      <c r="U81" s="204" t="s">
        <v>10033</v>
      </c>
      <c r="V81" s="201"/>
      <c r="W81" s="206">
        <v>5</v>
      </c>
      <c r="X81" s="206">
        <v>1</v>
      </c>
      <c r="Y81" s="200" t="s">
        <v>9770</v>
      </c>
      <c r="Z81" s="201"/>
      <c r="AA81" s="201"/>
      <c r="AB81" s="201"/>
      <c r="AC81" s="201"/>
      <c r="AD81" s="201"/>
      <c r="AE81" s="200" t="s">
        <v>148</v>
      </c>
      <c r="AF81" s="201"/>
      <c r="AG81" s="201"/>
      <c r="AH81" s="201"/>
      <c r="AI81" s="201"/>
    </row>
  </sheetData>
  <hyperlinks>
    <hyperlink ref="C2" r:id="rId1" xr:uid="{ED3420D5-E20B-4A2C-9B7A-A48638F76F33}"/>
    <hyperlink ref="T2" r:id="rId2" xr:uid="{955C1425-D0A2-4716-B967-F48629F855E9}"/>
    <hyperlink ref="U2" r:id="rId3" xr:uid="{9E4971CA-FE99-4117-AF5D-6C63886B69A2}"/>
    <hyperlink ref="V2" r:id="rId4" xr:uid="{CC798E25-BB90-422F-B117-D13FE6CB1128}"/>
    <hyperlink ref="C3" r:id="rId5" xr:uid="{F69E534F-98D6-404F-8D97-4C3EA1D3F8AD}"/>
    <hyperlink ref="T3" r:id="rId6" xr:uid="{A3D5A2C4-2C0F-4D4A-BF4E-2DD70ECA955D}"/>
    <hyperlink ref="U3" r:id="rId7" xr:uid="{186B15C7-31AE-466D-A223-FEF32296E3A3}"/>
    <hyperlink ref="C4" r:id="rId8" xr:uid="{10294E6C-225E-410E-BF42-DA4DF51C2ED5}"/>
    <hyperlink ref="T4" r:id="rId9" xr:uid="{ACF438CF-BA03-45C7-B09F-34DCC33BAFA1}"/>
    <hyperlink ref="U4" r:id="rId10" xr:uid="{858B0374-1F8E-4A03-8CA4-B72ABFFF3568}"/>
    <hyperlink ref="V4" r:id="rId11" xr:uid="{343E9B99-03C5-4CBF-97DF-8132561D8C78}"/>
    <hyperlink ref="C5" r:id="rId12" xr:uid="{BB795E61-0AA5-4906-8232-2F2DC4C41ACC}"/>
    <hyperlink ref="T6" r:id="rId13" xr:uid="{F7B1865E-A1CE-410B-8E2A-6E679EADB896}"/>
    <hyperlink ref="C7" r:id="rId14" xr:uid="{378E0266-AEBB-4210-B939-0DB973A02BDE}"/>
    <hyperlink ref="T7" r:id="rId15" xr:uid="{FADA60EC-17DE-4062-9F40-0516958BF97D}"/>
    <hyperlink ref="C8" r:id="rId16" xr:uid="{98DF80C4-3475-4D89-B884-74AE03BC74F5}"/>
    <hyperlink ref="T8" r:id="rId17" xr:uid="{4A4FCCAC-19F8-4344-8455-FCB467FF3E73}"/>
    <hyperlink ref="C9" r:id="rId18" xr:uid="{55F98088-CF17-4D84-A302-7FF74784D340}"/>
    <hyperlink ref="T9" r:id="rId19" location="rlfi=hd:;si:;mv:[[16.5572336,80.69290699999999],[16.4892464,80.5901659]];tbs:lrf:!1m4!1u3!2m2!3m1!1e1!1m4!1u2!2m2!2m1!1e1!1m4!1u16!2m2!16m1!1e1!1m4!1u16!2m2!16m1!1e2!2m1!1e2!2m1!1e16!2m1!1e3!3sIAE,lf:1,lf_ui:2" xr:uid="{D6FA37C0-F17E-4FFD-9013-2D300DE748EE}"/>
    <hyperlink ref="U9" r:id="rId20" xr:uid="{7F4A074C-5908-4F7D-A354-812AE02C7B0B}"/>
    <hyperlink ref="C10" r:id="rId21" xr:uid="{2311630B-1FD7-4D47-936E-9F60233DCEF1}"/>
    <hyperlink ref="T10" r:id="rId22" location="rlfi=hd:;si:;mv:[[16.5572336,80.69290699999999],[16.4892464,80.5901659]];tbs:lrf:!1m4!1u3!2m2!3m1!1e1!1m4!1u2!2m2!2m1!1e1!1m4!1u16!2m2!16m1!1e1!1m4!1u16!2m2!16m1!1e2!2m1!1e2!2m1!1e16!2m1!1e3!3sIAE,lf:1,lf_ui:2" xr:uid="{81C3D932-6CF6-4FC4-9939-37156E92AD03}"/>
    <hyperlink ref="U10" r:id="rId23" xr:uid="{E638FED8-F115-40A6-87A3-F84D5F60BD1E}"/>
    <hyperlink ref="C11" r:id="rId24" xr:uid="{14091157-6EF1-4909-8AA9-F3FF702362B2}"/>
    <hyperlink ref="T11" r:id="rId25" location="rlfi=hd:;si:;mv:[[16.5572336,80.69290699999999],[16.4892464,80.5901659]];tbs:lrf:!1m4!1u3!2m2!3m1!1e1!1m4!1u2!2m2!2m1!1e1!1m4!1u16!2m2!16m1!1e1!1m4!1u16!2m2!16m1!1e2!2m1!1e2!2m1!1e16!2m1!1e3!3sIAE,lf:1,lf_ui:2" xr:uid="{A3B1D85B-3CF6-44AF-8B57-2C1CF18F04ED}"/>
    <hyperlink ref="U11" r:id="rId26" xr:uid="{6B8C679D-81A4-4B6D-9268-DBBD3B103223}"/>
    <hyperlink ref="C12" r:id="rId27" xr:uid="{AF3451FC-9A6E-4329-A11A-3FAB3E96C25D}"/>
    <hyperlink ref="U12" r:id="rId28" xr:uid="{3ADCA8C9-2E1B-4C27-9B11-D1AA2C361D47}"/>
    <hyperlink ref="V12" r:id="rId29" xr:uid="{353AAD0C-415C-44B3-9F60-DE10ED56E71D}"/>
    <hyperlink ref="C13" r:id="rId30" xr:uid="{D0C479C8-56B3-486F-B965-C0E9248D0259}"/>
    <hyperlink ref="T13" r:id="rId31" xr:uid="{AFF0942C-3CCA-47D1-A3EB-BD8CFCC14FC0}"/>
    <hyperlink ref="U13" r:id="rId32" xr:uid="{F668BD41-AAAB-445D-BF12-0725721DE7D9}"/>
    <hyperlink ref="V13" r:id="rId33" xr:uid="{77C0A7DE-6D27-42E8-893C-EA17C4ACCAA0}"/>
    <hyperlink ref="C14" r:id="rId34" xr:uid="{F25C0B25-1AED-4C9F-A157-D62C5B9B515C}"/>
    <hyperlink ref="T14" r:id="rId35" xr:uid="{B6BC54A4-C95D-467F-B102-D9F49581B4BB}"/>
    <hyperlink ref="U14" r:id="rId36" xr:uid="{4F67FA6C-93B8-4E4C-9820-4DE9DDFC7396}"/>
    <hyperlink ref="V14" r:id="rId37" xr:uid="{4EBE576B-EBFE-4940-A90C-82976E1A16E8}"/>
    <hyperlink ref="C15" r:id="rId38" xr:uid="{097B89FD-7F60-4C88-8E98-BD072B128186}"/>
    <hyperlink ref="T15" r:id="rId39" xr:uid="{9D4B3560-6EB0-44C1-B6FA-547C6F9EA798}"/>
    <hyperlink ref="U15" r:id="rId40" xr:uid="{8798DB0D-1125-4A85-A2B4-C981D6B936A8}"/>
    <hyperlink ref="V15" r:id="rId41" xr:uid="{0879EF76-75A2-4F5C-86E7-83BAEF3DD1A3}"/>
    <hyperlink ref="C16" r:id="rId42" xr:uid="{63F4F683-3A59-4F93-ABC7-0B75C1F09361}"/>
    <hyperlink ref="T16" r:id="rId43" location="rlfi=hd:;si:;mv:[[16.7695878,77.85372],[12.0410214,74.67167529999999]];tbs:lrf:!1m4!1u3!2m2!3m1!1e1!1m4!1u2!2m2!2m1!1e1!1m4!1u16!2m2!16m1!1e1!1m4!1u16!2m2!16m1!1e2!2m1!1e2!2m1!1e16!2m1!1e3!3sIAE,lf:1,lf_ui:2" xr:uid="{A6CFD662-9AAE-4958-9884-E64D62961B39}"/>
    <hyperlink ref="U16" r:id="rId44" location="rlfi=hd:;si:11546867261205973888;mv:[[16.7695878,77.8747472],[12.0410214,74.30019419999999]]" xr:uid="{A81DE473-D885-4488-B489-DF8D1226B109}"/>
    <hyperlink ref="C17" r:id="rId45" xr:uid="{71EDD874-FF0A-4CAA-BA5A-CF9F3C869D41}"/>
    <hyperlink ref="T17" r:id="rId46" xr:uid="{A80287B7-57C6-4492-931B-F8A484FEBE40}"/>
    <hyperlink ref="U17" r:id="rId47" xr:uid="{94834485-FE35-4103-AA21-677CF8B52F57}"/>
    <hyperlink ref="V17" r:id="rId48" xr:uid="{019396AD-98B1-4879-99C7-38669B7826C6}"/>
    <hyperlink ref="C18" r:id="rId49" xr:uid="{9AFA59C1-E27A-4E6A-9D4D-636B55C7A08B}"/>
    <hyperlink ref="T18" r:id="rId50" xr:uid="{D2EE8D41-3C46-47D5-BC15-AF7401907994}"/>
    <hyperlink ref="U18" r:id="rId51" xr:uid="{F13F460A-1083-4A59-A61A-B0CDBCA759D4}"/>
    <hyperlink ref="V18" r:id="rId52" xr:uid="{DC72083B-BEA2-443A-A7D6-09A9DB3A6E94}"/>
    <hyperlink ref="C19" r:id="rId53" xr:uid="{2BE67FCF-30F4-4CDC-A62B-9918C99BCE88}"/>
    <hyperlink ref="T19" r:id="rId54" xr:uid="{2A2FBFFF-5878-47E7-8B2A-96395207474D}"/>
    <hyperlink ref="U19" r:id="rId55" xr:uid="{896F3DD5-7D49-4A8D-B1CE-6A90594FAA77}"/>
    <hyperlink ref="V19" r:id="rId56" xr:uid="{7FC8FA0C-5BC4-498E-AC2B-0E4EA36A7E5B}"/>
    <hyperlink ref="C20" r:id="rId57" xr:uid="{E885B652-3FF1-4DC7-A489-7ABC67EE547B}"/>
    <hyperlink ref="T20" r:id="rId58" xr:uid="{463134F4-6FC0-4856-84EC-B8D1B94463AE}"/>
    <hyperlink ref="U20" r:id="rId59" xr:uid="{E91AB6D9-9588-43AF-81DC-BBA972F6781E}"/>
    <hyperlink ref="V20" r:id="rId60" xr:uid="{B3AE10C4-906A-4F43-BCBD-081B5D23A774}"/>
    <hyperlink ref="C21" r:id="rId61" xr:uid="{2B22E725-F95B-442B-9841-583995DEE3C9}"/>
    <hyperlink ref="T21" r:id="rId62" xr:uid="{399B70E0-A699-44CE-9174-0FE3E40951B3}"/>
    <hyperlink ref="U21" r:id="rId63" xr:uid="{9870FDA7-307C-4E0D-B861-D45EF44AEE4B}"/>
    <hyperlink ref="V21" r:id="rId64" xr:uid="{7DBF59C4-3211-46C0-9B86-AE7588A66AC1}"/>
    <hyperlink ref="C22" r:id="rId65" xr:uid="{3F055183-7DA6-462E-AE14-DF42E564E04B}"/>
    <hyperlink ref="T22" r:id="rId66" xr:uid="{994AE991-0865-45DD-93A7-31F0A59F9080}"/>
    <hyperlink ref="U22" r:id="rId67" xr:uid="{763B0CF0-5F86-47B2-B81F-FDA708CD1085}"/>
    <hyperlink ref="V22" r:id="rId68" xr:uid="{A40DD4C2-BA5A-442B-AC5B-4AFF094F1F8B}"/>
    <hyperlink ref="C23" r:id="rId69" xr:uid="{55DF8E5F-41ED-43D9-B1C4-E54F68B393E5}"/>
    <hyperlink ref="T23" r:id="rId70" xr:uid="{EDC4B4CE-60C9-4CD9-BEFB-BDD9A7D32C27}"/>
    <hyperlink ref="U23" r:id="rId71" xr:uid="{61B0C40C-9AFF-426D-91B2-7219C0981E44}"/>
    <hyperlink ref="V23" r:id="rId72" xr:uid="{7BC94BE1-32B1-4D90-BA66-436B1404B08D}"/>
    <hyperlink ref="C24" r:id="rId73" xr:uid="{83E853D3-35C5-4FB7-A8D3-05F90493BDB6}"/>
    <hyperlink ref="T24" r:id="rId74" xr:uid="{42291776-C912-4E15-A262-B488B79B5D03}"/>
    <hyperlink ref="U24" r:id="rId75" xr:uid="{608AACEF-2B84-4C4B-B06F-757A2D1883AB}"/>
    <hyperlink ref="V24" r:id="rId76" xr:uid="{799D85B1-7804-4983-83A5-F9BDFE5CD42C}"/>
    <hyperlink ref="C25" r:id="rId77" xr:uid="{C3E76234-372B-42C0-9530-A8AF3864BDBB}"/>
    <hyperlink ref="T25" r:id="rId78" xr:uid="{2C9DB57A-6A85-4747-B273-80234A72C4EF}"/>
    <hyperlink ref="U25" r:id="rId79" xr:uid="{4695EF49-3CFD-4B8E-B0FD-A620ED302C8F}"/>
    <hyperlink ref="V25" r:id="rId80" xr:uid="{B5BD1CA8-E182-470B-879F-D46C1E177E56}"/>
    <hyperlink ref="C26" r:id="rId81" xr:uid="{2183801C-A2CA-43D5-AB1F-B6CDD4089AE6}"/>
    <hyperlink ref="T26" r:id="rId82" xr:uid="{4A163D5E-2FD5-4CB9-8B03-004B84840F92}"/>
    <hyperlink ref="C27" r:id="rId83" xr:uid="{A42B894B-B720-43C1-A41B-0BEFC06028B2}"/>
    <hyperlink ref="T27" r:id="rId84" xr:uid="{805D1B40-B23C-4EFA-A31D-C977F6B607C9}"/>
    <hyperlink ref="C28" r:id="rId85" xr:uid="{B4EE3F2A-E2E6-43EF-BC49-39E799293987}"/>
    <hyperlink ref="T28" r:id="rId86" xr:uid="{5531F5D9-801C-42F2-8251-4B039BC664BF}"/>
    <hyperlink ref="V28" r:id="rId87" xr:uid="{3CD4907A-63CC-4BDE-B374-789A06F0950D}"/>
    <hyperlink ref="C29" r:id="rId88" xr:uid="{3467E3E4-EE34-4E91-B501-29E8D95921C8}"/>
    <hyperlink ref="C30" r:id="rId89" xr:uid="{941DC6D0-61AF-4FC8-8A71-FA38B7DD52D7}"/>
    <hyperlink ref="T30" r:id="rId90" xr:uid="{EA010323-D680-4B8C-9367-462447D96AB4}"/>
    <hyperlink ref="U30" r:id="rId91" xr:uid="{D8BD3767-3464-41B0-9412-4C0DF1A25DD7}"/>
    <hyperlink ref="V30" r:id="rId92" xr:uid="{CB41D148-C942-4F01-ADE8-A9495ABC2E9D}"/>
    <hyperlink ref="C31" r:id="rId93" xr:uid="{847AFF72-28EF-4F7D-82D6-69B3F55F214D}"/>
    <hyperlink ref="T31" r:id="rId94" xr:uid="{143C311D-6D40-493F-B0D1-9DF844F73D42}"/>
    <hyperlink ref="U31" r:id="rId95" location="rlfi=hd:;si:15974015155255304585,l,Ch5lbGl0ZSBhY2FkZW15IG15c3VydSBrYXJuYXRha2FaLwoNZWxpdGUgYWNhZGVteSIeZWxpdGUgYWNhZGVteSBteXN1cnUga2FybmF0YWth;mv:[[12.3384295,76.6977712],[12.2993015,76.62167459999999]]" xr:uid="{44088547-A4EE-42D7-8732-43F30CF6BA1C}"/>
    <hyperlink ref="C32" r:id="rId96" xr:uid="{59DCCF2F-5902-4FF5-A935-02C9DE3D0A6C}"/>
    <hyperlink ref="T32" r:id="rId97" xr:uid="{0A8E8115-CD25-4112-91DC-BDC3E669C8DE}"/>
    <hyperlink ref="U32" r:id="rId98" xr:uid="{6E7177FF-D028-4B11-B4AB-78CFF58BBFC6}"/>
    <hyperlink ref="C33" r:id="rId99" xr:uid="{29C20567-A44B-4399-9F46-FDF92F33FA72}"/>
    <hyperlink ref="T33" r:id="rId100" xr:uid="{8D83351F-77FE-4054-B546-9153E6A8C0EA}"/>
    <hyperlink ref="U33" r:id="rId101" xr:uid="{6A0FBC3F-711A-4F71-86B9-FAFEB3CD2A03}"/>
    <hyperlink ref="V33" r:id="rId102" xr:uid="{27116B18-9FB7-48EF-BCD3-A6B59115D475}"/>
    <hyperlink ref="C34" r:id="rId103" xr:uid="{D13E81CB-9B89-4C21-8E3E-6B39E20D55D4}"/>
    <hyperlink ref="T34" r:id="rId104" xr:uid="{06680C77-53FC-4E35-8F00-FF23D611B9F4}"/>
    <hyperlink ref="U34" r:id="rId105" location="rlfi=hd:;si:6218316503068899194,l,ChtXUkVTVExJTkcgQ0xBU1NFUyBJTiBUVU1LVVJaMAoRd3Jlc3RsaW5nIGNsYXNzZXMiG3dyZXN0bGluZyBjbGFzc2VzIGluIHR1bWt1cg;mv:[[13.368114000000002,77.6352959],[12.9669276,77.0632109]];tbs:lrf:!1m4!1u3!2m2!3m1!1e1!1m4!1u2!2m2!2m1!1e1!1m4!1u16!2m2!16m1!1e1!1m4!1u16!2m2!16m1!1e2!2m1!1e2!2m1!1e16!2m1!1e3!3sIAE,lf:1,lf_ui:2" xr:uid="{4B230750-A2FF-4B25-B686-329AA1ED4872}"/>
    <hyperlink ref="C35" r:id="rId106" xr:uid="{5692FC27-2CD5-400C-8B31-B4D86B28F108}"/>
    <hyperlink ref="T35" r:id="rId107" xr:uid="{0F5CD442-E426-4D5D-BA66-4EB4F32A6E6F}"/>
    <hyperlink ref="U35" r:id="rId108" xr:uid="{906A462E-344C-477C-B28C-567FB932C6E3}"/>
    <hyperlink ref="V35" r:id="rId109" xr:uid="{B19F59DA-C014-4C02-A7E9-D9705511F58B}"/>
    <hyperlink ref="C36" r:id="rId110" xr:uid="{C43293EB-FA5E-429C-87ED-299A3F1FA9AB}"/>
    <hyperlink ref="T36" r:id="rId111" location="rlfi=hd:;si:17750514858691824139,l,ChFXcmVzdGxpbmcgQWNhZGVteVomChF3cmVzdGxpbmcgYWNhZGVteSIRd3Jlc3RsaW5nIGFjYWRlbXk;mv:[[19.3366343,73.93585639999999],[18.470356499999998,72.7703351]]" xr:uid="{9CA17025-46C7-40B1-B3C7-548F2A32B0C5}"/>
    <hyperlink ref="U36" r:id="rId112" location="rlfi=hd:;si:17750514858691824139,l,ChFXcmVzdGxpbmcgQWNhZGVteVomChF3cmVzdGxpbmcgYWNhZGVteSIRd3Jlc3RsaW5nIGFjYWRlbXk;mv:[[19.3366343,73.93585639999999],[18.470356499999998,72.7703351]]" xr:uid="{333B6CAC-4EA5-4D54-81CA-CC474C9C2297}"/>
    <hyperlink ref="C37" r:id="rId113" xr:uid="{5E21D1BE-9EBD-477B-B7C2-A45A578B1EE7}"/>
    <hyperlink ref="U37" r:id="rId114" xr:uid="{596EF83F-D844-4452-8074-C102E1496BA7}"/>
    <hyperlink ref="C38" r:id="rId115" xr:uid="{2C98919E-E120-4BB3-9A43-A401A7376D30}"/>
    <hyperlink ref="T38" r:id="rId116" xr:uid="{73DE606C-CDBC-416C-BB55-4BF9B9B61069}"/>
    <hyperlink ref="U38" r:id="rId117" location="rlfi=hd:;si:11922371060734460971,l,CiB3cmVzdGxpbmcgYWNhZGVteSBpbiBtYWhhcmFzaHRyYVo1ChF3cmVzdGxpbmcgYWNhZGVteSIgd3Jlc3RsaW5nIGFjYWRlbXkgaW4gbWFoYXJhc2h0cmE;mv:[[20.1751126,75.88670619999999],[16.5391883,72.66077349999999]]" xr:uid="{E65D7E0C-DA4B-4FCF-9C15-DC5E09E6AA8B}"/>
    <hyperlink ref="V38" r:id="rId118" xr:uid="{524C4479-8F9D-4161-9B39-D9687BA01698}"/>
    <hyperlink ref="C39" r:id="rId119" xr:uid="{1CCD6046-12AC-42DA-AB91-CF4CF33B8B6E}"/>
    <hyperlink ref="T39" r:id="rId120" xr:uid="{4EA684A7-C7B0-4CC8-B176-F81EE6C43D8D}"/>
    <hyperlink ref="U39" r:id="rId121" location="rlfi=hd:;si:7614883879641220797;mv:[[20.1751126,75.88670619999999],[16.5391883,72.66077349999999]]" xr:uid="{96BFAF9A-251C-47C8-9315-D44DD61D6749}"/>
    <hyperlink ref="V39" r:id="rId122" xr:uid="{B83CD137-9C1F-4C9A-BC92-4D793288646A}"/>
    <hyperlink ref="C40" r:id="rId123" xr:uid="{62D12F6C-D02A-41C6-A2AC-F1A8EC46C3A7}"/>
    <hyperlink ref="T40" r:id="rId124" xr:uid="{2ABF9DEC-7889-4760-82D6-331FA94CA1FB}"/>
    <hyperlink ref="U40" r:id="rId125" xr:uid="{0D00C1CC-1271-4394-A5F6-46C03E04D2A6}"/>
    <hyperlink ref="V40" r:id="rId126" xr:uid="{7230DC59-8505-493F-8AC3-2A5DCB72C8F7}"/>
    <hyperlink ref="C41" r:id="rId127" xr:uid="{6D4A442A-4DED-4482-9D71-D4EDFF76687D}"/>
    <hyperlink ref="T41" r:id="rId128" xr:uid="{ACE7C9C1-51E7-4A4D-84C9-84CAA0C74817}"/>
    <hyperlink ref="U41" r:id="rId129" xr:uid="{337F5685-E355-4ABA-B9C0-5A76D781DF67}"/>
    <hyperlink ref="V41" r:id="rId130" xr:uid="{169C21E6-C053-43C0-B8A6-0E6033F35FFF}"/>
    <hyperlink ref="C42" r:id="rId131" xr:uid="{A900FFF2-B421-4A66-B826-6467858D0CA8}"/>
    <hyperlink ref="T42" r:id="rId132" location="rlfi=hd:;si:6608264106973775552,l,CiB3cmVzdGxpbmcgYWNhZGVteSBpbiBtYWhhcmFzaHRyYVo1ChF3cmVzdGxpbmcgYWNhZGVteSIgd3Jlc3RsaW5nIGFjYWRlbXkgaW4gbWFoYXJhc2h0cmE;mv:[[20.1751126,75.88670619999999],[16.5391883,72.66077349999999]]" xr:uid="{28095599-EDA4-43FD-A4B6-486B72E43325}"/>
    <hyperlink ref="U42" r:id="rId133" location="rlfi=hd:;si:6608264106973775552,l,CiB3cmVzdGxpbmcgYWNhZGVteSBpbiBtYWhhcmFzaHRyYVo1ChF3cmVzdGxpbmcgYWNhZGVteSIgd3Jlc3RsaW5nIGFjYWRlbXkgaW4gbWFoYXJhc2h0cmE;mv:[[20.1751126,75.88670619999999],[16.5391883,72.66077349999999]]" xr:uid="{634F2D84-D62A-43B5-9B36-077CA5005693}"/>
    <hyperlink ref="C43" r:id="rId134" xr:uid="{8EF09569-3A68-420D-B9F0-D33711AF5B6D}"/>
    <hyperlink ref="T43" r:id="rId135" xr:uid="{6AEC3F89-D835-448F-8D9A-9E6CDDA805AD}"/>
    <hyperlink ref="U43" r:id="rId136" location="rlfi=hd:;si:9875828651122749376,l,CiB3cmVzdGxpbmcgYWNhZGVteSBpbiBtYWhhcmFzaHRyYUi07-ao8ayAgAhaPwoRd3Jlc3RsaW5nIGFjYWRlbXkQABABGAAYARgDIiB3cmVzdGxpbmcgYWNhZGVteSBpbiBtYWhhcmFzaHRyYQ;mv:[[20.1751126,75.88670619999999],[16.5391883,72.66077349999999]]" xr:uid="{7FF2BCCE-5203-4711-9D7C-D89942C1FFF8}"/>
    <hyperlink ref="V43" r:id="rId137" xr:uid="{5A1E9D3E-6FD8-4769-902B-28DC25E7B51B}"/>
    <hyperlink ref="C44" r:id="rId138" xr:uid="{C2A67DC8-B13D-4B61-94C5-6111963B7C34}"/>
    <hyperlink ref="U44" r:id="rId139" location="rlfi=hd:;si:1133558435050135610,l,CiB3cmVzdGxpbmcgYWNhZGVteSBpbiBtYWhhcmFzaHRyYVo1ChF3cmVzdGxpbmcgYWNhZGVteSIgd3Jlc3RsaW5nIGFjYWRlbXkgaW4gbWFoYXJhc2h0cmE;mv:[[20.1751126,75.88670619999999],[16.5391883,72.66077349999999]]" xr:uid="{C459F759-4482-46CB-B130-87AD00365571}"/>
    <hyperlink ref="C45" r:id="rId140" xr:uid="{201B107A-B42F-4DEA-AB2A-C1AC19B8304C}"/>
    <hyperlink ref="T45" r:id="rId141" xr:uid="{83BA1CCA-C27D-4D1E-B7C0-D90FE2D4B0A4}"/>
    <hyperlink ref="U45" r:id="rId142" location="rlfi=hd:;si:10599341067653852446,l,CiB3cmVzdGxpbmcgYWNhZGVteSBpbiBtYWhhcmFzaHRyYVo1ChF3cmVzdGxpbmcgYWNhZGVteSIgd3Jlc3RsaW5nIGFjYWRlbXkgaW4gbWFoYXJhc2h0cmE;mv:[[20.1751126,75.88670619999999],[16.5391883,72.66077349999999]]" xr:uid="{FFA77336-E91C-421E-8093-4C21E954A917}"/>
    <hyperlink ref="V45" r:id="rId143" xr:uid="{FE83BFB3-A511-4C63-A8F2-DDFEF69A5B23}"/>
    <hyperlink ref="C46" r:id="rId144" xr:uid="{8855EF88-F418-4A3F-9574-1234590DC18E}"/>
    <hyperlink ref="U46" r:id="rId145" location="rlfi=hd:;si:4739308358564510665;mv:[[20.1751126,75.88670619999999],[16.5391883,72.66077349999999]]" xr:uid="{FFD8A8DE-F2BE-4F6D-AEDB-8AD3F82BF269}"/>
    <hyperlink ref="C47" r:id="rId146" xr:uid="{2CDCA88C-B805-478B-8F66-EB6F0B59E8DE}"/>
    <hyperlink ref="T47" r:id="rId147" xr:uid="{422827A7-20F3-42D8-852F-4080B8B6FAA5}"/>
    <hyperlink ref="U47" r:id="rId148" location="rlfi=hd:;si:12808128842639005116,l,CiB3cmVzdGxpbmcgYWNhZGVteSBpbiBtYWhhcmFzaHRyYVo1ChF3cmVzdGxpbmcgYWNhZGVteSIgd3Jlc3RsaW5nIGFjYWRlbXkgaW4gbWFoYXJhc2h0cmE;mv:[[20.1751126,75.88670619999999],[16.5391883,72.66077349999999]]" xr:uid="{F5ED2088-63D5-4C11-8B44-801FF3B35C20}"/>
    <hyperlink ref="V47" r:id="rId149" xr:uid="{A2F2B444-15D1-44A4-BC6C-B90B4875D400}"/>
    <hyperlink ref="C48" r:id="rId150" xr:uid="{4E8B1E0A-0494-43D7-AF2C-B3704065382B}"/>
    <hyperlink ref="U48" r:id="rId151" location="rlfi=hd:;si:11946517038902077056,l,CiB3cmVzdGxpbmcgYWNhZGVteSBpbiBtYWhhcmFzaHRyYUj56ruIoaqAgAhaPQoRd3Jlc3RsaW5nIGFjYWRlbXkQABABGAEYAyIgd3Jlc3RsaW5nIGFjYWRlbXkgaW4gbWFoYXJhc2h0cmE;mv:[[20.1751126,75.88670619999999],[16.5391883,72.66077349999999]]" xr:uid="{415FC901-5342-4AAD-AF42-5A001EFBCF4E}"/>
    <hyperlink ref="V48" r:id="rId152" xr:uid="{6A2DD5CE-8765-40C6-A4F9-223D5D4CF053}"/>
    <hyperlink ref="C49" r:id="rId153" xr:uid="{CEEF45F5-1EAB-46B6-838D-F103023654AB}"/>
    <hyperlink ref="U49" r:id="rId154" location="rlfi=hd:;si:12455265700416449265,l,CiB3cmVzdGxpbmcgYWNhZGVteSBpbiBtYWhhcmFzaHRyYVo1ChF3cmVzdGxpbmcgYWNhZGVteSIgd3Jlc3RsaW5nIGFjYWRlbXkgaW4gbWFoYXJhc2h0cmE;mv:[[20.1751126,75.88670619999999],[16.5391883,72.66077349999999]]" xr:uid="{02447DBA-1CCA-49C4-9150-847304B7B1D1}"/>
    <hyperlink ref="C50" r:id="rId155" xr:uid="{ACCCF50C-A256-403E-AD61-EB514F558125}"/>
    <hyperlink ref="U50" r:id="rId156" location="rlfi=hd:;si:911656699766927807,l,CiB3cmVzdGxpbmcgYWNhZGVteSBpbiBtYWhhcmFzaHRyYVo1ChF3cmVzdGxpbmcgYWNhZGVteSIgd3Jlc3RsaW5nIGFjYWRlbXkgaW4gbWFoYXJhc2h0cmE;mv:[[20.1751126,75.88670619999999],[16.5391883,72.66077349999999]]" xr:uid="{F095BA2F-930A-40B0-AD95-0DFD53D67718}"/>
    <hyperlink ref="C51" r:id="rId157" xr:uid="{FB023040-C3D3-4110-854D-23008620FC0D}"/>
    <hyperlink ref="U51" r:id="rId158" location="rlfi=hd:;si:4616665690716788948,l,CiB3cmVzdGxpbmcgYWNhZGVteSBpbiBtYWhhcmFzaHRyYVo1ChF3cmVzdGxpbmcgYWNhZGVteSIgd3Jlc3RsaW5nIGFjYWRlbXkgaW4gbWFoYXJhc2h0cmE;mv:[[20.1751126,75.88670619999999],[16.5391883,72.66077349999999]]" xr:uid="{DE0CB7DC-C1F6-4763-B06E-BD49B66E79EC}"/>
    <hyperlink ref="V51" r:id="rId159" xr:uid="{D75B4F0C-34C6-4B9E-963E-8CADB579F68E}"/>
    <hyperlink ref="C52" r:id="rId160" xr:uid="{6861D19C-E8A3-45E8-BB7E-512B4193DFDA}"/>
    <hyperlink ref="U52" r:id="rId161" location="rlfi=hd:;si:9179794079137909325,l,CiB3cmVzdGxpbmcgYWNhZGVteSBpbiBtYWhhcmFzaHRyYVo1ChF3cmVzdGxpbmcgYWNhZGVteSIgd3Jlc3RsaW5nIGFjYWRlbXkgaW4gbWFoYXJhc2h0cmE;mv:[[20.1751126,75.88670619999999],[16.5391883,72.66077349999999]]" xr:uid="{E9AB3D23-15F9-43E6-B5E3-E593C401CB1F}"/>
    <hyperlink ref="V52" r:id="rId162" xr:uid="{B254EB01-638E-4B03-979E-5946B88C6D1D}"/>
    <hyperlink ref="C53" r:id="rId163" xr:uid="{04F4B55D-0C43-4894-97F1-0A650FA17B0E}"/>
    <hyperlink ref="U53" r:id="rId164" location="rlfi=hd:;si:265297591551594059,l,CiB3cmVzdGxpbmcgYWNhZGVteSBpbiBtYWhhcmFzaHRyYUipi7fy962AgAhaOwoRd3Jlc3RsaW5nIGFjYWRlbXkQABABGAMiIHdyZXN0bGluZyBhY2FkZW15IGluIG1haGFyYXNodHJh;mv:[[20.1751126,75.88670619999999],[16.5391883,72.66077349999999]]" xr:uid="{2D1A86E4-A59B-41B7-954F-748EAB2D8F8B}"/>
    <hyperlink ref="C54" r:id="rId165" xr:uid="{352101AC-A8BF-44C1-BD97-69DAB95429FC}"/>
    <hyperlink ref="U54" r:id="rId166" xr:uid="{A1C699F0-2290-4BDE-84D9-33BD2CFA0BD8}"/>
    <hyperlink ref="C55" r:id="rId167" xr:uid="{37205F2C-E74B-4910-A60C-588A9F986C5D}"/>
    <hyperlink ref="U55" r:id="rId168" location="rlfi=hd:;si:13957735524050954795,l,CiB3cmVzdGxpbmcgYWNhZGVteSBpbiBtYWhhcmFzaHRyYVo1ChF3cmVzdGxpbmcgYWNhZGVteSIgd3Jlc3RsaW5nIGFjYWRlbXkgaW4gbWFoYXJhc2h0cmE;mv:[[20.203500700000003,74.3087355],[16.4948695,72.7277375]];start:20" xr:uid="{6EE5BD78-0E7F-42B1-8AAF-78C17E35B19A}"/>
    <hyperlink ref="V55" r:id="rId169" xr:uid="{7CF58227-4424-4333-A5D2-81215BE82C2C}"/>
    <hyperlink ref="C56" r:id="rId170" xr:uid="{1D0B007F-DDAD-4DF6-8DB3-1C23A198F6EF}"/>
    <hyperlink ref="U56" r:id="rId171" location="rlfi=hd:;si:6919268120289754823,l,CiB3cmVzdGxpbmcgYWNhZGVteSBpbiBtYWhhcmFzaHRyYUj2xZmo6oCAgAhaPQoRd3Jlc3RsaW5nIGFjYWRlbXkQABABGAEYAyIgd3Jlc3RsaW5nIGFjYWRlbXkgaW4gbWFoYXJhc2h0cmE;mv:[[20.203500700000003,74.3087355],[16.4948695,72.7277375]];start:20" xr:uid="{DF7D1E8C-F3BE-4B7F-88C0-9E6958EE0346}"/>
    <hyperlink ref="V56" r:id="rId172" xr:uid="{3D08A799-7199-4B06-84A3-A29EB0D76889}"/>
    <hyperlink ref="C57" r:id="rId173" xr:uid="{373C3F52-D67F-4CED-8B06-6D6E121B44AB}"/>
    <hyperlink ref="U57" r:id="rId174" location="rlfi=hd:;si:12091403417346022679,l,CiB3cmVzdGxpbmcgYWNhZGVteSBpbiBtYWhhcmFzaHRyYVo1ChF3cmVzdGxpbmcgYWNhZGVteSIgd3Jlc3RsaW5nIGFjYWRlbXkgaW4gbWFoYXJhc2h0cmE;mv:[[20.203500700000003,74.3087355],[16.4948695,72.7277375]];start:20" xr:uid="{B790320D-F0BC-42A1-9594-499A4CBFB258}"/>
    <hyperlink ref="V57" r:id="rId175" xr:uid="{8C92A0A7-3115-4389-B5DB-25162F44EB4B}"/>
    <hyperlink ref="C58" r:id="rId176" xr:uid="{456EC5A0-D3AB-48E5-AC8E-EBE559BD6597}"/>
    <hyperlink ref="U58" r:id="rId177" location="rlfi=hd:;si:15771924648349326013,l,CiB3cmVzdGxpbmcgYWNhZGVteSBpbiBtYWhhcmFzaHRyYUjRjPys1JWAgAhaOwoRd3Jlc3RsaW5nIGFjYWRlbXkQABABGAMiIHdyZXN0bGluZyBhY2FkZW15IGluIG1haGFyYXNodHJh;mv:[[20.203500700000003,74.3087355],[16.4948695,72.7277375]];start:20" xr:uid="{A1119340-6E19-4977-99AF-052D847DEA6E}"/>
    <hyperlink ref="C59" r:id="rId178" xr:uid="{2A23880E-E375-44B8-B351-F432B48F3982}"/>
    <hyperlink ref="U59" r:id="rId179" location="rlfi=hd:;si:6544867837059253594,l,CiB3cmVzdGxpbmcgYWNhZGVteSBpbiBtYWhhcmFzaHRyYVo1ChF3cmVzdGxpbmcgYWNhZGVteSIgd3Jlc3RsaW5nIGFjYWRlbXkgaW4gbWFoYXJhc2h0cmE;mv:[[20.203500700000003,74.3087355],[16.4948695,72.7277375]];start:20" xr:uid="{08627AFF-A18B-43B4-BBE4-8F596AEB1AF7}"/>
    <hyperlink ref="V59" r:id="rId180" xr:uid="{44F972B9-56C7-40CA-B32E-1797FE67E4BF}"/>
    <hyperlink ref="C60" r:id="rId181" xr:uid="{495AF223-57ED-4458-948B-C6E38D3B3BDB}"/>
    <hyperlink ref="U60" r:id="rId182" location="rlfi=hd:;si:12510346847519998653,l,CiB3cmVzdGxpbmcgYWNhZGVteSBpbiBtYWhhcmFzaHRyYVo1ChF3cmVzdGxpbmcgYWNhZGVteSIgd3Jlc3RsaW5nIGFjYWRlbXkgaW4gbWFoYXJhc2h0cmE;mv:[[20.203500700000003,74.3087355],[16.4948695,72.7277375]];start:20" xr:uid="{144A473F-451C-4493-9FB1-139465EA53D5}"/>
    <hyperlink ref="V60" r:id="rId183" xr:uid="{F511BE3B-9EBA-454B-B0A4-F4DF0275D915}"/>
    <hyperlink ref="C61" r:id="rId184" xr:uid="{571F3CA1-20B4-4E32-856D-D42EA769307B}"/>
    <hyperlink ref="U61" r:id="rId185" location="rlfi=hd:;si:8112289652096807183,l,CiB3cmVzdGxpbmcgYWNhZGVteSBpbiBtYWhhcmFzaHRyYUiBubbG5YCAgAhaPQoRd3Jlc3RsaW5nIGFjYWRlbXkQABABGAEYAyIgd3Jlc3RsaW5nIGFjYWRlbXkgaW4gbWFoYXJhc2h0cmE;mv:[[20.203500700000003,74.3087355],[16.4948695,72.7277375]];start:20" xr:uid="{7FB319B9-D96E-48D4-BD65-4F30A0CF3B5C}"/>
    <hyperlink ref="V61" r:id="rId186" xr:uid="{24EFBD22-21B1-4F64-B97C-27AB6F254916}"/>
    <hyperlink ref="C62" r:id="rId187" xr:uid="{094FAE0B-8AF5-4F1D-94DE-C5919F48D8FC}"/>
    <hyperlink ref="U62" r:id="rId188" location="rlfi=hd:;si:14272030660314357012;mv:[[20.203500700000003,74.3087355],[16.4948695,72.7277375]];start:20" xr:uid="{655D8AE7-B1AD-49D8-AF16-0F433F8A3FAA}"/>
    <hyperlink ref="V62" r:id="rId189" xr:uid="{A2529297-A49B-4107-AA3F-949FFF97CD8E}"/>
    <hyperlink ref="C63" r:id="rId190" xr:uid="{7320DFD1-1777-4E5E-87A3-B5E3DE3DCBC1}"/>
    <hyperlink ref="U63" r:id="rId191" location="rlfi=hd:;si:9919858931910852128,l,CiB3cmVzdGxpbmcgYWNhZGVteSBpbiBtYWhhcmFzaHRyYVo1ChF3cmVzdGxpbmcgYWNhZGVteSIgd3Jlc3RsaW5nIGFjYWRlbXkgaW4gbWFoYXJhc2h0cmE;mv:[[20.203500700000003,74.3087355],[16.4948695,72.7277375]];start:20" xr:uid="{0AAE5D81-B902-4038-AB44-F3868D11CC0C}"/>
    <hyperlink ref="V63" r:id="rId192" xr:uid="{FA464BF3-D1A5-40C9-83A9-7BCBD24E9375}"/>
    <hyperlink ref="C64" r:id="rId193" xr:uid="{935FAF11-57A8-4704-850A-7B4E5B091385}"/>
    <hyperlink ref="U64" r:id="rId194" location="rlfi=hd:;si:11103351204418891537,l,CiB3cmVzdGxpbmcgYWNhZGVteSBpbiBtYWhhcmFzaHRyYVo1ChF3cmVzdGxpbmcgYWNhZGVteSIgd3Jlc3RsaW5nIGFjYWRlbXkgaW4gbWFoYXJhc2h0cmE;mv:[[20.203500700000003,74.3087355],[16.4948695,72.7277375]];start:20" xr:uid="{1580B1A2-91E7-4C37-8AE4-E6725EBF92E0}"/>
    <hyperlink ref="V64" r:id="rId195" xr:uid="{F325316F-A5AE-45CC-9CA8-CE349C2E6533}"/>
    <hyperlink ref="C65" r:id="rId196" xr:uid="{AE6C00BC-DE5D-498F-B1F7-088A173686F7}"/>
    <hyperlink ref="T65" r:id="rId197" xr:uid="{90AFDA4B-2407-4E8C-957A-38E590D4460B}"/>
    <hyperlink ref="U65" r:id="rId198" xr:uid="{1BA21141-FF37-4C01-8C22-B84FB01EB232}"/>
    <hyperlink ref="V65" r:id="rId199" xr:uid="{4CEAA6BF-0F87-4581-A72E-424CCBF77952}"/>
    <hyperlink ref="C66" r:id="rId200" xr:uid="{483307D9-B18C-41DE-8AC4-61BC42199E6D}"/>
    <hyperlink ref="U66" r:id="rId201" location="rlfi=hd:;si:11084016637698134420,l,CiB3cmVzdGxpbmcgYWNhZGVteSBpbiBtYWhhcmFzaHRyYVo1ChF3cmVzdGxpbmcgYWNhZGVteSIgd3Jlc3RsaW5nIGFjYWRlbXkgaW4gbWFoYXJhc2h0cmE;mv:[[21.345335499999997,79.4345712],[17.488979,72.4458421]];start:40" xr:uid="{3EF34E8B-A844-4E5C-97BD-0B0E27388061}"/>
    <hyperlink ref="V66" r:id="rId202" xr:uid="{37A92710-257F-4AC0-B97C-B4ECB1F5E22A}"/>
    <hyperlink ref="C67" r:id="rId203" xr:uid="{2C68D309-22B0-4355-BA8E-ECFE3EDEB2E9}"/>
    <hyperlink ref="U67" r:id="rId204" location="rlfi=hd:;si:235884767559315629,l,CiB3cmVzdGxpbmcgYWNhZGVteSBpbiBtYWhhcmFzaHRyYVo1ChF3cmVzdGxpbmcgYWNhZGVteSIgd3Jlc3RsaW5nIGFjYWRlbXkgaW4gbWFoYXJhc2h0cmE;mv:[[20.203500700000003,74.3087355],[16.4948695,72.7277375]];start:20" xr:uid="{405E2607-681E-49CD-99CB-70EE85755F81}"/>
    <hyperlink ref="V67" r:id="rId205" xr:uid="{D271D365-8DDC-468A-8225-303195C1847E}"/>
    <hyperlink ref="C68" r:id="rId206" xr:uid="{9A352CAA-A03B-4649-BF0D-D1AAD5826D3C}"/>
    <hyperlink ref="U68" r:id="rId207" location="rlfi=hd:;si:2946656405780044327,l,CiB3cmVzdGxpbmcgYWNhZGVteSBpbiBtYWhhcmFzaHRyYUjo3J_A1K6AgAhaOwoRd3Jlc3RsaW5nIGFjYWRlbXkQABABGAMiIHdyZXN0bGluZyBhY2FkZW15IGluIG1haGFyYXNodHJh;mv:[[20.203500700000003,74.3087355],[16.4948695,72.7277375]];start:20" xr:uid="{8F1CBEAE-10B8-4807-96FB-A7C5498E4CC1}"/>
    <hyperlink ref="V68" r:id="rId208" xr:uid="{957899D8-20BC-4AB2-A1B6-ECECF38C92C8}"/>
    <hyperlink ref="C69" r:id="rId209" xr:uid="{799B9680-9DF9-4033-885E-0519B6C3F816}"/>
    <hyperlink ref="U69" r:id="rId210" location="rlfi=hd:;si:15789317631560836676,l,CiB3cmVzdGxpbmcgYWNhZGVteSBpbiBtYWhhcmFzaHRyYVo1ChF3cmVzdGxpbmcgYWNhZGVteSIgd3Jlc3RsaW5nIGFjYWRlbXkgaW4gbWFoYXJhc2h0cmE;mv:[[21.345335499999997,79.4345712],[17.488979,72.4458421]];start:40" xr:uid="{50B989D8-AFE4-4980-9F2B-0682F04244FE}"/>
    <hyperlink ref="C70" r:id="rId211" xr:uid="{7F681765-EC41-4520-AE3D-B320A5C66FA1}"/>
    <hyperlink ref="U70" r:id="rId212" location="rlfi=hd:;si:1555622395516924941,l,CiB3cmVzdGxpbmcgYWNhZGVteSBpbiBtYWhhcmFzaHRyYVo1ChF3cmVzdGxpbmcgYWNhZGVteSIgd3Jlc3RsaW5nIGFjYWRlbXkgaW4gbWFoYXJhc2h0cmE;mv:[[21.345335499999997,79.4345712],[17.488979,72.4458421]];start:40" xr:uid="{C6097641-61A4-4B61-ACB1-8B2F939D41FB}"/>
    <hyperlink ref="V70" r:id="rId213" xr:uid="{2558DE5E-8149-4DA6-A0D9-B8578B4D334C}"/>
    <hyperlink ref="C71" r:id="rId214" xr:uid="{5B37A232-B16A-4A05-9CCC-91D6DB13FF47}"/>
    <hyperlink ref="U71" r:id="rId215" location="rlfi=hd:;si:9111512685488839315,l,CiB3cmVzdGxpbmcgYWNhZGVteSBpbiBtYWhhcmFzaHRyYVo1ChF3cmVzdGxpbmcgYWNhZGVteSIgd3Jlc3RsaW5nIGFjYWRlbXkgaW4gbWFoYXJhc2h0cmE;mv:[[21.345335499999997,79.4345712],[17.488979,72.4458421]];start:40" xr:uid="{EEDEC5AD-6B17-41D2-A775-F338E47869D0}"/>
    <hyperlink ref="V71" r:id="rId216" xr:uid="{E574993C-C3B3-48DC-9B12-E999856E62F2}"/>
    <hyperlink ref="C72" r:id="rId217" xr:uid="{28F39928-4AD8-48D6-BA59-7F70094E8AFE}"/>
    <hyperlink ref="T72" r:id="rId218" xr:uid="{6B8AD5F2-0EC2-4A33-94A6-375DCBA66B26}"/>
    <hyperlink ref="U72" r:id="rId219" xr:uid="{B9EA25C3-A53A-4075-AC1E-66619E5065F6}"/>
    <hyperlink ref="V72" r:id="rId220" xr:uid="{0733543E-EAFC-4F33-864C-18F3C66C4CB2}"/>
    <hyperlink ref="C73" r:id="rId221" xr:uid="{D828C61B-7825-4364-9FD8-A5A760E4F092}"/>
    <hyperlink ref="T73" r:id="rId222" xr:uid="{0290DE7C-EA93-42FF-B294-8F7ABBC405C5}"/>
    <hyperlink ref="U73" r:id="rId223" xr:uid="{329116DC-9C60-4A6F-938D-6B1F495FD8DB}"/>
    <hyperlink ref="V73" r:id="rId224" xr:uid="{19D78EEB-0DB6-47DB-A70A-0A70756B1EF4}"/>
    <hyperlink ref="C74" r:id="rId225" xr:uid="{3955F9A0-C815-40CC-BF7F-248F051B0FAD}"/>
    <hyperlink ref="U74" r:id="rId226" xr:uid="{7F9F8C20-0452-488D-A649-BAFF1FB92701}"/>
    <hyperlink ref="V74" r:id="rId227" xr:uid="{BA81CC2F-9BE9-4DDF-BB49-0771488BE5CC}"/>
    <hyperlink ref="C75" r:id="rId228" xr:uid="{9FE40F26-BCBA-42BB-BB35-E0C43B58CEBD}"/>
    <hyperlink ref="T75" r:id="rId229" xr:uid="{3B0DBB25-DD04-4689-ABC9-7B0684CA2BCB}"/>
    <hyperlink ref="U75" r:id="rId230" xr:uid="{F8A9812D-0301-4036-9766-2D3C6B379533}"/>
    <hyperlink ref="V75" r:id="rId231" xr:uid="{CE465361-0F05-4669-89D9-245BD55A3DB8}"/>
    <hyperlink ref="C76" r:id="rId232" xr:uid="{CB70D86B-6E82-4232-9729-232BB13942B8}"/>
    <hyperlink ref="G76" r:id="rId233" xr:uid="{5FA62C30-65B8-4740-B4C4-ED7E3578171A}"/>
    <hyperlink ref="U76" r:id="rId234" location="rlfi=hd:;si:13570870341113305061,l,Ch53cmVzdGxpbmcgY2xhc3NlcyBpbiB0ZWxhbmdhbmFaMwoRd3Jlc3RsaW5nIGNsYXNzZXMiHndyZXN0bGluZyBjbGFzc2VzIGluIHRlbGFuZ2FuYQ;mv:[[17.532390499999998,78.5819219],[17.3142982,78.351844]]" xr:uid="{07F448EE-4F36-486D-93EF-1E59EF3C614B}"/>
    <hyperlink ref="V76" r:id="rId235" xr:uid="{E1A19013-0306-4015-AF85-6B2140C905D5}"/>
    <hyperlink ref="C77" r:id="rId236" xr:uid="{11751676-B64E-411A-B816-BC57898081C4}"/>
    <hyperlink ref="U77" r:id="rId237" location="rlfi=hd:;si:14082258202476831829;mv:[[17.532390499999998,78.5819219],[17.3142982,78.351844]]" xr:uid="{CC614C1C-B3CF-4E23-AECF-94C1DAB308B8}"/>
    <hyperlink ref="C78" r:id="rId238" xr:uid="{8F712DB6-5268-4917-AB36-AD8365B7CEBB}"/>
    <hyperlink ref="G78" r:id="rId239" xr:uid="{614CB031-5D36-4A18-8FF4-D9C5984226A8}"/>
    <hyperlink ref="U78" r:id="rId240" location="rlfi=hd:;si:10297017580616745918,l,Ch53cmVzdGxpbmcgY2xhc3NlcyBpbiB0ZWxhbmdhbmFaMwoRd3Jlc3RsaW5nIGNsYXNzZXMiHndyZXN0bGluZyBjbGFzc2VzIGluIHRlbGFuZ2FuYQ;mv:[[17.532390499999998,78.5819219],[17.3142982,78.351844]]" xr:uid="{AF5F0BC7-4594-4A18-9517-D486310987DC}"/>
    <hyperlink ref="C79" r:id="rId241" xr:uid="{7C3D55AF-B3AF-4E0F-8A3E-60340EFD93BA}"/>
    <hyperlink ref="G79" r:id="rId242" xr:uid="{66141D18-0100-416D-A757-1C18033626E1}"/>
    <hyperlink ref="U79" r:id="rId243" location="rlfi=hd:;si:7101318675169863544,l,Ch53cmVzdGxpbmcgY2xhc3NlcyBpbiB0ZWxhbmdhbmFaMwoRd3Jlc3RsaW5nIGNsYXNzZXMiHndyZXN0bGluZyBjbGFzc2VzIGluIHRlbGFuZ2FuYQ;mv:[[17.532390499999998,78.5819219],[17.3142982,78.351844]]" xr:uid="{1E5AAB17-848F-4CFE-98F2-BD5B0EBB1134}"/>
    <hyperlink ref="C80" r:id="rId244" xr:uid="{4873C6D7-E421-471C-934E-1DF00532556F}"/>
    <hyperlink ref="U80" r:id="rId245" location="rlfi=hd:;si:5239176774003186844,l,Ch53cmVzdGxpbmcgY2xhc3NlcyBpbiB0ZWxhbmdhbmFaMwoRd3Jlc3RsaW5nIGNsYXNzZXMiHndyZXN0bGluZyBjbGFzc2VzIGluIHRlbGFuZ2FuYQ;mv:[[17.532390499999998,78.5819219],[17.3142982,78.351844]]" xr:uid="{9F850E73-0B63-430D-8048-ADFB5878CFFB}"/>
    <hyperlink ref="C81" r:id="rId246" xr:uid="{999E4FC6-4E2E-4613-BDC2-6A29AA8C0733}"/>
    <hyperlink ref="U81" r:id="rId247" location="rlfi=hd:;si:10461324591352948824;mv:[[17.529351899999998,78.5889262],[17.3201677,78.3033767]];start:20" xr:uid="{31F47D3A-1600-4E6D-BECD-19E4A681B58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CFC0C-03E3-4DB8-9962-356A7D494BC8}">
  <dimension ref="A1:AP88"/>
  <sheetViews>
    <sheetView workbookViewId="0">
      <selection activeCell="G4" sqref="G4"/>
    </sheetView>
  </sheetViews>
  <sheetFormatPr defaultRowHeight="15"/>
  <cols>
    <col min="7" max="7" width="15.7109375" style="4" bestFit="1" customWidth="1"/>
    <col min="8" max="8" width="9.140625" style="4"/>
    <col min="9" max="9" width="15.7109375" style="4" bestFit="1" customWidth="1"/>
    <col min="10" max="10" width="9.140625" style="4"/>
    <col min="11" max="11" width="13.7109375" style="4" bestFit="1" customWidth="1"/>
  </cols>
  <sheetData>
    <row r="1" spans="1:42" s="82" customFormat="1" ht="28.5" customHeight="1">
      <c r="A1" s="77" t="s">
        <v>0</v>
      </c>
      <c r="B1" s="78" t="s">
        <v>1</v>
      </c>
      <c r="C1" s="78" t="s">
        <v>2</v>
      </c>
      <c r="D1" s="78" t="s">
        <v>3</v>
      </c>
      <c r="E1" s="78" t="s">
        <v>1024</v>
      </c>
      <c r="F1" s="79" t="s">
        <v>4</v>
      </c>
      <c r="G1" s="83" t="s">
        <v>5</v>
      </c>
      <c r="H1" s="83" t="s">
        <v>6</v>
      </c>
      <c r="I1" s="83" t="s">
        <v>7</v>
      </c>
      <c r="J1" s="83" t="s">
        <v>8</v>
      </c>
      <c r="K1" s="83" t="s">
        <v>9</v>
      </c>
      <c r="L1" s="78" t="s">
        <v>10</v>
      </c>
      <c r="M1" s="78" t="s">
        <v>11</v>
      </c>
      <c r="N1" s="78" t="s">
        <v>12</v>
      </c>
      <c r="O1" s="78" t="s">
        <v>13</v>
      </c>
      <c r="P1" s="78" t="s">
        <v>14</v>
      </c>
      <c r="Q1" s="78" t="s">
        <v>15</v>
      </c>
      <c r="R1" s="78" t="s">
        <v>3566</v>
      </c>
      <c r="S1" s="78" t="s">
        <v>17</v>
      </c>
      <c r="T1" s="78" t="s">
        <v>18</v>
      </c>
      <c r="U1" s="81" t="s">
        <v>19</v>
      </c>
      <c r="V1" s="81" t="s">
        <v>20</v>
      </c>
      <c r="W1" s="81" t="s">
        <v>1017</v>
      </c>
      <c r="X1" s="81" t="s">
        <v>21</v>
      </c>
      <c r="Y1" s="81" t="s">
        <v>22</v>
      </c>
      <c r="Z1" s="77" t="s">
        <v>23</v>
      </c>
      <c r="AA1" s="77" t="s">
        <v>24</v>
      </c>
      <c r="AB1" s="77" t="s">
        <v>25</v>
      </c>
      <c r="AC1" s="77" t="s">
        <v>26</v>
      </c>
      <c r="AD1" s="77" t="s">
        <v>27</v>
      </c>
      <c r="AE1" s="77" t="s">
        <v>28</v>
      </c>
      <c r="AF1" s="77" t="s">
        <v>29</v>
      </c>
      <c r="AG1" s="77" t="s">
        <v>30</v>
      </c>
      <c r="AH1" s="77" t="s">
        <v>3567</v>
      </c>
      <c r="AI1" s="77" t="s">
        <v>1018</v>
      </c>
      <c r="AJ1" s="77" t="s">
        <v>10034</v>
      </c>
      <c r="AK1" s="77" t="s">
        <v>10035</v>
      </c>
      <c r="AL1" s="77" t="s">
        <v>10036</v>
      </c>
      <c r="AM1" s="77" t="s">
        <v>10037</v>
      </c>
      <c r="AN1" s="77" t="s">
        <v>10038</v>
      </c>
      <c r="AO1" s="77" t="s">
        <v>10039</v>
      </c>
      <c r="AP1" s="77" t="s">
        <v>29</v>
      </c>
    </row>
    <row r="2" spans="1:42" s="223" customFormat="1" ht="19.5" customHeight="1">
      <c r="A2" s="224" t="s">
        <v>9190</v>
      </c>
      <c r="B2" s="224" t="s">
        <v>9191</v>
      </c>
      <c r="C2" s="225" t="s">
        <v>10043</v>
      </c>
      <c r="D2" s="224" t="s">
        <v>36</v>
      </c>
      <c r="E2" s="230" t="s">
        <v>1019</v>
      </c>
      <c r="F2" s="224"/>
      <c r="G2" s="237">
        <f>919686137540</f>
        <v>919686137540</v>
      </c>
      <c r="H2" s="238"/>
      <c r="I2" s="238"/>
      <c r="J2" s="238"/>
      <c r="K2" s="238"/>
      <c r="L2" s="224"/>
      <c r="M2" s="226">
        <v>3000</v>
      </c>
      <c r="N2" s="226">
        <v>1500</v>
      </c>
      <c r="O2" s="224"/>
      <c r="P2" s="224" t="s">
        <v>10044</v>
      </c>
      <c r="Q2" s="228" t="s">
        <v>10045</v>
      </c>
      <c r="R2" s="228"/>
      <c r="S2" s="224"/>
      <c r="T2" s="225" t="s">
        <v>10046</v>
      </c>
      <c r="U2" s="225" t="s">
        <v>10047</v>
      </c>
      <c r="V2" s="225" t="s">
        <v>9195</v>
      </c>
      <c r="W2" s="226">
        <v>4.7</v>
      </c>
      <c r="X2" s="226">
        <v>39</v>
      </c>
      <c r="Y2" s="224"/>
      <c r="Z2" s="226">
        <v>2016</v>
      </c>
      <c r="AA2" s="224"/>
      <c r="AB2" s="224"/>
      <c r="AC2" s="224" t="s">
        <v>10048</v>
      </c>
      <c r="AD2" s="224" t="s">
        <v>106</v>
      </c>
      <c r="AE2" s="224" t="s">
        <v>148</v>
      </c>
      <c r="AF2" s="224"/>
      <c r="AG2" s="228" t="s">
        <v>10049</v>
      </c>
      <c r="AH2" s="224"/>
      <c r="AI2" s="224"/>
      <c r="AJ2" s="224"/>
      <c r="AK2" s="224"/>
      <c r="AL2" s="224"/>
      <c r="AM2" s="224"/>
      <c r="AN2" s="224"/>
      <c r="AO2" s="224"/>
      <c r="AP2" s="224"/>
    </row>
    <row r="3" spans="1:42" s="223" customFormat="1" ht="28.5" customHeight="1">
      <c r="A3" s="224" t="s">
        <v>10050</v>
      </c>
      <c r="B3" s="224" t="s">
        <v>10051</v>
      </c>
      <c r="C3" s="225" t="s">
        <v>10052</v>
      </c>
      <c r="D3" s="224" t="s">
        <v>36</v>
      </c>
      <c r="E3" s="224" t="s">
        <v>1019</v>
      </c>
      <c r="F3" s="225" t="s">
        <v>10053</v>
      </c>
      <c r="G3" s="237">
        <f>919035123123</f>
        <v>919035123123</v>
      </c>
      <c r="H3" s="238"/>
      <c r="I3" s="238" t="s">
        <v>10054</v>
      </c>
      <c r="J3" s="238"/>
      <c r="K3" s="238"/>
      <c r="L3" s="224"/>
      <c r="M3" s="224"/>
      <c r="N3" s="224"/>
      <c r="O3" s="224"/>
      <c r="P3" s="224"/>
      <c r="Q3" s="224"/>
      <c r="R3" s="224"/>
      <c r="S3" s="224"/>
      <c r="T3" s="225" t="s">
        <v>10055</v>
      </c>
      <c r="U3" s="225" t="s">
        <v>10056</v>
      </c>
      <c r="V3" s="225" t="s">
        <v>10057</v>
      </c>
      <c r="W3" s="226">
        <v>5</v>
      </c>
      <c r="X3" s="226">
        <v>1</v>
      </c>
      <c r="Y3" s="224"/>
      <c r="Z3" s="226">
        <v>2014</v>
      </c>
      <c r="AA3" s="224"/>
      <c r="AB3" s="224"/>
      <c r="AC3" s="224"/>
      <c r="AD3" s="224"/>
      <c r="AE3" s="224" t="s">
        <v>148</v>
      </c>
      <c r="AF3" s="224"/>
      <c r="AG3" s="224"/>
      <c r="AH3" s="224"/>
      <c r="AI3" s="224"/>
      <c r="AJ3" s="224"/>
      <c r="AK3" s="224"/>
      <c r="AL3" s="224"/>
      <c r="AM3" s="224"/>
      <c r="AN3" s="224"/>
      <c r="AO3" s="224"/>
      <c r="AP3" s="224"/>
    </row>
    <row r="4" spans="1:42" s="223" customFormat="1" ht="28.5" customHeight="1">
      <c r="A4" s="224" t="s">
        <v>9305</v>
      </c>
      <c r="B4" s="224" t="s">
        <v>9306</v>
      </c>
      <c r="C4" s="225" t="s">
        <v>10052</v>
      </c>
      <c r="D4" s="224" t="s">
        <v>36</v>
      </c>
      <c r="E4" s="224" t="s">
        <v>1019</v>
      </c>
      <c r="F4" s="224"/>
      <c r="G4" s="237">
        <f>919844662179</f>
        <v>919844662179</v>
      </c>
      <c r="H4" s="238"/>
      <c r="I4" s="238"/>
      <c r="J4" s="238"/>
      <c r="K4" s="238"/>
      <c r="L4" s="224"/>
      <c r="M4" s="224"/>
      <c r="N4" s="224"/>
      <c r="O4" s="224"/>
      <c r="P4" s="224" t="s">
        <v>10058</v>
      </c>
      <c r="Q4" s="224"/>
      <c r="R4" s="224"/>
      <c r="S4" s="224"/>
      <c r="T4" s="225" t="s">
        <v>10059</v>
      </c>
      <c r="U4" s="225" t="s">
        <v>10060</v>
      </c>
      <c r="V4" s="225" t="s">
        <v>10061</v>
      </c>
      <c r="W4" s="226">
        <v>4.9000000000000004</v>
      </c>
      <c r="X4" s="226">
        <v>22</v>
      </c>
      <c r="Y4" s="224"/>
      <c r="Z4" s="226">
        <v>1988</v>
      </c>
      <c r="AA4" s="224"/>
      <c r="AB4" s="224"/>
      <c r="AC4" s="224"/>
      <c r="AD4" s="224" t="s">
        <v>106</v>
      </c>
      <c r="AE4" s="224" t="s">
        <v>148</v>
      </c>
      <c r="AF4" s="224"/>
      <c r="AG4" s="224"/>
      <c r="AH4" s="224"/>
      <c r="AI4" s="224"/>
      <c r="AJ4" s="224"/>
      <c r="AK4" s="224"/>
      <c r="AL4" s="224"/>
      <c r="AM4" s="224"/>
      <c r="AN4" s="224"/>
      <c r="AO4" s="224"/>
      <c r="AP4" s="224"/>
    </row>
    <row r="5" spans="1:42" s="223" customFormat="1" ht="28.5" customHeight="1">
      <c r="A5" s="224" t="s">
        <v>10062</v>
      </c>
      <c r="B5" s="224" t="s">
        <v>10063</v>
      </c>
      <c r="C5" s="225" t="s">
        <v>10064</v>
      </c>
      <c r="D5" s="224" t="s">
        <v>36</v>
      </c>
      <c r="E5" s="224" t="s">
        <v>1019</v>
      </c>
      <c r="F5" s="224"/>
      <c r="G5" s="237">
        <f>919886246085</f>
        <v>919886246085</v>
      </c>
      <c r="H5" s="238"/>
      <c r="I5" s="238"/>
      <c r="J5" s="238"/>
      <c r="K5" s="238"/>
      <c r="L5" s="224"/>
      <c r="M5" s="224"/>
      <c r="N5" s="224"/>
      <c r="O5" s="224"/>
      <c r="P5" s="224"/>
      <c r="Q5" s="224"/>
      <c r="R5" s="224"/>
      <c r="S5" s="224"/>
      <c r="T5" s="225" t="s">
        <v>10065</v>
      </c>
      <c r="U5" s="229" t="s">
        <v>10065</v>
      </c>
      <c r="V5" s="224"/>
      <c r="W5" s="226">
        <v>5</v>
      </c>
      <c r="X5" s="226">
        <v>39</v>
      </c>
      <c r="Y5" s="224"/>
      <c r="Z5" s="224"/>
      <c r="AA5" s="224"/>
      <c r="AB5" s="224"/>
      <c r="AC5" s="224"/>
      <c r="AD5" s="224"/>
      <c r="AE5" s="224" t="s">
        <v>148</v>
      </c>
      <c r="AF5" s="224"/>
      <c r="AG5" s="224"/>
      <c r="AH5" s="224"/>
      <c r="AI5" s="224"/>
      <c r="AJ5" s="224"/>
      <c r="AK5" s="224"/>
      <c r="AL5" s="224"/>
      <c r="AM5" s="224"/>
      <c r="AN5" s="224"/>
      <c r="AO5" s="224"/>
      <c r="AP5" s="224"/>
    </row>
    <row r="6" spans="1:42" s="223" customFormat="1" ht="28.5" customHeight="1">
      <c r="A6" s="224" t="s">
        <v>10066</v>
      </c>
      <c r="B6" s="224" t="s">
        <v>10067</v>
      </c>
      <c r="C6" s="225" t="s">
        <v>10068</v>
      </c>
      <c r="D6" s="224" t="s">
        <v>36</v>
      </c>
      <c r="E6" s="224" t="s">
        <v>1019</v>
      </c>
      <c r="F6" s="224"/>
      <c r="G6" s="238" t="s">
        <v>10069</v>
      </c>
      <c r="H6" s="238"/>
      <c r="I6" s="238"/>
      <c r="J6" s="238"/>
      <c r="K6" s="238"/>
      <c r="L6" s="224"/>
      <c r="M6" s="224"/>
      <c r="N6" s="224"/>
      <c r="O6" s="224"/>
      <c r="P6" s="224"/>
      <c r="Q6" s="224"/>
      <c r="R6" s="224"/>
      <c r="S6" s="224"/>
      <c r="T6" s="225" t="s">
        <v>10070</v>
      </c>
      <c r="U6" s="229" t="s">
        <v>10070</v>
      </c>
      <c r="V6" s="224"/>
      <c r="W6" s="226">
        <v>3.7</v>
      </c>
      <c r="X6" s="226">
        <v>23</v>
      </c>
      <c r="Y6" s="224"/>
      <c r="Z6" s="224"/>
      <c r="AA6" s="224"/>
      <c r="AB6" s="224"/>
      <c r="AC6" s="224"/>
      <c r="AD6" s="224"/>
      <c r="AE6" s="224" t="s">
        <v>148</v>
      </c>
      <c r="AF6" s="224"/>
      <c r="AG6" s="224"/>
      <c r="AH6" s="224"/>
      <c r="AI6" s="224"/>
      <c r="AJ6" s="224"/>
      <c r="AK6" s="224"/>
      <c r="AL6" s="224"/>
      <c r="AM6" s="224"/>
      <c r="AN6" s="224"/>
      <c r="AO6" s="224"/>
      <c r="AP6" s="224"/>
    </row>
    <row r="7" spans="1:42" s="223" customFormat="1" ht="28.5" customHeight="1">
      <c r="A7" s="224" t="s">
        <v>9082</v>
      </c>
      <c r="B7" s="224" t="s">
        <v>9083</v>
      </c>
      <c r="C7" s="225" t="s">
        <v>10068</v>
      </c>
      <c r="D7" s="224" t="s">
        <v>36</v>
      </c>
      <c r="E7" s="224" t="s">
        <v>1019</v>
      </c>
      <c r="F7" s="224" t="s">
        <v>10071</v>
      </c>
      <c r="G7" s="237">
        <f>919880263006</f>
        <v>919880263006</v>
      </c>
      <c r="H7" s="238"/>
      <c r="I7" s="238" t="s">
        <v>10072</v>
      </c>
      <c r="J7" s="238" t="s">
        <v>10073</v>
      </c>
      <c r="K7" s="238"/>
      <c r="L7" s="224"/>
      <c r="M7" s="224"/>
      <c r="N7" s="224"/>
      <c r="O7" s="224"/>
      <c r="P7" s="224"/>
      <c r="Q7" s="224"/>
      <c r="R7" s="224"/>
      <c r="S7" s="224"/>
      <c r="T7" s="225" t="s">
        <v>10070</v>
      </c>
      <c r="U7" s="225" t="s">
        <v>10070</v>
      </c>
      <c r="V7" s="225" t="s">
        <v>9087</v>
      </c>
      <c r="W7" s="226">
        <v>4</v>
      </c>
      <c r="X7" s="226">
        <v>111</v>
      </c>
      <c r="Y7" s="224"/>
      <c r="Z7" s="226">
        <v>2002</v>
      </c>
      <c r="AA7" s="224"/>
      <c r="AB7" s="224"/>
      <c r="AC7" s="224"/>
      <c r="AD7" s="224"/>
      <c r="AE7" s="224" t="s">
        <v>148</v>
      </c>
      <c r="AF7" s="224"/>
      <c r="AG7" s="224"/>
      <c r="AH7" s="224"/>
      <c r="AI7" s="224"/>
      <c r="AJ7" s="224"/>
      <c r="AK7" s="224"/>
      <c r="AL7" s="224"/>
      <c r="AM7" s="224"/>
      <c r="AN7" s="224"/>
      <c r="AO7" s="224"/>
      <c r="AP7" s="224"/>
    </row>
    <row r="8" spans="1:42" s="223" customFormat="1" ht="28.5" customHeight="1">
      <c r="A8" s="224" t="s">
        <v>10074</v>
      </c>
      <c r="B8" s="224" t="s">
        <v>10075</v>
      </c>
      <c r="C8" s="225" t="s">
        <v>10068</v>
      </c>
      <c r="D8" s="224" t="s">
        <v>36</v>
      </c>
      <c r="E8" s="224" t="s">
        <v>1019</v>
      </c>
      <c r="F8" s="224"/>
      <c r="G8" s="237">
        <f>916360919005</f>
        <v>916360919005</v>
      </c>
      <c r="H8" s="238"/>
      <c r="I8" s="238" t="s">
        <v>10076</v>
      </c>
      <c r="J8" s="238"/>
      <c r="K8" s="238"/>
      <c r="L8" s="224"/>
      <c r="M8" s="224"/>
      <c r="N8" s="224"/>
      <c r="O8" s="224"/>
      <c r="P8" s="224"/>
      <c r="Q8" s="224"/>
      <c r="R8" s="224"/>
      <c r="S8" s="227" t="s">
        <v>10077</v>
      </c>
      <c r="T8" s="225" t="s">
        <v>10070</v>
      </c>
      <c r="U8" s="225" t="s">
        <v>10070</v>
      </c>
      <c r="V8" s="225" t="s">
        <v>10078</v>
      </c>
      <c r="W8" s="226">
        <v>4.8</v>
      </c>
      <c r="X8" s="226">
        <v>36</v>
      </c>
      <c r="Y8" s="224"/>
      <c r="Z8" s="224"/>
      <c r="AA8" s="224"/>
      <c r="AB8" s="224"/>
      <c r="AC8" s="224"/>
      <c r="AD8" s="224"/>
      <c r="AE8" s="224" t="s">
        <v>148</v>
      </c>
      <c r="AF8" s="224"/>
      <c r="AG8" s="224"/>
      <c r="AH8" s="224"/>
      <c r="AI8" s="224"/>
      <c r="AJ8" s="224"/>
      <c r="AK8" s="224"/>
      <c r="AL8" s="224"/>
      <c r="AM8" s="224"/>
      <c r="AN8" s="224"/>
      <c r="AO8" s="224"/>
      <c r="AP8" s="224"/>
    </row>
    <row r="9" spans="1:42" s="223" customFormat="1" ht="28.5" customHeight="1">
      <c r="A9" s="224" t="s">
        <v>10079</v>
      </c>
      <c r="B9" s="224" t="s">
        <v>10080</v>
      </c>
      <c r="C9" s="225" t="s">
        <v>10081</v>
      </c>
      <c r="D9" s="224" t="s">
        <v>36</v>
      </c>
      <c r="E9" s="224" t="s">
        <v>1019</v>
      </c>
      <c r="F9" s="224"/>
      <c r="G9" s="237">
        <v>8032015852</v>
      </c>
      <c r="H9" s="238"/>
      <c r="I9" s="237">
        <v>9845240220</v>
      </c>
      <c r="J9" s="238"/>
      <c r="K9" s="238"/>
      <c r="L9" s="224"/>
      <c r="M9" s="224"/>
      <c r="N9" s="224"/>
      <c r="O9" s="224"/>
      <c r="P9" s="224"/>
      <c r="Q9" s="224"/>
      <c r="R9" s="224"/>
      <c r="S9" s="224"/>
      <c r="T9" s="225" t="s">
        <v>10082</v>
      </c>
      <c r="U9" s="229" t="s">
        <v>10083</v>
      </c>
      <c r="V9" s="224"/>
      <c r="W9" s="226">
        <v>4.2</v>
      </c>
      <c r="X9" s="226">
        <v>5</v>
      </c>
      <c r="Y9" s="224"/>
      <c r="Z9" s="226">
        <v>2016</v>
      </c>
      <c r="AA9" s="224"/>
      <c r="AB9" s="224"/>
      <c r="AC9" s="224"/>
      <c r="AD9" s="224" t="s">
        <v>106</v>
      </c>
      <c r="AE9" s="224" t="s">
        <v>148</v>
      </c>
      <c r="AF9" s="224"/>
      <c r="AG9" s="228" t="s">
        <v>10084</v>
      </c>
      <c r="AH9" s="224"/>
      <c r="AI9" s="224"/>
      <c r="AJ9" s="224"/>
      <c r="AK9" s="224"/>
      <c r="AL9" s="224"/>
      <c r="AM9" s="224"/>
      <c r="AN9" s="224"/>
      <c r="AO9" s="224"/>
      <c r="AP9" s="224"/>
    </row>
    <row r="10" spans="1:42" s="223" customFormat="1" ht="28.5" customHeight="1">
      <c r="A10" s="224" t="s">
        <v>10085</v>
      </c>
      <c r="B10" s="224" t="s">
        <v>10086</v>
      </c>
      <c r="C10" s="225" t="s">
        <v>10087</v>
      </c>
      <c r="D10" s="224" t="s">
        <v>36</v>
      </c>
      <c r="E10" s="224" t="s">
        <v>1019</v>
      </c>
      <c r="F10" s="225" t="s">
        <v>10088</v>
      </c>
      <c r="G10" s="237">
        <f>919448613033</f>
        <v>919448613033</v>
      </c>
      <c r="H10" s="238"/>
      <c r="I10" s="238"/>
      <c r="J10" s="238"/>
      <c r="K10" s="238"/>
      <c r="L10" s="224"/>
      <c r="M10" s="224"/>
      <c r="N10" s="224"/>
      <c r="O10" s="224"/>
      <c r="P10" s="224"/>
      <c r="Q10" s="224"/>
      <c r="R10" s="224"/>
      <c r="S10" s="227" t="s">
        <v>10089</v>
      </c>
      <c r="T10" s="225" t="s">
        <v>10090</v>
      </c>
      <c r="U10" s="225" t="s">
        <v>10091</v>
      </c>
      <c r="V10" s="225" t="s">
        <v>10092</v>
      </c>
      <c r="W10" s="226">
        <v>4.7</v>
      </c>
      <c r="X10" s="226">
        <v>22</v>
      </c>
      <c r="Y10" s="224"/>
      <c r="Z10" s="226">
        <v>2006</v>
      </c>
      <c r="AA10" s="224"/>
      <c r="AB10" s="224"/>
      <c r="AC10" s="224"/>
      <c r="AD10" s="224"/>
      <c r="AE10" s="224" t="s">
        <v>148</v>
      </c>
      <c r="AF10" s="224"/>
      <c r="AG10" s="224"/>
      <c r="AH10" s="224"/>
      <c r="AI10" s="224"/>
      <c r="AJ10" s="224"/>
      <c r="AK10" s="224"/>
      <c r="AL10" s="224"/>
      <c r="AM10" s="224"/>
      <c r="AN10" s="224"/>
      <c r="AO10" s="224"/>
      <c r="AP10" s="224"/>
    </row>
    <row r="11" spans="1:42" s="223" customFormat="1" ht="28.5" customHeight="1">
      <c r="A11" s="224" t="s">
        <v>10093</v>
      </c>
      <c r="B11" s="224" t="s">
        <v>10094</v>
      </c>
      <c r="C11" s="225" t="s">
        <v>10068</v>
      </c>
      <c r="D11" s="224" t="s">
        <v>36</v>
      </c>
      <c r="E11" s="224" t="s">
        <v>1019</v>
      </c>
      <c r="F11" s="224"/>
      <c r="G11" s="237">
        <f>919060032357</f>
        <v>919060032357</v>
      </c>
      <c r="H11" s="238"/>
      <c r="I11" s="238" t="s">
        <v>10095</v>
      </c>
      <c r="J11" s="238"/>
      <c r="K11" s="238"/>
      <c r="L11" s="224"/>
      <c r="M11" s="224"/>
      <c r="N11" s="224"/>
      <c r="O11" s="224"/>
      <c r="P11" s="224"/>
      <c r="Q11" s="224"/>
      <c r="R11" s="224"/>
      <c r="S11" s="224"/>
      <c r="T11" s="225" t="s">
        <v>10070</v>
      </c>
      <c r="U11" s="225" t="s">
        <v>10070</v>
      </c>
      <c r="V11" s="225" t="s">
        <v>10096</v>
      </c>
      <c r="W11" s="226">
        <v>5</v>
      </c>
      <c r="X11" s="226">
        <v>29</v>
      </c>
      <c r="Y11" s="224"/>
      <c r="Z11" s="224"/>
      <c r="AA11" s="224" t="s">
        <v>10097</v>
      </c>
      <c r="AB11" s="224"/>
      <c r="AC11" s="224" t="s">
        <v>10098</v>
      </c>
      <c r="AD11" s="224"/>
      <c r="AE11" s="224" t="s">
        <v>148</v>
      </c>
      <c r="AF11" s="224"/>
      <c r="AG11" s="224"/>
      <c r="AH11" s="224"/>
      <c r="AI11" s="224"/>
      <c r="AJ11" s="224"/>
      <c r="AK11" s="224"/>
      <c r="AL11" s="224"/>
      <c r="AM11" s="224"/>
      <c r="AN11" s="224"/>
      <c r="AO11" s="224"/>
      <c r="AP11" s="224"/>
    </row>
    <row r="12" spans="1:42" s="223" customFormat="1" ht="28.5" customHeight="1">
      <c r="A12" s="224" t="s">
        <v>10099</v>
      </c>
      <c r="B12" s="224" t="s">
        <v>10100</v>
      </c>
      <c r="C12" s="225" t="s">
        <v>10068</v>
      </c>
      <c r="D12" s="224" t="s">
        <v>36</v>
      </c>
      <c r="E12" s="224" t="s">
        <v>1019</v>
      </c>
      <c r="F12" s="224"/>
      <c r="G12" s="237">
        <f>919845240220</f>
        <v>919845240220</v>
      </c>
      <c r="H12" s="238"/>
      <c r="I12" s="239" t="s">
        <v>10101</v>
      </c>
      <c r="J12" s="238"/>
      <c r="K12" s="238"/>
      <c r="L12" s="224"/>
      <c r="M12" s="224"/>
      <c r="N12" s="224"/>
      <c r="O12" s="224"/>
      <c r="P12" s="224"/>
      <c r="Q12" s="224"/>
      <c r="R12" s="224"/>
      <c r="S12" s="224"/>
      <c r="T12" s="225" t="s">
        <v>10070</v>
      </c>
      <c r="U12" s="225" t="s">
        <v>10070</v>
      </c>
      <c r="V12" s="225" t="s">
        <v>10102</v>
      </c>
      <c r="W12" s="226">
        <v>3</v>
      </c>
      <c r="X12" s="226">
        <v>2</v>
      </c>
      <c r="Y12" s="224"/>
      <c r="Z12" s="224"/>
      <c r="AA12" s="224"/>
      <c r="AB12" s="224"/>
      <c r="AC12" s="224"/>
      <c r="AD12" s="224"/>
      <c r="AE12" s="224" t="s">
        <v>6602</v>
      </c>
      <c r="AF12" s="224"/>
      <c r="AG12" s="224"/>
      <c r="AH12" s="224"/>
      <c r="AI12" s="224"/>
      <c r="AJ12" s="224"/>
      <c r="AK12" s="224"/>
      <c r="AL12" s="224"/>
      <c r="AM12" s="224"/>
      <c r="AN12" s="224"/>
      <c r="AO12" s="224"/>
      <c r="AP12" s="224"/>
    </row>
    <row r="13" spans="1:42" s="223" customFormat="1" ht="28.5" customHeight="1">
      <c r="A13" s="224" t="s">
        <v>9431</v>
      </c>
      <c r="B13" s="224" t="s">
        <v>10103</v>
      </c>
      <c r="C13" s="225" t="s">
        <v>10104</v>
      </c>
      <c r="D13" s="224" t="s">
        <v>36</v>
      </c>
      <c r="E13" s="224" t="s">
        <v>1019</v>
      </c>
      <c r="F13" s="224" t="s">
        <v>10105</v>
      </c>
      <c r="G13" s="237">
        <f>918123468333</f>
        <v>918123468333</v>
      </c>
      <c r="H13" s="238"/>
      <c r="I13" s="238"/>
      <c r="J13" s="238"/>
      <c r="K13" s="238"/>
      <c r="L13" s="224"/>
      <c r="M13" s="224"/>
      <c r="N13" s="224"/>
      <c r="O13" s="224"/>
      <c r="P13" s="224"/>
      <c r="Q13" s="224"/>
      <c r="R13" s="224"/>
      <c r="S13" s="224"/>
      <c r="T13" s="225" t="s">
        <v>10106</v>
      </c>
      <c r="U13" s="229" t="s">
        <v>10106</v>
      </c>
      <c r="V13" s="224"/>
      <c r="W13" s="226">
        <v>4.0999999999999996</v>
      </c>
      <c r="X13" s="226">
        <v>224</v>
      </c>
      <c r="Y13" s="224"/>
      <c r="Z13" s="224"/>
      <c r="AA13" s="224"/>
      <c r="AB13" s="224"/>
      <c r="AC13" s="224"/>
      <c r="AD13" s="224"/>
      <c r="AE13" s="224" t="s">
        <v>148</v>
      </c>
      <c r="AF13" s="224"/>
      <c r="AG13" s="224"/>
      <c r="AH13" s="224"/>
      <c r="AI13" s="224"/>
      <c r="AJ13" s="224"/>
      <c r="AK13" s="224"/>
      <c r="AL13" s="224"/>
      <c r="AM13" s="224"/>
      <c r="AN13" s="224"/>
      <c r="AO13" s="224"/>
      <c r="AP13" s="224"/>
    </row>
    <row r="14" spans="1:42" s="223" customFormat="1" ht="28.5" customHeight="1">
      <c r="A14" s="224" t="s">
        <v>9399</v>
      </c>
      <c r="B14" s="224" t="s">
        <v>9400</v>
      </c>
      <c r="C14" s="225" t="s">
        <v>10107</v>
      </c>
      <c r="D14" s="224" t="s">
        <v>36</v>
      </c>
      <c r="E14" s="224" t="s">
        <v>1019</v>
      </c>
      <c r="F14" s="225" t="s">
        <v>10108</v>
      </c>
      <c r="G14" s="237">
        <f>919845320335</f>
        <v>919845320335</v>
      </c>
      <c r="H14" s="238"/>
      <c r="I14" s="238"/>
      <c r="J14" s="238"/>
      <c r="K14" s="238"/>
      <c r="L14" s="224"/>
      <c r="M14" s="224"/>
      <c r="N14" s="224"/>
      <c r="O14" s="224"/>
      <c r="P14" s="224"/>
      <c r="Q14" s="224"/>
      <c r="R14" s="224"/>
      <c r="S14" s="224"/>
      <c r="T14" s="225" t="s">
        <v>10109</v>
      </c>
      <c r="U14" s="225" t="s">
        <v>10109</v>
      </c>
      <c r="V14" s="225" t="s">
        <v>10110</v>
      </c>
      <c r="W14" s="226">
        <v>4.3</v>
      </c>
      <c r="X14" s="226">
        <v>32</v>
      </c>
      <c r="Y14" s="224"/>
      <c r="Z14" s="224"/>
      <c r="AA14" s="224"/>
      <c r="AB14" s="224"/>
      <c r="AC14" s="224"/>
      <c r="AD14" s="224"/>
      <c r="AE14" s="224" t="s">
        <v>148</v>
      </c>
      <c r="AF14" s="224"/>
      <c r="AG14" s="224"/>
      <c r="AH14" s="224"/>
      <c r="AI14" s="224"/>
      <c r="AJ14" s="224"/>
      <c r="AK14" s="224"/>
      <c r="AL14" s="224"/>
      <c r="AM14" s="224"/>
      <c r="AN14" s="224"/>
      <c r="AO14" s="224"/>
      <c r="AP14" s="224"/>
    </row>
    <row r="15" spans="1:42" s="223" customFormat="1" ht="28.5" customHeight="1">
      <c r="A15" s="224" t="s">
        <v>9448</v>
      </c>
      <c r="B15" s="224" t="s">
        <v>9449</v>
      </c>
      <c r="C15" s="225" t="s">
        <v>10111</v>
      </c>
      <c r="D15" s="224" t="s">
        <v>36</v>
      </c>
      <c r="E15" s="224" t="s">
        <v>1019</v>
      </c>
      <c r="F15" s="224"/>
      <c r="G15" s="237">
        <f>919566041524</f>
        <v>919566041524</v>
      </c>
      <c r="H15" s="238"/>
      <c r="I15" s="238"/>
      <c r="J15" s="238"/>
      <c r="K15" s="238"/>
      <c r="L15" s="224"/>
      <c r="M15" s="224"/>
      <c r="N15" s="224"/>
      <c r="O15" s="224"/>
      <c r="P15" s="224"/>
      <c r="Q15" s="224"/>
      <c r="R15" s="224"/>
      <c r="S15" s="224"/>
      <c r="T15" s="225" t="s">
        <v>10112</v>
      </c>
      <c r="U15" s="225" t="s">
        <v>10112</v>
      </c>
      <c r="V15" s="225" t="s">
        <v>9453</v>
      </c>
      <c r="W15" s="226">
        <v>4.9000000000000004</v>
      </c>
      <c r="X15" s="226">
        <v>10</v>
      </c>
      <c r="Y15" s="224"/>
      <c r="Z15" s="224"/>
      <c r="AA15" s="224"/>
      <c r="AB15" s="224"/>
      <c r="AC15" s="224"/>
      <c r="AD15" s="224"/>
      <c r="AE15" s="224" t="s">
        <v>148</v>
      </c>
      <c r="AF15" s="224"/>
      <c r="AG15" s="224"/>
      <c r="AH15" s="224"/>
      <c r="AI15" s="224"/>
      <c r="AJ15" s="224"/>
      <c r="AK15" s="224"/>
      <c r="AL15" s="224"/>
      <c r="AM15" s="224"/>
      <c r="AN15" s="224"/>
      <c r="AO15" s="224"/>
      <c r="AP15" s="224"/>
    </row>
    <row r="16" spans="1:42" s="223" customFormat="1" ht="28.5" customHeight="1">
      <c r="A16" s="224" t="s">
        <v>10113</v>
      </c>
      <c r="B16" s="224" t="s">
        <v>10114</v>
      </c>
      <c r="C16" s="225" t="s">
        <v>10052</v>
      </c>
      <c r="D16" s="224" t="s">
        <v>36</v>
      </c>
      <c r="E16" s="224" t="s">
        <v>1019</v>
      </c>
      <c r="F16" s="224"/>
      <c r="G16" s="237">
        <f>919880553553</f>
        <v>919880553553</v>
      </c>
      <c r="H16" s="238"/>
      <c r="I16" s="237">
        <v>9886045225</v>
      </c>
      <c r="J16" s="238"/>
      <c r="K16" s="238"/>
      <c r="L16" s="224"/>
      <c r="M16" s="224"/>
      <c r="N16" s="224"/>
      <c r="O16" s="224"/>
      <c r="P16" s="224"/>
      <c r="Q16" s="224"/>
      <c r="R16" s="224"/>
      <c r="S16" s="224"/>
      <c r="T16" s="225" t="s">
        <v>10115</v>
      </c>
      <c r="U16" s="225" t="s">
        <v>10115</v>
      </c>
      <c r="V16" s="225" t="s">
        <v>10116</v>
      </c>
      <c r="W16" s="226">
        <v>4.7</v>
      </c>
      <c r="X16" s="226">
        <v>46</v>
      </c>
      <c r="Y16" s="224"/>
      <c r="Z16" s="224"/>
      <c r="AA16" s="224"/>
      <c r="AB16" s="224"/>
      <c r="AC16" s="224"/>
      <c r="AD16" s="224"/>
      <c r="AE16" s="224" t="s">
        <v>148</v>
      </c>
      <c r="AF16" s="224"/>
      <c r="AG16" s="224"/>
      <c r="AH16" s="224"/>
      <c r="AI16" s="224"/>
      <c r="AJ16" s="224"/>
      <c r="AK16" s="224"/>
      <c r="AL16" s="224"/>
      <c r="AM16" s="224"/>
      <c r="AN16" s="224"/>
      <c r="AO16" s="224"/>
      <c r="AP16" s="224"/>
    </row>
    <row r="17" spans="1:42" s="223" customFormat="1" ht="28.5" customHeight="1">
      <c r="A17" s="224" t="s">
        <v>10117</v>
      </c>
      <c r="B17" s="224" t="s">
        <v>10118</v>
      </c>
      <c r="C17" s="225" t="s">
        <v>10052</v>
      </c>
      <c r="D17" s="224" t="s">
        <v>36</v>
      </c>
      <c r="E17" s="224" t="s">
        <v>1019</v>
      </c>
      <c r="F17" s="224"/>
      <c r="G17" s="237">
        <f>919686861776</f>
        <v>919686861776</v>
      </c>
      <c r="H17" s="238"/>
      <c r="I17" s="238"/>
      <c r="J17" s="238"/>
      <c r="K17" s="238"/>
      <c r="L17" s="224"/>
      <c r="M17" s="224"/>
      <c r="N17" s="224"/>
      <c r="O17" s="224"/>
      <c r="P17" s="224"/>
      <c r="Q17" s="224"/>
      <c r="R17" s="224"/>
      <c r="S17" s="224"/>
      <c r="T17" s="225" t="s">
        <v>10119</v>
      </c>
      <c r="U17" s="225" t="s">
        <v>10119</v>
      </c>
      <c r="V17" s="225" t="s">
        <v>10120</v>
      </c>
      <c r="W17" s="226">
        <v>3.7</v>
      </c>
      <c r="X17" s="226">
        <v>40</v>
      </c>
      <c r="Y17" s="224"/>
      <c r="Z17" s="224"/>
      <c r="AA17" s="224"/>
      <c r="AB17" s="224"/>
      <c r="AC17" s="224"/>
      <c r="AD17" s="224"/>
      <c r="AE17" s="224" t="s">
        <v>148</v>
      </c>
      <c r="AF17" s="224"/>
      <c r="AG17" s="224"/>
      <c r="AH17" s="224"/>
      <c r="AI17" s="224"/>
      <c r="AJ17" s="224"/>
      <c r="AK17" s="224"/>
      <c r="AL17" s="224"/>
      <c r="AM17" s="224"/>
      <c r="AN17" s="224"/>
      <c r="AO17" s="224"/>
      <c r="AP17" s="224"/>
    </row>
    <row r="18" spans="1:42" s="223" customFormat="1" ht="28.5" customHeight="1">
      <c r="A18" s="224" t="s">
        <v>10121</v>
      </c>
      <c r="B18" s="224" t="s">
        <v>10122</v>
      </c>
      <c r="C18" s="225" t="s">
        <v>10052</v>
      </c>
      <c r="D18" s="224" t="s">
        <v>36</v>
      </c>
      <c r="E18" s="224" t="s">
        <v>1019</v>
      </c>
      <c r="F18" s="224" t="s">
        <v>10123</v>
      </c>
      <c r="G18" s="238" t="s">
        <v>10124</v>
      </c>
      <c r="H18" s="238"/>
      <c r="I18" s="238"/>
      <c r="J18" s="240" t="s">
        <v>10125</v>
      </c>
      <c r="K18" s="238"/>
      <c r="L18" s="224"/>
      <c r="M18" s="224"/>
      <c r="N18" s="224"/>
      <c r="O18" s="224"/>
      <c r="P18" s="224"/>
      <c r="Q18" s="224"/>
      <c r="R18" s="224"/>
      <c r="S18" s="224"/>
      <c r="T18" s="225" t="s">
        <v>10126</v>
      </c>
      <c r="U18" s="225" t="s">
        <v>10126</v>
      </c>
      <c r="V18" s="225" t="s">
        <v>10127</v>
      </c>
      <c r="W18" s="226">
        <v>3.8</v>
      </c>
      <c r="X18" s="226">
        <v>4</v>
      </c>
      <c r="Y18" s="224"/>
      <c r="Z18" s="224"/>
      <c r="AA18" s="224"/>
      <c r="AB18" s="224"/>
      <c r="AC18" s="224"/>
      <c r="AD18" s="224"/>
      <c r="AE18" s="224" t="s">
        <v>148</v>
      </c>
      <c r="AF18" s="224"/>
      <c r="AG18" s="224"/>
      <c r="AH18" s="224"/>
      <c r="AI18" s="224"/>
      <c r="AJ18" s="224"/>
      <c r="AK18" s="224"/>
      <c r="AL18" s="224"/>
      <c r="AM18" s="224"/>
      <c r="AN18" s="224"/>
      <c r="AO18" s="224"/>
      <c r="AP18" s="224"/>
    </row>
    <row r="19" spans="1:42" s="223" customFormat="1" ht="28.5" customHeight="1">
      <c r="A19" s="224" t="s">
        <v>10128</v>
      </c>
      <c r="B19" s="224" t="s">
        <v>10129</v>
      </c>
      <c r="C19" s="225" t="s">
        <v>10130</v>
      </c>
      <c r="D19" s="224" t="s">
        <v>36</v>
      </c>
      <c r="E19" s="224" t="s">
        <v>1019</v>
      </c>
      <c r="F19" s="224"/>
      <c r="G19" s="237">
        <f t="shared" ref="G19:G20" si="0">919901964624</f>
        <v>919901964624</v>
      </c>
      <c r="H19" s="238"/>
      <c r="I19" s="238"/>
      <c r="J19" s="238"/>
      <c r="K19" s="238"/>
      <c r="L19" s="224"/>
      <c r="M19" s="224"/>
      <c r="N19" s="224"/>
      <c r="O19" s="224"/>
      <c r="P19" s="224"/>
      <c r="Q19" s="224"/>
      <c r="R19" s="224"/>
      <c r="S19" s="224"/>
      <c r="T19" s="225" t="s">
        <v>10131</v>
      </c>
      <c r="U19" s="229" t="s">
        <v>10132</v>
      </c>
      <c r="V19" s="224"/>
      <c r="W19" s="226">
        <v>4.5</v>
      </c>
      <c r="X19" s="226">
        <v>63</v>
      </c>
      <c r="Y19" s="224"/>
      <c r="Z19" s="224"/>
      <c r="AA19" s="224"/>
      <c r="AB19" s="224"/>
      <c r="AC19" s="224"/>
      <c r="AD19" s="224"/>
      <c r="AE19" s="224" t="s">
        <v>148</v>
      </c>
      <c r="AF19" s="224"/>
      <c r="AG19" s="224"/>
      <c r="AH19" s="224"/>
      <c r="AI19" s="224"/>
      <c r="AJ19" s="224"/>
      <c r="AK19" s="224"/>
      <c r="AL19" s="224"/>
      <c r="AM19" s="224"/>
      <c r="AN19" s="224"/>
      <c r="AO19" s="224"/>
      <c r="AP19" s="224"/>
    </row>
    <row r="20" spans="1:42" s="223" customFormat="1" ht="28.5" customHeight="1">
      <c r="A20" s="224" t="s">
        <v>9299</v>
      </c>
      <c r="B20" s="224" t="s">
        <v>10129</v>
      </c>
      <c r="C20" s="225" t="s">
        <v>10130</v>
      </c>
      <c r="D20" s="224" t="s">
        <v>36</v>
      </c>
      <c r="E20" s="224" t="s">
        <v>1019</v>
      </c>
      <c r="F20" s="224"/>
      <c r="G20" s="237">
        <f t="shared" si="0"/>
        <v>919901964624</v>
      </c>
      <c r="H20" s="238"/>
      <c r="I20" s="238"/>
      <c r="J20" s="238" t="s">
        <v>10040</v>
      </c>
      <c r="K20" s="237">
        <v>9212398448</v>
      </c>
      <c r="L20" s="224"/>
      <c r="M20" s="224"/>
      <c r="N20" s="226">
        <v>1500</v>
      </c>
      <c r="O20" s="224"/>
      <c r="P20" s="224"/>
      <c r="Q20" s="224"/>
      <c r="R20" s="224"/>
      <c r="S20" s="227" t="s">
        <v>10040</v>
      </c>
      <c r="T20" s="225" t="s">
        <v>10133</v>
      </c>
      <c r="U20" s="225" t="s">
        <v>10133</v>
      </c>
      <c r="V20" s="225" t="s">
        <v>9304</v>
      </c>
      <c r="W20" s="226">
        <v>4</v>
      </c>
      <c r="X20" s="226">
        <v>19</v>
      </c>
      <c r="Y20" s="224"/>
      <c r="Z20" s="226">
        <v>1997</v>
      </c>
      <c r="AA20" s="224"/>
      <c r="AB20" s="224"/>
      <c r="AC20" s="224"/>
      <c r="AD20" s="224" t="s">
        <v>10041</v>
      </c>
      <c r="AE20" s="224" t="s">
        <v>148</v>
      </c>
      <c r="AF20" s="224"/>
      <c r="AG20" s="224"/>
      <c r="AH20" s="224"/>
      <c r="AI20" s="224"/>
      <c r="AJ20" s="224"/>
      <c r="AK20" s="224"/>
      <c r="AL20" s="224"/>
      <c r="AM20" s="224"/>
      <c r="AN20" s="224"/>
      <c r="AO20" s="224"/>
      <c r="AP20" s="224"/>
    </row>
    <row r="21" spans="1:42" s="223" customFormat="1" ht="28.5" customHeight="1">
      <c r="A21" s="224" t="s">
        <v>9158</v>
      </c>
      <c r="B21" s="224" t="s">
        <v>9159</v>
      </c>
      <c r="C21" s="225" t="s">
        <v>10134</v>
      </c>
      <c r="D21" s="224" t="s">
        <v>269</v>
      </c>
      <c r="E21" s="224" t="s">
        <v>1019</v>
      </c>
      <c r="F21" s="224"/>
      <c r="G21" s="237">
        <v>919986390318</v>
      </c>
      <c r="H21" s="238"/>
      <c r="I21" s="238"/>
      <c r="J21" s="238"/>
      <c r="K21" s="238"/>
      <c r="L21" s="224"/>
      <c r="M21" s="224"/>
      <c r="N21" s="224"/>
      <c r="O21" s="224"/>
      <c r="P21" s="224"/>
      <c r="Q21" s="224"/>
      <c r="R21" s="224"/>
      <c r="S21" s="224"/>
      <c r="T21" s="225" t="s">
        <v>10135</v>
      </c>
      <c r="U21" s="229" t="s">
        <v>10136</v>
      </c>
      <c r="V21" s="224"/>
      <c r="W21" s="226">
        <v>4.5</v>
      </c>
      <c r="X21" s="226">
        <v>6</v>
      </c>
      <c r="Y21" s="224"/>
      <c r="Z21" s="226">
        <v>1993</v>
      </c>
      <c r="AA21" s="224"/>
      <c r="AB21" s="224"/>
      <c r="AC21" s="224"/>
      <c r="AD21" s="224" t="s">
        <v>10137</v>
      </c>
      <c r="AE21" s="224" t="s">
        <v>148</v>
      </c>
      <c r="AF21" s="224"/>
      <c r="AG21" s="228" t="s">
        <v>10138</v>
      </c>
      <c r="AH21" s="224"/>
      <c r="AI21" s="224"/>
      <c r="AJ21" s="231"/>
      <c r="AK21" s="224"/>
      <c r="AL21" s="224"/>
      <c r="AM21" s="224"/>
      <c r="AN21" s="224"/>
      <c r="AO21" s="224"/>
      <c r="AP21" s="224"/>
    </row>
    <row r="22" spans="1:42" s="223" customFormat="1" ht="28.5" customHeight="1">
      <c r="A22" s="224" t="s">
        <v>10139</v>
      </c>
      <c r="B22" s="224" t="s">
        <v>10140</v>
      </c>
      <c r="C22" s="225" t="s">
        <v>10141</v>
      </c>
      <c r="D22" s="224" t="s">
        <v>362</v>
      </c>
      <c r="E22" s="224" t="s">
        <v>1019</v>
      </c>
      <c r="F22" s="225" t="s">
        <v>10142</v>
      </c>
      <c r="G22" s="238" t="s">
        <v>10143</v>
      </c>
      <c r="H22" s="238"/>
      <c r="I22" s="238"/>
      <c r="J22" s="238"/>
      <c r="K22" s="238"/>
      <c r="L22" s="224"/>
      <c r="M22" s="224"/>
      <c r="N22" s="224"/>
      <c r="O22" s="224"/>
      <c r="P22" s="224"/>
      <c r="Q22" s="224"/>
      <c r="R22" s="224"/>
      <c r="S22" s="224"/>
      <c r="T22" s="225" t="s">
        <v>10144</v>
      </c>
      <c r="U22" s="225" t="s">
        <v>10145</v>
      </c>
      <c r="V22" s="225" t="s">
        <v>10146</v>
      </c>
      <c r="W22" s="226">
        <v>4.8</v>
      </c>
      <c r="X22" s="226">
        <v>71</v>
      </c>
      <c r="Y22" s="224"/>
      <c r="Z22" s="224"/>
      <c r="AA22" s="224"/>
      <c r="AB22" s="224"/>
      <c r="AC22" s="224"/>
      <c r="AD22" s="224"/>
      <c r="AE22" s="224" t="s">
        <v>148</v>
      </c>
      <c r="AF22" s="224"/>
      <c r="AG22" s="228" t="s">
        <v>10147</v>
      </c>
      <c r="AH22" s="224"/>
      <c r="AI22" s="224"/>
      <c r="AJ22" s="224"/>
      <c r="AK22" s="224"/>
      <c r="AL22" s="224"/>
      <c r="AM22" s="224"/>
      <c r="AN22" s="224"/>
      <c r="AO22" s="224"/>
      <c r="AP22" s="224"/>
    </row>
    <row r="23" spans="1:42" s="223" customFormat="1" ht="28.5" customHeight="1">
      <c r="A23" s="224" t="s">
        <v>8901</v>
      </c>
      <c r="B23" s="224" t="s">
        <v>8902</v>
      </c>
      <c r="C23" s="225" t="s">
        <v>10068</v>
      </c>
      <c r="D23" s="224" t="s">
        <v>362</v>
      </c>
      <c r="E23" s="224" t="s">
        <v>1019</v>
      </c>
      <c r="F23" s="224"/>
      <c r="G23" s="237">
        <f>918242217286</f>
        <v>918242217286</v>
      </c>
      <c r="H23" s="238"/>
      <c r="I23" s="238"/>
      <c r="J23" s="238"/>
      <c r="K23" s="238"/>
      <c r="L23" s="224"/>
      <c r="M23" s="224"/>
      <c r="N23" s="224"/>
      <c r="O23" s="224"/>
      <c r="P23" s="224"/>
      <c r="Q23" s="224"/>
      <c r="R23" s="224"/>
      <c r="S23" s="224"/>
      <c r="T23" s="225" t="s">
        <v>10148</v>
      </c>
      <c r="U23" s="229" t="s">
        <v>10070</v>
      </c>
      <c r="V23" s="224"/>
      <c r="W23" s="226">
        <v>4</v>
      </c>
      <c r="X23" s="226">
        <v>24</v>
      </c>
      <c r="Y23" s="224"/>
      <c r="Z23" s="224"/>
      <c r="AA23" s="224"/>
      <c r="AB23" s="224"/>
      <c r="AC23" s="224"/>
      <c r="AD23" s="224"/>
      <c r="AE23" s="224" t="s">
        <v>148</v>
      </c>
      <c r="AF23" s="224"/>
      <c r="AG23" s="224"/>
      <c r="AH23" s="224"/>
      <c r="AI23" s="224"/>
      <c r="AJ23" s="224"/>
      <c r="AK23" s="224"/>
      <c r="AL23" s="224"/>
      <c r="AM23" s="224"/>
      <c r="AN23" s="224"/>
      <c r="AO23" s="224"/>
      <c r="AP23" s="224"/>
    </row>
    <row r="24" spans="1:42" s="223" customFormat="1" ht="28.5" customHeight="1">
      <c r="A24" s="224" t="s">
        <v>10149</v>
      </c>
      <c r="B24" s="224" t="s">
        <v>10150</v>
      </c>
      <c r="C24" s="225" t="s">
        <v>10151</v>
      </c>
      <c r="D24" s="224" t="s">
        <v>50</v>
      </c>
      <c r="E24" s="224" t="s">
        <v>1020</v>
      </c>
      <c r="F24" s="224"/>
      <c r="G24" s="237">
        <v>919322247452</v>
      </c>
      <c r="H24" s="238"/>
      <c r="I24" s="237">
        <v>2228673118</v>
      </c>
      <c r="J24" s="238"/>
      <c r="K24" s="238"/>
      <c r="L24" s="224"/>
      <c r="M24" s="224"/>
      <c r="N24" s="224"/>
      <c r="O24" s="224"/>
      <c r="P24" s="224"/>
      <c r="Q24" s="224"/>
      <c r="R24" s="224"/>
      <c r="S24" s="224"/>
      <c r="T24" s="225" t="s">
        <v>10152</v>
      </c>
      <c r="U24" s="229" t="s">
        <v>10153</v>
      </c>
      <c r="V24" s="224"/>
      <c r="W24" s="226">
        <v>4.3</v>
      </c>
      <c r="X24" s="226">
        <v>6</v>
      </c>
      <c r="Y24" s="224"/>
      <c r="Z24" s="226">
        <v>1995</v>
      </c>
      <c r="AA24" s="224"/>
      <c r="AB24" s="224"/>
      <c r="AC24" s="224"/>
      <c r="AD24" s="224"/>
      <c r="AE24" s="224" t="s">
        <v>148</v>
      </c>
      <c r="AF24" s="224"/>
      <c r="AG24" s="228" t="s">
        <v>10154</v>
      </c>
      <c r="AH24" s="224"/>
      <c r="AI24" s="224"/>
      <c r="AJ24" s="224"/>
      <c r="AK24" s="224"/>
      <c r="AL24" s="224"/>
      <c r="AM24" s="224"/>
      <c r="AN24" s="224"/>
      <c r="AO24" s="224"/>
      <c r="AP24" s="224"/>
    </row>
    <row r="25" spans="1:42" s="223" customFormat="1" ht="28.5" customHeight="1">
      <c r="A25" s="224" t="s">
        <v>10155</v>
      </c>
      <c r="B25" s="224" t="s">
        <v>10156</v>
      </c>
      <c r="C25" s="225" t="s">
        <v>10157</v>
      </c>
      <c r="D25" s="224" t="s">
        <v>50</v>
      </c>
      <c r="E25" s="224" t="s">
        <v>1020</v>
      </c>
      <c r="F25" s="225" t="s">
        <v>10158</v>
      </c>
      <c r="G25" s="241">
        <f>919892765540</f>
        <v>919892765540</v>
      </c>
      <c r="H25" s="238"/>
      <c r="I25" s="238"/>
      <c r="J25" s="238"/>
      <c r="K25" s="238"/>
      <c r="L25" s="224"/>
      <c r="M25" s="224"/>
      <c r="N25" s="224"/>
      <c r="O25" s="224"/>
      <c r="P25" s="228" t="s">
        <v>10159</v>
      </c>
      <c r="Q25" s="224"/>
      <c r="R25" s="224"/>
      <c r="S25" s="224"/>
      <c r="T25" s="225" t="s">
        <v>10160</v>
      </c>
      <c r="U25" s="225" t="s">
        <v>10161</v>
      </c>
      <c r="V25" s="225" t="s">
        <v>10162</v>
      </c>
      <c r="W25" s="226">
        <v>4.9000000000000004</v>
      </c>
      <c r="X25" s="226">
        <v>21</v>
      </c>
      <c r="Y25" s="224"/>
      <c r="Z25" s="224"/>
      <c r="AA25" s="224"/>
      <c r="AB25" s="224"/>
      <c r="AC25" s="224"/>
      <c r="AD25" s="224"/>
      <c r="AE25" s="224" t="s">
        <v>148</v>
      </c>
      <c r="AF25" s="224"/>
      <c r="AG25" s="224"/>
      <c r="AH25" s="224"/>
      <c r="AI25" s="224"/>
      <c r="AJ25" s="224"/>
      <c r="AK25" s="224"/>
      <c r="AL25" s="224"/>
      <c r="AM25" s="224"/>
      <c r="AN25" s="224"/>
      <c r="AO25" s="224"/>
      <c r="AP25" s="224"/>
    </row>
    <row r="26" spans="1:42" s="223" customFormat="1" ht="28.5" customHeight="1">
      <c r="A26" s="224" t="s">
        <v>10042</v>
      </c>
      <c r="B26" s="224" t="s">
        <v>10163</v>
      </c>
      <c r="C26" s="225" t="s">
        <v>10164</v>
      </c>
      <c r="D26" s="224" t="s">
        <v>50</v>
      </c>
      <c r="E26" s="224" t="s">
        <v>1020</v>
      </c>
      <c r="F26" s="224"/>
      <c r="G26" s="237">
        <f>919869279058</f>
        <v>919869279058</v>
      </c>
      <c r="H26" s="238"/>
      <c r="I26" s="238"/>
      <c r="J26" s="238"/>
      <c r="K26" s="238"/>
      <c r="L26" s="224"/>
      <c r="M26" s="224"/>
      <c r="N26" s="224"/>
      <c r="O26" s="224"/>
      <c r="P26" s="224"/>
      <c r="Q26" s="224"/>
      <c r="R26" s="224"/>
      <c r="S26" s="224"/>
      <c r="T26" s="225" t="s">
        <v>10165</v>
      </c>
      <c r="U26" s="229" t="s">
        <v>10165</v>
      </c>
      <c r="V26" s="224"/>
      <c r="W26" s="226">
        <v>3.8</v>
      </c>
      <c r="X26" s="226">
        <v>5</v>
      </c>
      <c r="Y26" s="224"/>
      <c r="Z26" s="224"/>
      <c r="AA26" s="224"/>
      <c r="AB26" s="224"/>
      <c r="AC26" s="224"/>
      <c r="AD26" s="224"/>
      <c r="AE26" s="224" t="s">
        <v>148</v>
      </c>
      <c r="AF26" s="224"/>
      <c r="AG26" s="224"/>
      <c r="AH26" s="224"/>
      <c r="AI26" s="224"/>
      <c r="AJ26" s="224"/>
      <c r="AK26" s="224"/>
      <c r="AL26" s="224"/>
      <c r="AM26" s="224"/>
      <c r="AN26" s="224"/>
      <c r="AO26" s="224"/>
      <c r="AP26" s="224"/>
    </row>
    <row r="27" spans="1:42" s="223" customFormat="1" ht="28.5" customHeight="1">
      <c r="A27" s="224" t="s">
        <v>10166</v>
      </c>
      <c r="B27" s="224" t="s">
        <v>10167</v>
      </c>
      <c r="C27" s="225" t="s">
        <v>10168</v>
      </c>
      <c r="D27" s="224" t="s">
        <v>50</v>
      </c>
      <c r="E27" s="224" t="s">
        <v>1020</v>
      </c>
      <c r="F27" s="225" t="s">
        <v>10169</v>
      </c>
      <c r="G27" s="237">
        <f>918420595274</f>
        <v>918420595274</v>
      </c>
      <c r="H27" s="238"/>
      <c r="I27" s="237">
        <v>7977962892</v>
      </c>
      <c r="J27" s="238" t="s">
        <v>10170</v>
      </c>
      <c r="K27" s="238"/>
      <c r="L27" s="224"/>
      <c r="M27" s="224"/>
      <c r="N27" s="224"/>
      <c r="O27" s="224"/>
      <c r="P27" s="224" t="s">
        <v>10171</v>
      </c>
      <c r="Q27" s="224"/>
      <c r="R27" s="224"/>
      <c r="S27" s="224"/>
      <c r="T27" s="225" t="s">
        <v>10172</v>
      </c>
      <c r="U27" s="225" t="s">
        <v>10173</v>
      </c>
      <c r="V27" s="225" t="s">
        <v>10174</v>
      </c>
      <c r="W27" s="226">
        <v>5</v>
      </c>
      <c r="X27" s="226">
        <v>1</v>
      </c>
      <c r="Y27" s="224"/>
      <c r="Z27" s="226">
        <v>2019</v>
      </c>
      <c r="AA27" s="224"/>
      <c r="AB27" s="224"/>
      <c r="AC27" s="224"/>
      <c r="AD27" s="224" t="s">
        <v>10175</v>
      </c>
      <c r="AE27" s="224" t="s">
        <v>148</v>
      </c>
      <c r="AF27" s="224"/>
      <c r="AG27" s="228" t="s">
        <v>10176</v>
      </c>
      <c r="AH27" s="224"/>
      <c r="AI27" s="224"/>
      <c r="AJ27" s="224"/>
      <c r="AK27" s="224"/>
      <c r="AL27" s="224"/>
      <c r="AM27" s="224"/>
      <c r="AN27" s="224"/>
      <c r="AO27" s="224"/>
      <c r="AP27" s="224"/>
    </row>
    <row r="28" spans="1:42" s="223" customFormat="1" ht="28.5" customHeight="1">
      <c r="A28" s="224" t="s">
        <v>6207</v>
      </c>
      <c r="B28" s="224" t="s">
        <v>10177</v>
      </c>
      <c r="C28" s="225" t="s">
        <v>10178</v>
      </c>
      <c r="D28" s="224" t="s">
        <v>50</v>
      </c>
      <c r="E28" s="224" t="s">
        <v>1020</v>
      </c>
      <c r="F28" s="224" t="s">
        <v>10179</v>
      </c>
      <c r="G28" s="237">
        <f>912221639046</f>
        <v>912221639046</v>
      </c>
      <c r="H28" s="238"/>
      <c r="I28" s="237">
        <v>2221635114</v>
      </c>
      <c r="J28" s="238"/>
      <c r="K28" s="238"/>
      <c r="L28" s="224"/>
      <c r="M28" s="224"/>
      <c r="N28" s="224" t="s">
        <v>10180</v>
      </c>
      <c r="O28" s="228" t="s">
        <v>10181</v>
      </c>
      <c r="P28" s="228"/>
      <c r="Q28" s="224"/>
      <c r="R28" s="224"/>
      <c r="S28" s="224"/>
      <c r="T28" s="225" t="s">
        <v>10182</v>
      </c>
      <c r="U28" s="225" t="s">
        <v>10182</v>
      </c>
      <c r="V28" s="225" t="s">
        <v>10183</v>
      </c>
      <c r="W28" s="226">
        <v>4.0999999999999996</v>
      </c>
      <c r="X28" s="226">
        <v>130</v>
      </c>
      <c r="Y28" s="224"/>
      <c r="Z28" s="224"/>
      <c r="AA28" s="224"/>
      <c r="AB28" s="224"/>
      <c r="AC28" s="224" t="s">
        <v>10184</v>
      </c>
      <c r="AD28" s="224"/>
      <c r="AE28" s="224" t="s">
        <v>148</v>
      </c>
      <c r="AF28" s="224"/>
      <c r="AG28" s="224"/>
      <c r="AH28" s="224"/>
      <c r="AI28" s="224"/>
      <c r="AJ28" s="224"/>
      <c r="AK28" s="224"/>
      <c r="AL28" s="224"/>
      <c r="AM28" s="224"/>
      <c r="AN28" s="224"/>
      <c r="AO28" s="224"/>
      <c r="AP28" s="224"/>
    </row>
    <row r="29" spans="1:42" s="223" customFormat="1" ht="28.5" customHeight="1">
      <c r="A29" s="224" t="s">
        <v>10185</v>
      </c>
      <c r="B29" s="224" t="s">
        <v>10186</v>
      </c>
      <c r="C29" s="225" t="s">
        <v>10187</v>
      </c>
      <c r="D29" s="224" t="s">
        <v>50</v>
      </c>
      <c r="E29" s="224" t="s">
        <v>1020</v>
      </c>
      <c r="F29" s="225" t="s">
        <v>10188</v>
      </c>
      <c r="G29" s="237">
        <f>919967586853</f>
        <v>919967586853</v>
      </c>
      <c r="H29" s="238"/>
      <c r="I29" s="238" t="s">
        <v>10189</v>
      </c>
      <c r="J29" s="238"/>
      <c r="K29" s="238"/>
      <c r="L29" s="224"/>
      <c r="M29" s="224"/>
      <c r="N29" s="224"/>
      <c r="O29" s="224"/>
      <c r="P29" s="224"/>
      <c r="Q29" s="224"/>
      <c r="R29" s="224"/>
      <c r="S29" s="224"/>
      <c r="T29" s="225" t="s">
        <v>10190</v>
      </c>
      <c r="U29" s="225" t="s">
        <v>10191</v>
      </c>
      <c r="V29" s="225" t="s">
        <v>10192</v>
      </c>
      <c r="W29" s="226">
        <v>3.3</v>
      </c>
      <c r="X29" s="226">
        <v>27</v>
      </c>
      <c r="Y29" s="224"/>
      <c r="Z29" s="226">
        <v>1996</v>
      </c>
      <c r="AA29" s="224"/>
      <c r="AB29" s="224"/>
      <c r="AC29" s="224"/>
      <c r="AD29" s="224"/>
      <c r="AE29" s="224" t="s">
        <v>148</v>
      </c>
      <c r="AF29" s="224"/>
      <c r="AG29" s="228" t="s">
        <v>10193</v>
      </c>
      <c r="AH29" s="224"/>
      <c r="AI29" s="224"/>
      <c r="AJ29" s="224"/>
      <c r="AK29" s="224"/>
      <c r="AL29" s="224"/>
      <c r="AM29" s="224"/>
      <c r="AN29" s="224"/>
      <c r="AO29" s="224"/>
      <c r="AP29" s="224"/>
    </row>
    <row r="30" spans="1:42" s="223" customFormat="1" ht="28.5" customHeight="1">
      <c r="A30" s="224" t="s">
        <v>10194</v>
      </c>
      <c r="B30" s="224" t="s">
        <v>10195</v>
      </c>
      <c r="C30" s="225" t="s">
        <v>10196</v>
      </c>
      <c r="D30" s="224" t="s">
        <v>50</v>
      </c>
      <c r="E30" s="224" t="s">
        <v>1020</v>
      </c>
      <c r="F30" s="224"/>
      <c r="G30" s="238"/>
      <c r="H30" s="238"/>
      <c r="I30" s="238"/>
      <c r="J30" s="238"/>
      <c r="K30" s="238"/>
      <c r="L30" s="224"/>
      <c r="M30" s="224"/>
      <c r="N30" s="224"/>
      <c r="O30" s="224"/>
      <c r="P30" s="224"/>
      <c r="Q30" s="224"/>
      <c r="R30" s="224"/>
      <c r="S30" s="224"/>
      <c r="T30" s="225" t="s">
        <v>10197</v>
      </c>
      <c r="U30" s="229" t="s">
        <v>10197</v>
      </c>
      <c r="V30" s="228"/>
      <c r="W30" s="228"/>
      <c r="X30" s="228"/>
      <c r="Y30" s="228"/>
      <c r="Z30" s="228"/>
      <c r="AA30" s="224"/>
      <c r="AB30" s="228"/>
      <c r="AC30" s="228"/>
      <c r="AD30" s="224"/>
      <c r="AE30" s="224" t="s">
        <v>148</v>
      </c>
      <c r="AF30" s="224"/>
      <c r="AG30" s="224"/>
      <c r="AH30" s="224"/>
      <c r="AI30" s="224"/>
      <c r="AJ30" s="224"/>
      <c r="AK30" s="228"/>
      <c r="AL30" s="224"/>
      <c r="AM30" s="224"/>
      <c r="AN30" s="224"/>
      <c r="AO30" s="224"/>
      <c r="AP30" s="224"/>
    </row>
    <row r="31" spans="1:42" s="223" customFormat="1" ht="28.5" customHeight="1">
      <c r="A31" s="224" t="s">
        <v>10198</v>
      </c>
      <c r="B31" s="224" t="s">
        <v>10199</v>
      </c>
      <c r="C31" s="225" t="s">
        <v>10200</v>
      </c>
      <c r="D31" s="224" t="s">
        <v>50</v>
      </c>
      <c r="E31" s="224" t="s">
        <v>1020</v>
      </c>
      <c r="F31" s="224"/>
      <c r="G31" s="237">
        <f>919892313912</f>
        <v>919892313912</v>
      </c>
      <c r="H31" s="238"/>
      <c r="I31" s="238"/>
      <c r="J31" s="238"/>
      <c r="K31" s="238"/>
      <c r="L31" s="224"/>
      <c r="M31" s="224"/>
      <c r="N31" s="224"/>
      <c r="O31" s="224"/>
      <c r="P31" s="224"/>
      <c r="Q31" s="224"/>
      <c r="R31" s="224"/>
      <c r="S31" s="224"/>
      <c r="T31" s="225" t="s">
        <v>10201</v>
      </c>
      <c r="U31" s="229" t="s">
        <v>10202</v>
      </c>
      <c r="V31" s="224"/>
      <c r="W31" s="226">
        <v>4</v>
      </c>
      <c r="X31" s="226">
        <v>3</v>
      </c>
      <c r="Y31" s="224"/>
      <c r="Z31" s="224"/>
      <c r="AA31" s="224"/>
      <c r="AB31" s="224"/>
      <c r="AC31" s="224"/>
      <c r="AD31" s="224"/>
      <c r="AE31" s="224" t="s">
        <v>148</v>
      </c>
      <c r="AF31" s="224"/>
      <c r="AG31" s="224"/>
      <c r="AH31" s="224"/>
      <c r="AI31" s="224"/>
      <c r="AJ31" s="224"/>
      <c r="AK31" s="224"/>
      <c r="AL31" s="224"/>
      <c r="AM31" s="224"/>
      <c r="AN31" s="224"/>
      <c r="AO31" s="224"/>
      <c r="AP31" s="224"/>
    </row>
    <row r="32" spans="1:42" s="223" customFormat="1" ht="28.5" customHeight="1">
      <c r="A32" s="224" t="s">
        <v>10203</v>
      </c>
      <c r="B32" s="224" t="s">
        <v>10204</v>
      </c>
      <c r="C32" s="225" t="s">
        <v>10205</v>
      </c>
      <c r="D32" s="224" t="s">
        <v>50</v>
      </c>
      <c r="E32" s="224" t="s">
        <v>1020</v>
      </c>
      <c r="F32" s="225" t="s">
        <v>10206</v>
      </c>
      <c r="G32" s="237">
        <f>918779626584</f>
        <v>918779626584</v>
      </c>
      <c r="H32" s="238"/>
      <c r="I32" s="237">
        <v>919819893834</v>
      </c>
      <c r="J32" s="238"/>
      <c r="K32" s="238"/>
      <c r="L32" s="224"/>
      <c r="M32" s="224"/>
      <c r="N32" s="224"/>
      <c r="O32" s="224"/>
      <c r="P32" s="224"/>
      <c r="Q32" s="224"/>
      <c r="R32" s="224"/>
      <c r="S32" s="224"/>
      <c r="T32" s="225" t="s">
        <v>10207</v>
      </c>
      <c r="U32" s="225" t="s">
        <v>10208</v>
      </c>
      <c r="V32" s="225" t="s">
        <v>10209</v>
      </c>
      <c r="W32" s="226">
        <v>4.7</v>
      </c>
      <c r="X32" s="226">
        <v>15</v>
      </c>
      <c r="Y32" s="224"/>
      <c r="Z32" s="224"/>
      <c r="AA32" s="224"/>
      <c r="AB32" s="224"/>
      <c r="AC32" s="224"/>
      <c r="AD32" s="224"/>
      <c r="AE32" s="224" t="s">
        <v>148</v>
      </c>
      <c r="AF32" s="224"/>
      <c r="AG32" s="224"/>
      <c r="AH32" s="224"/>
      <c r="AI32" s="224"/>
      <c r="AJ32" s="224"/>
      <c r="AK32" s="224"/>
      <c r="AL32" s="224"/>
      <c r="AM32" s="224"/>
      <c r="AN32" s="224"/>
      <c r="AO32" s="224"/>
      <c r="AP32" s="224"/>
    </row>
    <row r="33" spans="1:42" s="223" customFormat="1" ht="28.5" customHeight="1">
      <c r="A33" s="224" t="s">
        <v>10210</v>
      </c>
      <c r="B33" s="224" t="s">
        <v>10211</v>
      </c>
      <c r="C33" s="225" t="s">
        <v>10212</v>
      </c>
      <c r="D33" s="224" t="s">
        <v>50</v>
      </c>
      <c r="E33" s="224" t="s">
        <v>1020</v>
      </c>
      <c r="F33" s="225" t="s">
        <v>10213</v>
      </c>
      <c r="G33" s="237">
        <f t="shared" ref="G33:G34" si="1">919819665667</f>
        <v>919819665667</v>
      </c>
      <c r="H33" s="238"/>
      <c r="I33" s="237">
        <v>2265535632</v>
      </c>
      <c r="J33" s="240" t="s">
        <v>10214</v>
      </c>
      <c r="K33" s="238"/>
      <c r="L33" s="229" t="s">
        <v>10213</v>
      </c>
      <c r="M33" s="224"/>
      <c r="N33" s="224" t="s">
        <v>10215</v>
      </c>
      <c r="O33" s="224"/>
      <c r="P33" s="224"/>
      <c r="Q33" s="224"/>
      <c r="R33" s="224"/>
      <c r="S33" s="224"/>
      <c r="T33" s="225" t="s">
        <v>10216</v>
      </c>
      <c r="U33" s="225" t="s">
        <v>10216</v>
      </c>
      <c r="V33" s="225" t="s">
        <v>10217</v>
      </c>
      <c r="W33" s="226">
        <v>4.7</v>
      </c>
      <c r="X33" s="226">
        <v>50</v>
      </c>
      <c r="Y33" s="224"/>
      <c r="Z33" s="232">
        <v>2000</v>
      </c>
      <c r="AA33" s="224"/>
      <c r="AB33" s="224"/>
      <c r="AC33" s="224"/>
      <c r="AD33" s="224"/>
      <c r="AE33" s="224" t="s">
        <v>148</v>
      </c>
      <c r="AF33" s="224"/>
      <c r="AG33" s="224"/>
      <c r="AH33" s="224"/>
      <c r="AI33" s="224"/>
      <c r="AJ33" s="224"/>
      <c r="AK33" s="224"/>
      <c r="AL33" s="224"/>
      <c r="AM33" s="224"/>
      <c r="AN33" s="224"/>
      <c r="AO33" s="224"/>
      <c r="AP33" s="224"/>
    </row>
    <row r="34" spans="1:42" s="223" customFormat="1" ht="28.5" customHeight="1">
      <c r="A34" s="224" t="s">
        <v>10218</v>
      </c>
      <c r="B34" s="224" t="s">
        <v>10219</v>
      </c>
      <c r="C34" s="225" t="s">
        <v>10220</v>
      </c>
      <c r="D34" s="224" t="s">
        <v>50</v>
      </c>
      <c r="E34" s="224" t="s">
        <v>1020</v>
      </c>
      <c r="F34" s="225" t="s">
        <v>10213</v>
      </c>
      <c r="G34" s="237">
        <f t="shared" si="1"/>
        <v>919819665667</v>
      </c>
      <c r="H34" s="238"/>
      <c r="I34" s="237">
        <v>2265535632</v>
      </c>
      <c r="J34" s="240" t="s">
        <v>10214</v>
      </c>
      <c r="K34" s="238"/>
      <c r="L34" s="229" t="s">
        <v>10213</v>
      </c>
      <c r="M34" s="224"/>
      <c r="N34" s="224"/>
      <c r="O34" s="224"/>
      <c r="P34" s="224"/>
      <c r="Q34" s="224"/>
      <c r="R34" s="224"/>
      <c r="S34" s="224"/>
      <c r="T34" s="225" t="s">
        <v>10221</v>
      </c>
      <c r="U34" s="225" t="s">
        <v>10221</v>
      </c>
      <c r="V34" s="225" t="s">
        <v>10217</v>
      </c>
      <c r="W34" s="226">
        <v>4.4000000000000004</v>
      </c>
      <c r="X34" s="226">
        <v>8</v>
      </c>
      <c r="Y34" s="224"/>
      <c r="Z34" s="232">
        <v>2000</v>
      </c>
      <c r="AA34" s="224"/>
      <c r="AB34" s="224"/>
      <c r="AC34" s="224"/>
      <c r="AD34" s="224"/>
      <c r="AE34" s="224" t="s">
        <v>148</v>
      </c>
      <c r="AF34" s="224"/>
      <c r="AG34" s="224"/>
      <c r="AH34" s="224"/>
      <c r="AI34" s="224"/>
      <c r="AJ34" s="224"/>
      <c r="AK34" s="224"/>
      <c r="AL34" s="224" t="s">
        <v>10222</v>
      </c>
      <c r="AM34" s="224"/>
      <c r="AN34" s="226">
        <v>6</v>
      </c>
      <c r="AO34" s="224" t="s">
        <v>10223</v>
      </c>
      <c r="AP34" s="224"/>
    </row>
    <row r="35" spans="1:42" s="223" customFormat="1" ht="28.5" customHeight="1">
      <c r="A35" s="224" t="s">
        <v>10224</v>
      </c>
      <c r="B35" s="224" t="s">
        <v>10225</v>
      </c>
      <c r="C35" s="225" t="s">
        <v>10226</v>
      </c>
      <c r="D35" s="224" t="s">
        <v>50</v>
      </c>
      <c r="E35" s="224" t="s">
        <v>1020</v>
      </c>
      <c r="F35" s="224"/>
      <c r="G35" s="238"/>
      <c r="H35" s="238"/>
      <c r="I35" s="238"/>
      <c r="J35" s="238"/>
      <c r="K35" s="238"/>
      <c r="L35" s="224"/>
      <c r="M35" s="224"/>
      <c r="N35" s="224"/>
      <c r="O35" s="224"/>
      <c r="P35" s="224"/>
      <c r="Q35" s="224"/>
      <c r="R35" s="224"/>
      <c r="S35" s="224"/>
      <c r="T35" s="225" t="s">
        <v>10227</v>
      </c>
      <c r="U35" s="229" t="s">
        <v>10227</v>
      </c>
      <c r="V35" s="224"/>
      <c r="W35" s="226">
        <v>5</v>
      </c>
      <c r="X35" s="226">
        <v>1</v>
      </c>
      <c r="Y35" s="224"/>
      <c r="Z35" s="224"/>
      <c r="AA35" s="224"/>
      <c r="AB35" s="224"/>
      <c r="AC35" s="224"/>
      <c r="AD35" s="224"/>
      <c r="AE35" s="224" t="s">
        <v>148</v>
      </c>
      <c r="AF35" s="224"/>
      <c r="AG35" s="224"/>
      <c r="AH35" s="224"/>
      <c r="AI35" s="224"/>
      <c r="AJ35" s="224"/>
      <c r="AK35" s="224"/>
      <c r="AL35" s="224" t="s">
        <v>10222</v>
      </c>
      <c r="AM35" s="224"/>
      <c r="AN35" s="226">
        <v>6</v>
      </c>
      <c r="AO35" s="224" t="s">
        <v>10223</v>
      </c>
      <c r="AP35" s="224"/>
    </row>
    <row r="36" spans="1:42" s="223" customFormat="1" ht="28.5" customHeight="1">
      <c r="A36" s="224" t="s">
        <v>8655</v>
      </c>
      <c r="B36" s="224" t="s">
        <v>8656</v>
      </c>
      <c r="C36" s="225" t="s">
        <v>10228</v>
      </c>
      <c r="D36" s="224" t="s">
        <v>50</v>
      </c>
      <c r="E36" s="224" t="s">
        <v>1020</v>
      </c>
      <c r="F36" s="224"/>
      <c r="G36" s="237">
        <f>912238564342</f>
        <v>912238564342</v>
      </c>
      <c r="H36" s="238"/>
      <c r="I36" s="238"/>
      <c r="J36" s="238"/>
      <c r="K36" s="238"/>
      <c r="L36" s="224"/>
      <c r="M36" s="224"/>
      <c r="N36" s="224"/>
      <c r="O36" s="224"/>
      <c r="P36" s="224"/>
      <c r="Q36" s="224"/>
      <c r="R36" s="224"/>
      <c r="S36" s="224"/>
      <c r="T36" s="225" t="s">
        <v>10229</v>
      </c>
      <c r="U36" s="229" t="s">
        <v>10230</v>
      </c>
      <c r="V36" s="224"/>
      <c r="W36" s="226">
        <v>4</v>
      </c>
      <c r="X36" s="226">
        <v>80</v>
      </c>
      <c r="Y36" s="224"/>
      <c r="Z36" s="226">
        <v>2002</v>
      </c>
      <c r="AA36" s="224"/>
      <c r="AB36" s="224"/>
      <c r="AC36" s="224"/>
      <c r="AD36" s="224" t="s">
        <v>10231</v>
      </c>
      <c r="AE36" s="224" t="s">
        <v>148</v>
      </c>
      <c r="AF36" s="224"/>
      <c r="AG36" s="228" t="s">
        <v>10232</v>
      </c>
      <c r="AH36" s="224"/>
      <c r="AI36" s="224"/>
      <c r="AJ36" s="224"/>
      <c r="AK36" s="224"/>
      <c r="AL36" s="224"/>
      <c r="AM36" s="224"/>
      <c r="AN36" s="224"/>
      <c r="AO36" s="224"/>
      <c r="AP36" s="224"/>
    </row>
    <row r="37" spans="1:42" s="223" customFormat="1" ht="28.5" customHeight="1">
      <c r="A37" s="224" t="s">
        <v>10233</v>
      </c>
      <c r="B37" s="224" t="s">
        <v>10234</v>
      </c>
      <c r="C37" s="225" t="s">
        <v>10235</v>
      </c>
      <c r="D37" s="224" t="s">
        <v>50</v>
      </c>
      <c r="E37" s="224" t="s">
        <v>1020</v>
      </c>
      <c r="F37" s="224"/>
      <c r="G37" s="238"/>
      <c r="H37" s="238"/>
      <c r="I37" s="238"/>
      <c r="J37" s="238"/>
      <c r="K37" s="238"/>
      <c r="L37" s="224"/>
      <c r="M37" s="224"/>
      <c r="N37" s="224"/>
      <c r="O37" s="224"/>
      <c r="P37" s="224"/>
      <c r="Q37" s="224"/>
      <c r="R37" s="224"/>
      <c r="S37" s="224"/>
      <c r="T37" s="225" t="s">
        <v>10236</v>
      </c>
      <c r="U37" s="229" t="s">
        <v>10236</v>
      </c>
      <c r="V37" s="228"/>
      <c r="W37" s="228"/>
      <c r="X37" s="228"/>
      <c r="Y37" s="228"/>
      <c r="Z37" s="228"/>
      <c r="AA37" s="224"/>
      <c r="AB37" s="228"/>
      <c r="AC37" s="228"/>
      <c r="AD37" s="224"/>
      <c r="AE37" s="224" t="s">
        <v>148</v>
      </c>
      <c r="AF37" s="224"/>
      <c r="AG37" s="224"/>
      <c r="AH37" s="224"/>
      <c r="AI37" s="224"/>
      <c r="AJ37" s="224"/>
      <c r="AK37" s="224"/>
      <c r="AL37" s="224"/>
      <c r="AM37" s="224"/>
      <c r="AN37" s="224"/>
      <c r="AO37" s="224"/>
      <c r="AP37" s="224"/>
    </row>
    <row r="38" spans="1:42" s="223" customFormat="1" ht="28.5" customHeight="1">
      <c r="A38" s="224" t="s">
        <v>10237</v>
      </c>
      <c r="B38" s="224" t="s">
        <v>10238</v>
      </c>
      <c r="C38" s="225" t="s">
        <v>10239</v>
      </c>
      <c r="D38" s="224" t="s">
        <v>50</v>
      </c>
      <c r="E38" s="224" t="s">
        <v>1020</v>
      </c>
      <c r="F38" s="224"/>
      <c r="G38" s="237">
        <f>919920793923</f>
        <v>919920793923</v>
      </c>
      <c r="H38" s="238"/>
      <c r="I38" s="238"/>
      <c r="J38" s="238"/>
      <c r="K38" s="238"/>
      <c r="L38" s="224"/>
      <c r="M38" s="224"/>
      <c r="N38" s="224"/>
      <c r="O38" s="224"/>
      <c r="P38" s="224"/>
      <c r="Q38" s="224"/>
      <c r="R38" s="224"/>
      <c r="S38" s="224"/>
      <c r="T38" s="225" t="s">
        <v>10240</v>
      </c>
      <c r="U38" s="229" t="s">
        <v>10240</v>
      </c>
      <c r="V38" s="224"/>
      <c r="W38" s="226">
        <v>3.7</v>
      </c>
      <c r="X38" s="226">
        <v>6</v>
      </c>
      <c r="Y38" s="224"/>
      <c r="Z38" s="224"/>
      <c r="AA38" s="224"/>
      <c r="AB38" s="224"/>
      <c r="AC38" s="224"/>
      <c r="AD38" s="224"/>
      <c r="AE38" s="224" t="s">
        <v>148</v>
      </c>
      <c r="AF38" s="224"/>
      <c r="AG38" s="224"/>
      <c r="AH38" s="224"/>
      <c r="AI38" s="224"/>
      <c r="AJ38" s="224"/>
      <c r="AK38" s="224"/>
      <c r="AL38" s="224"/>
      <c r="AM38" s="224"/>
      <c r="AN38" s="224"/>
      <c r="AO38" s="224"/>
      <c r="AP38" s="224"/>
    </row>
    <row r="39" spans="1:42" s="223" customFormat="1" ht="28.5" customHeight="1">
      <c r="A39" s="224" t="s">
        <v>10241</v>
      </c>
      <c r="B39" s="224" t="s">
        <v>10242</v>
      </c>
      <c r="C39" s="225" t="s">
        <v>10243</v>
      </c>
      <c r="D39" s="224" t="s">
        <v>953</v>
      </c>
      <c r="E39" s="224" t="s">
        <v>1020</v>
      </c>
      <c r="F39" s="224" t="s">
        <v>10244</v>
      </c>
      <c r="G39" s="237">
        <f>919167393043</f>
        <v>919167393043</v>
      </c>
      <c r="H39" s="238"/>
      <c r="I39" s="238"/>
      <c r="J39" s="238"/>
      <c r="K39" s="238"/>
      <c r="L39" s="224"/>
      <c r="M39" s="224"/>
      <c r="N39" s="224"/>
      <c r="O39" s="224"/>
      <c r="P39" s="224" t="s">
        <v>10245</v>
      </c>
      <c r="Q39" s="224"/>
      <c r="R39" s="224"/>
      <c r="S39" s="224" t="s">
        <v>10246</v>
      </c>
      <c r="T39" s="225" t="s">
        <v>10247</v>
      </c>
      <c r="U39" s="225" t="s">
        <v>10248</v>
      </c>
      <c r="V39" s="225" t="s">
        <v>10249</v>
      </c>
      <c r="W39" s="226">
        <v>4.5999999999999996</v>
      </c>
      <c r="X39" s="226">
        <v>19</v>
      </c>
      <c r="Y39" s="224"/>
      <c r="Z39" s="226">
        <v>2017</v>
      </c>
      <c r="AA39" s="224"/>
      <c r="AB39" s="224"/>
      <c r="AC39" s="224" t="s">
        <v>10250</v>
      </c>
      <c r="AD39" s="224" t="s">
        <v>106</v>
      </c>
      <c r="AE39" s="224" t="s">
        <v>148</v>
      </c>
      <c r="AF39" s="224"/>
      <c r="AG39" s="228" t="s">
        <v>10251</v>
      </c>
      <c r="AH39" s="224"/>
      <c r="AI39" s="224"/>
      <c r="AJ39" s="224" t="s">
        <v>10252</v>
      </c>
      <c r="AK39" s="224"/>
      <c r="AL39" s="224"/>
      <c r="AM39" s="224"/>
      <c r="AN39" s="224"/>
      <c r="AO39" s="224"/>
      <c r="AP39" s="224"/>
    </row>
    <row r="40" spans="1:42" s="223" customFormat="1" ht="28.5" customHeight="1">
      <c r="A40" s="224" t="s">
        <v>10253</v>
      </c>
      <c r="B40" s="224" t="s">
        <v>10254</v>
      </c>
      <c r="C40" s="225" t="s">
        <v>10255</v>
      </c>
      <c r="D40" s="224" t="s">
        <v>953</v>
      </c>
      <c r="E40" s="224" t="s">
        <v>1020</v>
      </c>
      <c r="F40" s="224" t="s">
        <v>10256</v>
      </c>
      <c r="G40" s="237">
        <f>919820384464</f>
        <v>919820384464</v>
      </c>
      <c r="H40" s="238"/>
      <c r="I40" s="238"/>
      <c r="J40" s="238" t="s">
        <v>10257</v>
      </c>
      <c r="K40" s="237">
        <v>9820384464</v>
      </c>
      <c r="L40" s="228" t="s">
        <v>10258</v>
      </c>
      <c r="M40" s="224"/>
      <c r="N40" s="224"/>
      <c r="O40" s="224"/>
      <c r="P40" s="224" t="s">
        <v>10257</v>
      </c>
      <c r="Q40" s="224"/>
      <c r="R40" s="224"/>
      <c r="S40" s="224"/>
      <c r="T40" s="225" t="s">
        <v>10259</v>
      </c>
      <c r="U40" s="225" t="s">
        <v>10259</v>
      </c>
      <c r="V40" s="229" t="s">
        <v>10260</v>
      </c>
      <c r="W40" s="224"/>
      <c r="X40" s="224"/>
      <c r="Y40" s="224"/>
      <c r="Z40" s="224"/>
      <c r="AA40" s="224"/>
      <c r="AB40" s="224"/>
      <c r="AC40" s="224" t="s">
        <v>10261</v>
      </c>
      <c r="AD40" s="224"/>
      <c r="AE40" s="224" t="s">
        <v>148</v>
      </c>
      <c r="AF40" s="224"/>
      <c r="AG40" s="224"/>
      <c r="AH40" s="224"/>
      <c r="AI40" s="224"/>
      <c r="AJ40" s="224"/>
      <c r="AK40" s="224"/>
      <c r="AL40" s="224"/>
      <c r="AM40" s="226">
        <v>5</v>
      </c>
      <c r="AN40" s="224"/>
      <c r="AO40" s="224"/>
      <c r="AP40" s="224"/>
    </row>
    <row r="41" spans="1:42" s="223" customFormat="1" ht="28.5" customHeight="1">
      <c r="A41" s="224" t="s">
        <v>8700</v>
      </c>
      <c r="B41" s="224" t="s">
        <v>10262</v>
      </c>
      <c r="C41" s="225" t="s">
        <v>10263</v>
      </c>
      <c r="D41" s="224" t="s">
        <v>953</v>
      </c>
      <c r="E41" s="224" t="s">
        <v>1020</v>
      </c>
      <c r="F41" s="224"/>
      <c r="G41" s="237">
        <f>919221590350</f>
        <v>919221590350</v>
      </c>
      <c r="H41" s="238"/>
      <c r="I41" s="238"/>
      <c r="J41" s="238"/>
      <c r="K41" s="238"/>
      <c r="L41" s="224"/>
      <c r="M41" s="224"/>
      <c r="N41" s="224"/>
      <c r="O41" s="224"/>
      <c r="P41" s="224"/>
      <c r="Q41" s="224"/>
      <c r="R41" s="224"/>
      <c r="S41" s="224"/>
      <c r="T41" s="225" t="s">
        <v>10264</v>
      </c>
      <c r="U41" s="229" t="s">
        <v>10265</v>
      </c>
      <c r="V41" s="224"/>
      <c r="W41" s="226">
        <v>4.2</v>
      </c>
      <c r="X41" s="226">
        <v>120</v>
      </c>
      <c r="Y41" s="224"/>
      <c r="Z41" s="224"/>
      <c r="AA41" s="224"/>
      <c r="AB41" s="224"/>
      <c r="AC41" s="224"/>
      <c r="AD41" s="224"/>
      <c r="AE41" s="224" t="s">
        <v>148</v>
      </c>
      <c r="AF41" s="224"/>
      <c r="AG41" s="224"/>
      <c r="AH41" s="224"/>
      <c r="AI41" s="224"/>
      <c r="AJ41" s="224"/>
      <c r="AK41" s="224"/>
      <c r="AL41" s="224" t="s">
        <v>10266</v>
      </c>
      <c r="AM41" s="224"/>
      <c r="AN41" s="224"/>
      <c r="AO41" s="224"/>
      <c r="AP41" s="224"/>
    </row>
    <row r="42" spans="1:42" s="223" customFormat="1" ht="28.5" customHeight="1">
      <c r="A42" s="224" t="s">
        <v>10267</v>
      </c>
      <c r="B42" s="224" t="s">
        <v>10268</v>
      </c>
      <c r="C42" s="225" t="s">
        <v>10269</v>
      </c>
      <c r="D42" s="224" t="s">
        <v>953</v>
      </c>
      <c r="E42" s="224" t="s">
        <v>1020</v>
      </c>
      <c r="F42" s="224"/>
      <c r="G42" s="238"/>
      <c r="H42" s="238"/>
      <c r="I42" s="238"/>
      <c r="J42" s="238"/>
      <c r="K42" s="238"/>
      <c r="L42" s="224"/>
      <c r="M42" s="224"/>
      <c r="N42" s="224"/>
      <c r="O42" s="224"/>
      <c r="P42" s="224"/>
      <c r="Q42" s="224"/>
      <c r="R42" s="224"/>
      <c r="S42" s="224"/>
      <c r="T42" s="225" t="s">
        <v>10270</v>
      </c>
      <c r="U42" s="229" t="s">
        <v>10270</v>
      </c>
      <c r="V42" s="224"/>
      <c r="W42" s="226">
        <v>4.5</v>
      </c>
      <c r="X42" s="226">
        <v>13</v>
      </c>
      <c r="Y42" s="224"/>
      <c r="Z42" s="224"/>
      <c r="AA42" s="224"/>
      <c r="AB42" s="224"/>
      <c r="AC42" s="224"/>
      <c r="AD42" s="224"/>
      <c r="AE42" s="224" t="s">
        <v>148</v>
      </c>
      <c r="AF42" s="224"/>
      <c r="AG42" s="224"/>
      <c r="AH42" s="224"/>
      <c r="AI42" s="224"/>
      <c r="AJ42" s="224"/>
      <c r="AK42" s="224"/>
      <c r="AL42" s="224"/>
      <c r="AM42" s="226">
        <v>3</v>
      </c>
      <c r="AN42" s="224"/>
      <c r="AO42" s="224"/>
      <c r="AP42" s="224"/>
    </row>
    <row r="43" spans="1:42" s="223" customFormat="1" ht="28.5" customHeight="1">
      <c r="A43" s="224" t="s">
        <v>10271</v>
      </c>
      <c r="B43" s="224" t="s">
        <v>10272</v>
      </c>
      <c r="C43" s="225" t="s">
        <v>10273</v>
      </c>
      <c r="D43" s="224" t="s">
        <v>432</v>
      </c>
      <c r="E43" s="224" t="s">
        <v>1020</v>
      </c>
      <c r="F43" s="224"/>
      <c r="G43" s="238" t="s">
        <v>10274</v>
      </c>
      <c r="H43" s="238"/>
      <c r="I43" s="238"/>
      <c r="J43" s="238"/>
      <c r="K43" s="238"/>
      <c r="L43" s="224"/>
      <c r="M43" s="224"/>
      <c r="N43" s="224"/>
      <c r="O43" s="224"/>
      <c r="P43" s="224"/>
      <c r="Q43" s="224"/>
      <c r="R43" s="224"/>
      <c r="S43" s="224"/>
      <c r="T43" s="225" t="s">
        <v>10275</v>
      </c>
      <c r="U43" s="225" t="s">
        <v>10276</v>
      </c>
      <c r="V43" s="225" t="s">
        <v>10277</v>
      </c>
      <c r="W43" s="226">
        <v>4.7</v>
      </c>
      <c r="X43" s="226">
        <v>61</v>
      </c>
      <c r="Y43" s="224"/>
      <c r="Z43" s="226">
        <v>2015</v>
      </c>
      <c r="AA43" s="224"/>
      <c r="AB43" s="224"/>
      <c r="AC43" s="224"/>
      <c r="AD43" s="224" t="s">
        <v>106</v>
      </c>
      <c r="AE43" s="224" t="s">
        <v>148</v>
      </c>
      <c r="AF43" s="224"/>
      <c r="AG43" s="228" t="s">
        <v>10278</v>
      </c>
      <c r="AH43" s="224"/>
      <c r="AI43" s="224"/>
      <c r="AJ43" s="224"/>
      <c r="AK43" s="224"/>
      <c r="AL43" s="224"/>
      <c r="AM43" s="224"/>
      <c r="AN43" s="224"/>
      <c r="AO43" s="224"/>
      <c r="AP43" s="224"/>
    </row>
    <row r="44" spans="1:42" s="223" customFormat="1" ht="28.5" customHeight="1">
      <c r="A44" s="224" t="s">
        <v>10279</v>
      </c>
      <c r="B44" s="224" t="s">
        <v>10280</v>
      </c>
      <c r="C44" s="225" t="s">
        <v>10281</v>
      </c>
      <c r="D44" s="224" t="s">
        <v>432</v>
      </c>
      <c r="E44" s="224" t="s">
        <v>1020</v>
      </c>
      <c r="F44" s="224"/>
      <c r="G44" s="238" t="s">
        <v>10282</v>
      </c>
      <c r="H44" s="238"/>
      <c r="I44" s="237">
        <v>9323712082</v>
      </c>
      <c r="J44" s="238"/>
      <c r="K44" s="238"/>
      <c r="L44" s="224"/>
      <c r="M44" s="224"/>
      <c r="N44" s="224"/>
      <c r="O44" s="224"/>
      <c r="P44" s="224"/>
      <c r="Q44" s="224"/>
      <c r="R44" s="224"/>
      <c r="S44" s="224"/>
      <c r="T44" s="225" t="s">
        <v>10283</v>
      </c>
      <c r="U44" s="225" t="s">
        <v>10284</v>
      </c>
      <c r="V44" s="225" t="s">
        <v>10285</v>
      </c>
      <c r="W44" s="226">
        <v>4.3</v>
      </c>
      <c r="X44" s="226">
        <v>4</v>
      </c>
      <c r="Y44" s="224"/>
      <c r="Z44" s="226">
        <v>2018</v>
      </c>
      <c r="AA44" s="224"/>
      <c r="AB44" s="224"/>
      <c r="AC44" s="224"/>
      <c r="AD44" s="224" t="s">
        <v>509</v>
      </c>
      <c r="AE44" s="224"/>
      <c r="AF44" s="224"/>
      <c r="AG44" s="224"/>
      <c r="AH44" s="224"/>
      <c r="AI44" s="224"/>
      <c r="AJ44" s="224" t="s">
        <v>10286</v>
      </c>
      <c r="AK44" s="224"/>
      <c r="AL44" s="224"/>
      <c r="AM44" s="224"/>
      <c r="AN44" s="224"/>
      <c r="AO44" s="224"/>
      <c r="AP44" s="224"/>
    </row>
    <row r="45" spans="1:42" s="223" customFormat="1" ht="28.5" customHeight="1">
      <c r="A45" s="224" t="s">
        <v>8761</v>
      </c>
      <c r="B45" s="224" t="s">
        <v>8762</v>
      </c>
      <c r="C45" s="225" t="s">
        <v>10287</v>
      </c>
      <c r="D45" s="224" t="s">
        <v>432</v>
      </c>
      <c r="E45" s="224" t="s">
        <v>1020</v>
      </c>
      <c r="F45" s="224" t="s">
        <v>10288</v>
      </c>
      <c r="G45" s="237">
        <f>919673122858</f>
        <v>919673122858</v>
      </c>
      <c r="H45" s="238"/>
      <c r="I45" s="238"/>
      <c r="J45" s="238"/>
      <c r="K45" s="238"/>
      <c r="L45" s="224"/>
      <c r="M45" s="224"/>
      <c r="N45" s="224"/>
      <c r="O45" s="224"/>
      <c r="P45" s="228" t="s">
        <v>10289</v>
      </c>
      <c r="Q45" s="224"/>
      <c r="R45" s="224"/>
      <c r="S45" s="224"/>
      <c r="T45" s="225" t="s">
        <v>10290</v>
      </c>
      <c r="U45" s="225" t="s">
        <v>10291</v>
      </c>
      <c r="V45" s="225" t="s">
        <v>10292</v>
      </c>
      <c r="W45" s="226">
        <v>4.4000000000000004</v>
      </c>
      <c r="X45" s="226">
        <v>33</v>
      </c>
      <c r="Y45" s="224"/>
      <c r="Z45" s="226">
        <v>2003</v>
      </c>
      <c r="AA45" s="224"/>
      <c r="AB45" s="224"/>
      <c r="AC45" s="224" t="s">
        <v>10293</v>
      </c>
      <c r="AD45" s="224" t="s">
        <v>106</v>
      </c>
      <c r="AE45" s="224" t="s">
        <v>148</v>
      </c>
      <c r="AF45" s="224"/>
      <c r="AG45" s="228" t="s">
        <v>10294</v>
      </c>
      <c r="AH45" s="224"/>
      <c r="AI45" s="224"/>
      <c r="AJ45" s="224"/>
      <c r="AK45" s="224"/>
      <c r="AL45" s="224"/>
      <c r="AM45" s="224"/>
      <c r="AN45" s="224"/>
      <c r="AO45" s="224"/>
      <c r="AP45" s="224"/>
    </row>
    <row r="46" spans="1:42" s="223" customFormat="1" ht="28.5" customHeight="1">
      <c r="A46" s="224" t="s">
        <v>10295</v>
      </c>
      <c r="B46" s="224" t="s">
        <v>10296</v>
      </c>
      <c r="C46" s="225" t="s">
        <v>10297</v>
      </c>
      <c r="D46" s="224" t="s">
        <v>432</v>
      </c>
      <c r="E46" s="224" t="s">
        <v>1020</v>
      </c>
      <c r="F46" s="224"/>
      <c r="G46" s="237">
        <f>912025460799</f>
        <v>912025460799</v>
      </c>
      <c r="H46" s="238"/>
      <c r="I46" s="237">
        <v>9152224123</v>
      </c>
      <c r="J46" s="238"/>
      <c r="K46" s="238"/>
      <c r="L46" s="224"/>
      <c r="M46" s="224"/>
      <c r="N46" s="224"/>
      <c r="O46" s="224"/>
      <c r="P46" s="224"/>
      <c r="Q46" s="224"/>
      <c r="R46" s="224"/>
      <c r="S46" s="224"/>
      <c r="T46" s="225" t="s">
        <v>10298</v>
      </c>
      <c r="U46" s="225" t="s">
        <v>10299</v>
      </c>
      <c r="V46" s="225" t="s">
        <v>10300</v>
      </c>
      <c r="W46" s="226">
        <v>4.8</v>
      </c>
      <c r="X46" s="226">
        <v>282</v>
      </c>
      <c r="Y46" s="224"/>
      <c r="Z46" s="226">
        <v>2018</v>
      </c>
      <c r="AA46" s="224"/>
      <c r="AB46" s="224"/>
      <c r="AC46" s="224"/>
      <c r="AD46" s="224" t="s">
        <v>10301</v>
      </c>
      <c r="AE46" s="224" t="s">
        <v>148</v>
      </c>
      <c r="AF46" s="224"/>
      <c r="AG46" s="224"/>
      <c r="AH46" s="228" t="s">
        <v>10302</v>
      </c>
      <c r="AI46" s="224"/>
      <c r="AJ46" s="224"/>
      <c r="AK46" s="224"/>
      <c r="AL46" s="224"/>
      <c r="AM46" s="224"/>
      <c r="AN46" s="224"/>
      <c r="AO46" s="224"/>
      <c r="AP46" s="224"/>
    </row>
    <row r="47" spans="1:42" s="223" customFormat="1" ht="28.5" customHeight="1">
      <c r="A47" s="224" t="s">
        <v>10303</v>
      </c>
      <c r="B47" s="224" t="s">
        <v>10304</v>
      </c>
      <c r="C47" s="225" t="s">
        <v>10305</v>
      </c>
      <c r="D47" s="224" t="s">
        <v>432</v>
      </c>
      <c r="E47" s="224" t="s">
        <v>1020</v>
      </c>
      <c r="F47" s="224" t="s">
        <v>10306</v>
      </c>
      <c r="G47" s="237">
        <f>912025466390</f>
        <v>912025466390</v>
      </c>
      <c r="H47" s="238"/>
      <c r="I47" s="237">
        <v>2025464728</v>
      </c>
      <c r="J47" s="238"/>
      <c r="K47" s="238"/>
      <c r="L47" s="224"/>
      <c r="M47" s="224"/>
      <c r="N47" s="224"/>
      <c r="O47" s="224"/>
      <c r="P47" s="224"/>
      <c r="Q47" s="224"/>
      <c r="R47" s="224"/>
      <c r="S47" s="224"/>
      <c r="T47" s="225" t="s">
        <v>10307</v>
      </c>
      <c r="U47" s="225" t="s">
        <v>10307</v>
      </c>
      <c r="V47" s="225" t="s">
        <v>10308</v>
      </c>
      <c r="W47" s="226">
        <v>4.8</v>
      </c>
      <c r="X47" s="226">
        <v>9</v>
      </c>
      <c r="Y47" s="224"/>
      <c r="Z47" s="224"/>
      <c r="AA47" s="224"/>
      <c r="AB47" s="224"/>
      <c r="AC47" s="224"/>
      <c r="AD47" s="224"/>
      <c r="AE47" s="224"/>
      <c r="AF47" s="224"/>
      <c r="AG47" s="224"/>
      <c r="AH47" s="224"/>
      <c r="AI47" s="224"/>
      <c r="AJ47" s="224"/>
      <c r="AK47" s="224"/>
      <c r="AL47" s="224"/>
      <c r="AM47" s="224"/>
      <c r="AN47" s="226">
        <v>4</v>
      </c>
      <c r="AO47" s="224"/>
      <c r="AP47" s="224"/>
    </row>
    <row r="48" spans="1:42" s="223" customFormat="1" ht="28.5" customHeight="1">
      <c r="A48" s="224" t="s">
        <v>8783</v>
      </c>
      <c r="B48" s="224" t="s">
        <v>8784</v>
      </c>
      <c r="C48" s="225" t="s">
        <v>10309</v>
      </c>
      <c r="D48" s="224" t="s">
        <v>432</v>
      </c>
      <c r="E48" s="224" t="s">
        <v>1020</v>
      </c>
      <c r="F48" s="224"/>
      <c r="G48" s="237">
        <f>919011997279</f>
        <v>919011997279</v>
      </c>
      <c r="H48" s="238"/>
      <c r="I48" s="237">
        <v>9152520867</v>
      </c>
      <c r="J48" s="238"/>
      <c r="K48" s="238"/>
      <c r="L48" s="224"/>
      <c r="M48" s="224"/>
      <c r="N48" s="224"/>
      <c r="O48" s="224"/>
      <c r="P48" s="224"/>
      <c r="Q48" s="224"/>
      <c r="R48" s="224"/>
      <c r="S48" s="224"/>
      <c r="T48" s="225" t="s">
        <v>10310</v>
      </c>
      <c r="U48" s="229" t="s">
        <v>10311</v>
      </c>
      <c r="V48" s="224"/>
      <c r="W48" s="226">
        <v>4.7</v>
      </c>
      <c r="X48" s="226">
        <v>35</v>
      </c>
      <c r="Y48" s="224"/>
      <c r="Z48" s="226">
        <v>2006</v>
      </c>
      <c r="AA48" s="224"/>
      <c r="AB48" s="224"/>
      <c r="AC48" s="224"/>
      <c r="AD48" s="224" t="s">
        <v>10312</v>
      </c>
      <c r="AE48" s="224" t="s">
        <v>148</v>
      </c>
      <c r="AF48" s="224"/>
      <c r="AG48" s="228" t="s">
        <v>10313</v>
      </c>
      <c r="AH48" s="224"/>
      <c r="AI48" s="224"/>
      <c r="AJ48" s="224"/>
      <c r="AK48" s="224"/>
      <c r="AL48" s="224"/>
      <c r="AM48" s="224"/>
      <c r="AN48" s="224"/>
      <c r="AO48" s="224"/>
      <c r="AP48" s="224"/>
    </row>
    <row r="49" spans="1:42" s="223" customFormat="1" ht="28.5" customHeight="1">
      <c r="A49" s="224" t="s">
        <v>10314</v>
      </c>
      <c r="B49" s="224" t="s">
        <v>10296</v>
      </c>
      <c r="C49" s="225" t="s">
        <v>10315</v>
      </c>
      <c r="D49" s="224" t="s">
        <v>432</v>
      </c>
      <c r="E49" s="224" t="s">
        <v>1020</v>
      </c>
      <c r="F49" s="224"/>
      <c r="G49" s="237">
        <f>919422024334</f>
        <v>919422024334</v>
      </c>
      <c r="H49" s="238"/>
      <c r="I49" s="238"/>
      <c r="J49" s="238"/>
      <c r="K49" s="238"/>
      <c r="L49" s="224"/>
      <c r="M49" s="224"/>
      <c r="N49" s="224"/>
      <c r="O49" s="224"/>
      <c r="P49" s="224"/>
      <c r="Q49" s="224"/>
      <c r="R49" s="224"/>
      <c r="S49" s="224"/>
      <c r="T49" s="225" t="s">
        <v>10316</v>
      </c>
      <c r="U49" s="229" t="s">
        <v>10316</v>
      </c>
      <c r="V49" s="224"/>
      <c r="W49" s="226">
        <v>4.2</v>
      </c>
      <c r="X49" s="226">
        <v>50</v>
      </c>
      <c r="Y49" s="224"/>
      <c r="Z49" s="224"/>
      <c r="AA49" s="224"/>
      <c r="AB49" s="224"/>
      <c r="AC49" s="224"/>
      <c r="AD49" s="224"/>
      <c r="AE49" s="224" t="s">
        <v>148</v>
      </c>
      <c r="AF49" s="224"/>
      <c r="AG49" s="224"/>
      <c r="AH49" s="224"/>
      <c r="AI49" s="224"/>
      <c r="AJ49" s="224"/>
      <c r="AK49" s="224"/>
      <c r="AL49" s="224"/>
      <c r="AM49" s="224"/>
      <c r="AN49" s="224"/>
      <c r="AO49" s="224"/>
      <c r="AP49" s="224"/>
    </row>
    <row r="50" spans="1:42" s="223" customFormat="1" ht="28.5" customHeight="1">
      <c r="A50" s="224" t="s">
        <v>10317</v>
      </c>
      <c r="B50" s="224" t="s">
        <v>10318</v>
      </c>
      <c r="C50" s="225" t="s">
        <v>10319</v>
      </c>
      <c r="D50" s="224" t="s">
        <v>432</v>
      </c>
      <c r="E50" s="224" t="s">
        <v>1020</v>
      </c>
      <c r="F50" s="224"/>
      <c r="G50" s="237">
        <f>919730376787</f>
        <v>919730376787</v>
      </c>
      <c r="H50" s="238"/>
      <c r="I50" s="238"/>
      <c r="J50" s="238"/>
      <c r="K50" s="238"/>
      <c r="L50" s="224"/>
      <c r="M50" s="224"/>
      <c r="N50" s="224"/>
      <c r="O50" s="224"/>
      <c r="P50" s="224"/>
      <c r="Q50" s="224"/>
      <c r="R50" s="224"/>
      <c r="S50" s="224"/>
      <c r="T50" s="225" t="s">
        <v>10320</v>
      </c>
      <c r="U50" s="229" t="s">
        <v>10320</v>
      </c>
      <c r="V50" s="224"/>
      <c r="W50" s="226">
        <v>3.8</v>
      </c>
      <c r="X50" s="226">
        <v>10</v>
      </c>
      <c r="Y50" s="224"/>
      <c r="Z50" s="224"/>
      <c r="AA50" s="224"/>
      <c r="AB50" s="224"/>
      <c r="AC50" s="224"/>
      <c r="AD50" s="224"/>
      <c r="AE50" s="224" t="s">
        <v>148</v>
      </c>
      <c r="AF50" s="224"/>
      <c r="AG50" s="224"/>
      <c r="AH50" s="224"/>
      <c r="AI50" s="224"/>
      <c r="AJ50" s="224"/>
      <c r="AK50" s="224"/>
      <c r="AL50" s="224"/>
      <c r="AM50" s="224"/>
      <c r="AN50" s="224"/>
      <c r="AO50" s="224"/>
      <c r="AP50" s="224"/>
    </row>
    <row r="51" spans="1:42" s="223" customFormat="1" ht="28.5" customHeight="1">
      <c r="A51" s="224" t="s">
        <v>10321</v>
      </c>
      <c r="B51" s="224" t="s">
        <v>10322</v>
      </c>
      <c r="C51" s="225" t="s">
        <v>10323</v>
      </c>
      <c r="D51" s="224" t="s">
        <v>432</v>
      </c>
      <c r="E51" s="224" t="s">
        <v>1020</v>
      </c>
      <c r="F51" s="224"/>
      <c r="G51" s="238"/>
      <c r="H51" s="238"/>
      <c r="I51" s="238"/>
      <c r="J51" s="238"/>
      <c r="K51" s="238"/>
      <c r="L51" s="224"/>
      <c r="M51" s="224"/>
      <c r="N51" s="224"/>
      <c r="O51" s="224"/>
      <c r="P51" s="224"/>
      <c r="Q51" s="224"/>
      <c r="R51" s="224"/>
      <c r="S51" s="224"/>
      <c r="T51" s="225" t="s">
        <v>10324</v>
      </c>
      <c r="U51" s="229" t="s">
        <v>10324</v>
      </c>
      <c r="V51" s="224"/>
      <c r="W51" s="226">
        <v>4.4000000000000004</v>
      </c>
      <c r="X51" s="226">
        <v>23</v>
      </c>
      <c r="Y51" s="224"/>
      <c r="Z51" s="224"/>
      <c r="AA51" s="224"/>
      <c r="AB51" s="224"/>
      <c r="AC51" s="224"/>
      <c r="AD51" s="224"/>
      <c r="AE51" s="224" t="s">
        <v>148</v>
      </c>
      <c r="AF51" s="224"/>
      <c r="AG51" s="224"/>
      <c r="AH51" s="224"/>
      <c r="AI51" s="224"/>
      <c r="AJ51" s="224"/>
      <c r="AK51" s="224"/>
      <c r="AL51" s="224"/>
      <c r="AM51" s="224"/>
      <c r="AN51" s="224"/>
      <c r="AO51" s="224"/>
      <c r="AP51" s="224"/>
    </row>
    <row r="52" spans="1:42" s="223" customFormat="1" ht="28.5" customHeight="1">
      <c r="A52" s="224" t="s">
        <v>8834</v>
      </c>
      <c r="B52" s="224" t="s">
        <v>8835</v>
      </c>
      <c r="C52" s="225" t="s">
        <v>10325</v>
      </c>
      <c r="D52" s="224" t="s">
        <v>432</v>
      </c>
      <c r="E52" s="224" t="s">
        <v>1020</v>
      </c>
      <c r="F52" s="224"/>
      <c r="G52" s="237">
        <f>912025430071</f>
        <v>912025430071</v>
      </c>
      <c r="H52" s="238"/>
      <c r="I52" s="238"/>
      <c r="J52" s="238"/>
      <c r="K52" s="238"/>
      <c r="L52" s="224"/>
      <c r="M52" s="224"/>
      <c r="N52" s="224"/>
      <c r="O52" s="224"/>
      <c r="P52" s="224"/>
      <c r="Q52" s="224"/>
      <c r="R52" s="224"/>
      <c r="S52" s="224"/>
      <c r="T52" s="225" t="s">
        <v>10326</v>
      </c>
      <c r="U52" s="225" t="s">
        <v>10326</v>
      </c>
      <c r="V52" s="225" t="s">
        <v>10327</v>
      </c>
      <c r="W52" s="226">
        <v>4.4000000000000004</v>
      </c>
      <c r="X52" s="226">
        <v>785</v>
      </c>
      <c r="Y52" s="224"/>
      <c r="Z52" s="224"/>
      <c r="AA52" s="224"/>
      <c r="AB52" s="224"/>
      <c r="AC52" s="224"/>
      <c r="AD52" s="224"/>
      <c r="AE52" s="224" t="s">
        <v>148</v>
      </c>
      <c r="AF52" s="224"/>
      <c r="AG52" s="224"/>
      <c r="AH52" s="224"/>
      <c r="AI52" s="224"/>
      <c r="AJ52" s="224"/>
      <c r="AK52" s="224"/>
      <c r="AL52" s="224"/>
      <c r="AM52" s="224"/>
      <c r="AN52" s="224"/>
      <c r="AO52" s="224"/>
      <c r="AP52" s="224"/>
    </row>
    <row r="53" spans="1:42" s="223" customFormat="1" ht="28.5" customHeight="1">
      <c r="A53" s="224" t="s">
        <v>9626</v>
      </c>
      <c r="B53" s="224" t="s">
        <v>9627</v>
      </c>
      <c r="C53" s="225" t="s">
        <v>10328</v>
      </c>
      <c r="D53" s="224" t="s">
        <v>432</v>
      </c>
      <c r="E53" s="224" t="s">
        <v>1020</v>
      </c>
      <c r="F53" s="224" t="s">
        <v>10329</v>
      </c>
      <c r="G53" s="237">
        <f>912025663006</f>
        <v>912025663006</v>
      </c>
      <c r="H53" s="238"/>
      <c r="I53" s="240" t="s">
        <v>10330</v>
      </c>
      <c r="J53" s="238"/>
      <c r="K53" s="238"/>
      <c r="L53" s="224"/>
      <c r="M53" s="224"/>
      <c r="N53" s="224"/>
      <c r="O53" s="224" t="s">
        <v>10331</v>
      </c>
      <c r="P53" s="224" t="s">
        <v>10332</v>
      </c>
      <c r="Q53" s="224"/>
      <c r="R53" s="224"/>
      <c r="S53" s="224"/>
      <c r="T53" s="225" t="s">
        <v>10333</v>
      </c>
      <c r="U53" s="225" t="s">
        <v>10334</v>
      </c>
      <c r="V53" s="225" t="s">
        <v>10335</v>
      </c>
      <c r="W53" s="226">
        <v>4.4000000000000004</v>
      </c>
      <c r="X53" s="226">
        <v>2979</v>
      </c>
      <c r="Y53" s="224"/>
      <c r="Z53" s="226">
        <v>1896</v>
      </c>
      <c r="AA53" s="224" t="s">
        <v>10336</v>
      </c>
      <c r="AB53" s="224"/>
      <c r="AC53" s="224"/>
      <c r="AD53" s="224" t="s">
        <v>382</v>
      </c>
      <c r="AE53" s="224" t="s">
        <v>148</v>
      </c>
      <c r="AF53" s="224"/>
      <c r="AG53" s="228" t="s">
        <v>10337</v>
      </c>
      <c r="AH53" s="228" t="s">
        <v>10338</v>
      </c>
      <c r="AI53" s="224"/>
      <c r="AJ53" s="224"/>
      <c r="AK53" s="224"/>
      <c r="AL53" s="224"/>
      <c r="AM53" s="224"/>
      <c r="AN53" s="224"/>
      <c r="AO53" s="224"/>
      <c r="AP53" s="224"/>
    </row>
    <row r="54" spans="1:42" s="223" customFormat="1" ht="28.5" customHeight="1">
      <c r="A54" s="224" t="s">
        <v>10339</v>
      </c>
      <c r="B54" s="224" t="s">
        <v>10340</v>
      </c>
      <c r="C54" s="225" t="s">
        <v>10341</v>
      </c>
      <c r="D54" s="224" t="s">
        <v>432</v>
      </c>
      <c r="E54" s="224" t="s">
        <v>1020</v>
      </c>
      <c r="F54" s="224"/>
      <c r="G54" s="237">
        <f>918181817688</f>
        <v>918181817688</v>
      </c>
      <c r="H54" s="238"/>
      <c r="I54" s="238" t="s">
        <v>10342</v>
      </c>
      <c r="J54" s="238"/>
      <c r="K54" s="238"/>
      <c r="L54" s="224"/>
      <c r="M54" s="224"/>
      <c r="N54" s="224"/>
      <c r="O54" s="224"/>
      <c r="P54" s="224"/>
      <c r="Q54" s="224"/>
      <c r="R54" s="224"/>
      <c r="S54" s="224"/>
      <c r="T54" s="225" t="s">
        <v>10343</v>
      </c>
      <c r="U54" s="225" t="s">
        <v>10343</v>
      </c>
      <c r="V54" s="225" t="s">
        <v>10344</v>
      </c>
      <c r="W54" s="226">
        <v>4.9000000000000004</v>
      </c>
      <c r="X54" s="226">
        <v>110</v>
      </c>
      <c r="Y54" s="224"/>
      <c r="Z54" s="224"/>
      <c r="AA54" s="224"/>
      <c r="AB54" s="224"/>
      <c r="AC54" s="224"/>
      <c r="AD54" s="224"/>
      <c r="AE54" s="224" t="s">
        <v>148</v>
      </c>
      <c r="AF54" s="224"/>
      <c r="AG54" s="224"/>
      <c r="AH54" s="224"/>
      <c r="AI54" s="224"/>
      <c r="AJ54" s="224"/>
      <c r="AK54" s="224"/>
      <c r="AL54" s="224"/>
      <c r="AM54" s="226">
        <v>4</v>
      </c>
      <c r="AN54" s="224"/>
      <c r="AO54" s="224"/>
      <c r="AP54" s="224"/>
    </row>
    <row r="55" spans="1:42" s="223" customFormat="1" ht="28.5" customHeight="1">
      <c r="A55" s="224" t="s">
        <v>10345</v>
      </c>
      <c r="B55" s="224" t="s">
        <v>10346</v>
      </c>
      <c r="C55" s="225" t="s">
        <v>10347</v>
      </c>
      <c r="D55" s="224" t="s">
        <v>432</v>
      </c>
      <c r="E55" s="224" t="s">
        <v>1020</v>
      </c>
      <c r="F55" s="224"/>
      <c r="G55" s="237">
        <f>917447527524</f>
        <v>917447527524</v>
      </c>
      <c r="H55" s="238"/>
      <c r="I55" s="238"/>
      <c r="J55" s="238"/>
      <c r="K55" s="238"/>
      <c r="L55" s="224"/>
      <c r="M55" s="224"/>
      <c r="N55" s="224"/>
      <c r="O55" s="224"/>
      <c r="P55" s="224"/>
      <c r="Q55" s="224"/>
      <c r="R55" s="224"/>
      <c r="S55" s="224"/>
      <c r="T55" s="225" t="s">
        <v>10348</v>
      </c>
      <c r="U55" s="229" t="s">
        <v>10348</v>
      </c>
      <c r="V55" s="224"/>
      <c r="W55" s="226">
        <v>4.4000000000000004</v>
      </c>
      <c r="X55" s="226">
        <v>11</v>
      </c>
      <c r="Y55" s="224"/>
      <c r="Z55" s="224"/>
      <c r="AA55" s="224"/>
      <c r="AB55" s="224"/>
      <c r="AC55" s="224"/>
      <c r="AD55" s="224"/>
      <c r="AE55" s="224" t="s">
        <v>148</v>
      </c>
      <c r="AF55" s="224"/>
      <c r="AG55" s="224"/>
      <c r="AH55" s="224"/>
      <c r="AI55" s="224"/>
      <c r="AJ55" s="224"/>
      <c r="AK55" s="224"/>
      <c r="AL55" s="224"/>
      <c r="AM55" s="224"/>
      <c r="AN55" s="224"/>
      <c r="AO55" s="224"/>
      <c r="AP55" s="224"/>
    </row>
    <row r="56" spans="1:42" s="223" customFormat="1" ht="28.5" customHeight="1">
      <c r="A56" s="224" t="s">
        <v>10349</v>
      </c>
      <c r="B56" s="224" t="s">
        <v>10318</v>
      </c>
      <c r="C56" s="225" t="s">
        <v>10350</v>
      </c>
      <c r="D56" s="224" t="s">
        <v>432</v>
      </c>
      <c r="E56" s="224" t="s">
        <v>1020</v>
      </c>
      <c r="F56" s="224"/>
      <c r="G56" s="237">
        <f>919823555220</f>
        <v>919823555220</v>
      </c>
      <c r="H56" s="238"/>
      <c r="I56" s="238"/>
      <c r="J56" s="238"/>
      <c r="K56" s="238"/>
      <c r="L56" s="224"/>
      <c r="M56" s="224"/>
      <c r="N56" s="224"/>
      <c r="O56" s="224"/>
      <c r="P56" s="224"/>
      <c r="Q56" s="224"/>
      <c r="R56" s="224"/>
      <c r="S56" s="224"/>
      <c r="T56" s="225" t="s">
        <v>10351</v>
      </c>
      <c r="U56" s="225" t="s">
        <v>10352</v>
      </c>
      <c r="V56" s="225" t="s">
        <v>10353</v>
      </c>
      <c r="W56" s="226">
        <v>4.9000000000000004</v>
      </c>
      <c r="X56" s="226">
        <v>20</v>
      </c>
      <c r="Y56" s="224"/>
      <c r="Z56" s="224"/>
      <c r="AA56" s="224"/>
      <c r="AB56" s="224"/>
      <c r="AC56" s="224"/>
      <c r="AD56" s="224"/>
      <c r="AE56" s="224" t="s">
        <v>148</v>
      </c>
      <c r="AF56" s="224"/>
      <c r="AG56" s="224"/>
      <c r="AH56" s="224"/>
      <c r="AI56" s="224"/>
      <c r="AJ56" s="224"/>
      <c r="AK56" s="224"/>
      <c r="AL56" s="224"/>
      <c r="AM56" s="224"/>
      <c r="AN56" s="224"/>
      <c r="AO56" s="224"/>
      <c r="AP56" s="224"/>
    </row>
    <row r="57" spans="1:42" s="223" customFormat="1" ht="28.5" customHeight="1">
      <c r="A57" s="224" t="s">
        <v>10354</v>
      </c>
      <c r="B57" s="224" t="s">
        <v>10355</v>
      </c>
      <c r="C57" s="225" t="s">
        <v>10356</v>
      </c>
      <c r="D57" s="224" t="s">
        <v>923</v>
      </c>
      <c r="E57" s="224" t="s">
        <v>1020</v>
      </c>
      <c r="F57" s="224" t="s">
        <v>10357</v>
      </c>
      <c r="G57" s="237">
        <f>919422247109</f>
        <v>919422247109</v>
      </c>
      <c r="H57" s="238"/>
      <c r="I57" s="238"/>
      <c r="J57" s="240" t="s">
        <v>10358</v>
      </c>
      <c r="K57" s="238"/>
      <c r="L57" s="229" t="s">
        <v>10359</v>
      </c>
      <c r="M57" s="224"/>
      <c r="N57" s="224"/>
      <c r="O57" s="224"/>
      <c r="P57" s="224"/>
      <c r="Q57" s="224"/>
      <c r="R57" s="224"/>
      <c r="S57" s="224"/>
      <c r="T57" s="225" t="s">
        <v>10360</v>
      </c>
      <c r="U57" s="225" t="s">
        <v>10361</v>
      </c>
      <c r="V57" s="225" t="s">
        <v>10362</v>
      </c>
      <c r="W57" s="226">
        <v>4.3</v>
      </c>
      <c r="X57" s="226">
        <v>36</v>
      </c>
      <c r="Y57" s="224"/>
      <c r="Z57" s="224"/>
      <c r="AA57" s="224"/>
      <c r="AB57" s="224"/>
      <c r="AC57" s="228" t="s">
        <v>10363</v>
      </c>
      <c r="AD57" s="224"/>
      <c r="AE57" s="224" t="s">
        <v>148</v>
      </c>
      <c r="AF57" s="224"/>
      <c r="AG57" s="224"/>
      <c r="AH57" s="224"/>
      <c r="AI57" s="224"/>
      <c r="AJ57" s="224"/>
      <c r="AK57" s="224"/>
      <c r="AL57" s="224"/>
      <c r="AM57" s="224"/>
      <c r="AN57" s="224"/>
      <c r="AO57" s="224"/>
      <c r="AP57" s="224"/>
    </row>
    <row r="58" spans="1:42" s="223" customFormat="1" ht="28.5" customHeight="1">
      <c r="A58" s="224" t="s">
        <v>10364</v>
      </c>
      <c r="B58" s="224" t="s">
        <v>10365</v>
      </c>
      <c r="C58" s="225" t="s">
        <v>10366</v>
      </c>
      <c r="D58" s="224" t="s">
        <v>923</v>
      </c>
      <c r="E58" s="224" t="s">
        <v>1020</v>
      </c>
      <c r="F58" s="224"/>
      <c r="G58" s="238" t="s">
        <v>10367</v>
      </c>
      <c r="H58" s="238"/>
      <c r="I58" s="238" t="s">
        <v>10368</v>
      </c>
      <c r="J58" s="238"/>
      <c r="K58" s="238"/>
      <c r="L58" s="224"/>
      <c r="M58" s="224"/>
      <c r="N58" s="224"/>
      <c r="O58" s="224"/>
      <c r="P58" s="224"/>
      <c r="Q58" s="224"/>
      <c r="R58" s="224"/>
      <c r="S58" s="224"/>
      <c r="T58" s="225" t="s">
        <v>10369</v>
      </c>
      <c r="U58" s="225" t="s">
        <v>10369</v>
      </c>
      <c r="V58" s="225" t="s">
        <v>10370</v>
      </c>
      <c r="W58" s="226">
        <v>3.3</v>
      </c>
      <c r="X58" s="226">
        <v>12</v>
      </c>
      <c r="Y58" s="224"/>
      <c r="Z58" s="224"/>
      <c r="AA58" s="224"/>
      <c r="AB58" s="224"/>
      <c r="AC58" s="224"/>
      <c r="AD58" s="224"/>
      <c r="AE58" s="224" t="s">
        <v>148</v>
      </c>
      <c r="AF58" s="224"/>
      <c r="AG58" s="224"/>
      <c r="AH58" s="224"/>
      <c r="AI58" s="224"/>
      <c r="AJ58" s="224"/>
      <c r="AK58" s="224"/>
      <c r="AL58" s="224"/>
      <c r="AM58" s="224"/>
      <c r="AN58" s="224"/>
      <c r="AO58" s="224"/>
      <c r="AP58" s="224"/>
    </row>
    <row r="59" spans="1:42" s="223" customFormat="1" ht="28.5" customHeight="1">
      <c r="A59" s="224" t="s">
        <v>10371</v>
      </c>
      <c r="B59" s="224" t="s">
        <v>10372</v>
      </c>
      <c r="C59" s="225" t="s">
        <v>10373</v>
      </c>
      <c r="D59" s="224" t="s">
        <v>513</v>
      </c>
      <c r="E59" s="224" t="s">
        <v>1020</v>
      </c>
      <c r="F59" s="224" t="s">
        <v>10374</v>
      </c>
      <c r="G59" s="237">
        <f>917122680454</f>
        <v>917122680454</v>
      </c>
      <c r="H59" s="238" t="s">
        <v>10375</v>
      </c>
      <c r="I59" s="238" t="s">
        <v>10376</v>
      </c>
      <c r="J59" s="238"/>
      <c r="K59" s="238"/>
      <c r="L59" s="224"/>
      <c r="M59" s="224"/>
      <c r="N59" s="224"/>
      <c r="O59" s="224"/>
      <c r="P59" s="224"/>
      <c r="Q59" s="224"/>
      <c r="R59" s="224"/>
      <c r="S59" s="224"/>
      <c r="T59" s="225" t="s">
        <v>10377</v>
      </c>
      <c r="U59" s="225" t="s">
        <v>10378</v>
      </c>
      <c r="V59" s="225" t="s">
        <v>10379</v>
      </c>
      <c r="W59" s="226">
        <v>3.8</v>
      </c>
      <c r="X59" s="226">
        <v>454</v>
      </c>
      <c r="Y59" s="224"/>
      <c r="Z59" s="226">
        <v>1983</v>
      </c>
      <c r="AA59" s="224"/>
      <c r="AB59" s="224"/>
      <c r="AC59" s="224"/>
      <c r="AD59" s="224" t="s">
        <v>10380</v>
      </c>
      <c r="AE59" s="224" t="s">
        <v>148</v>
      </c>
      <c r="AF59" s="224"/>
      <c r="AG59" s="228" t="s">
        <v>10381</v>
      </c>
      <c r="AH59" s="228" t="s">
        <v>10382</v>
      </c>
      <c r="AI59" s="224"/>
      <c r="AJ59" s="224"/>
      <c r="AK59" s="224"/>
      <c r="AL59" s="224"/>
      <c r="AM59" s="224"/>
      <c r="AN59" s="224"/>
      <c r="AO59" s="224"/>
      <c r="AP59" s="224"/>
    </row>
    <row r="60" spans="1:42" s="223" customFormat="1" ht="28.5" customHeight="1">
      <c r="A60" s="224" t="s">
        <v>10383</v>
      </c>
      <c r="B60" s="224" t="s">
        <v>10384</v>
      </c>
      <c r="C60" s="225" t="s">
        <v>10385</v>
      </c>
      <c r="D60" s="224" t="s">
        <v>513</v>
      </c>
      <c r="E60" s="224" t="s">
        <v>1020</v>
      </c>
      <c r="F60" s="224"/>
      <c r="G60" s="238"/>
      <c r="H60" s="238"/>
      <c r="I60" s="238"/>
      <c r="J60" s="238"/>
      <c r="K60" s="238"/>
      <c r="L60" s="224"/>
      <c r="M60" s="224"/>
      <c r="N60" s="224"/>
      <c r="O60" s="224"/>
      <c r="P60" s="224"/>
      <c r="Q60" s="224"/>
      <c r="R60" s="224"/>
      <c r="S60" s="224"/>
      <c r="T60" s="225" t="s">
        <v>10386</v>
      </c>
      <c r="U60" s="229" t="s">
        <v>10386</v>
      </c>
      <c r="V60" s="224"/>
      <c r="W60" s="226">
        <v>4</v>
      </c>
      <c r="X60" s="226">
        <v>53</v>
      </c>
      <c r="Y60" s="224"/>
      <c r="Z60" s="224"/>
      <c r="AA60" s="224"/>
      <c r="AB60" s="224"/>
      <c r="AC60" s="224"/>
      <c r="AD60" s="224"/>
      <c r="AE60" s="224" t="s">
        <v>148</v>
      </c>
      <c r="AF60" s="224"/>
      <c r="AG60" s="224"/>
      <c r="AH60" s="224"/>
      <c r="AI60" s="224"/>
      <c r="AJ60" s="224"/>
      <c r="AK60" s="224"/>
      <c r="AL60" s="224"/>
      <c r="AM60" s="224"/>
      <c r="AN60" s="224"/>
      <c r="AO60" s="224"/>
      <c r="AP60" s="224"/>
    </row>
    <row r="61" spans="1:42" s="223" customFormat="1" ht="28.5" customHeight="1">
      <c r="A61" s="224" t="s">
        <v>10387</v>
      </c>
      <c r="B61" s="224" t="s">
        <v>10388</v>
      </c>
      <c r="C61" s="225" t="s">
        <v>10389</v>
      </c>
      <c r="D61" s="224" t="s">
        <v>2517</v>
      </c>
      <c r="E61" s="224" t="s">
        <v>1020</v>
      </c>
      <c r="F61" s="224"/>
      <c r="G61" s="237">
        <f>917276051279</f>
        <v>917276051279</v>
      </c>
      <c r="H61" s="238"/>
      <c r="I61" s="238"/>
      <c r="J61" s="238"/>
      <c r="K61" s="238"/>
      <c r="L61" s="224"/>
      <c r="M61" s="224"/>
      <c r="N61" s="224"/>
      <c r="O61" s="224"/>
      <c r="P61" s="224"/>
      <c r="Q61" s="224"/>
      <c r="R61" s="224"/>
      <c r="S61" s="224"/>
      <c r="T61" s="225" t="s">
        <v>10390</v>
      </c>
      <c r="U61" s="229" t="s">
        <v>10391</v>
      </c>
      <c r="V61" s="224"/>
      <c r="W61" s="226">
        <v>3.5</v>
      </c>
      <c r="X61" s="226">
        <v>13</v>
      </c>
      <c r="Y61" s="224"/>
      <c r="Z61" s="224"/>
      <c r="AA61" s="224"/>
      <c r="AB61" s="224"/>
      <c r="AC61" s="224"/>
      <c r="AD61" s="224"/>
      <c r="AE61" s="224" t="s">
        <v>148</v>
      </c>
      <c r="AF61" s="224"/>
      <c r="AG61" s="224"/>
      <c r="AH61" s="224"/>
      <c r="AI61" s="224"/>
      <c r="AJ61" s="224"/>
      <c r="AK61" s="224"/>
      <c r="AL61" s="224"/>
      <c r="AM61" s="224"/>
      <c r="AN61" s="224"/>
      <c r="AO61" s="224"/>
      <c r="AP61" s="224"/>
    </row>
    <row r="62" spans="1:42" s="223" customFormat="1" ht="28.5" customHeight="1">
      <c r="A62" s="224" t="s">
        <v>10392</v>
      </c>
      <c r="B62" s="224" t="s">
        <v>10393</v>
      </c>
      <c r="C62" s="225" t="s">
        <v>10394</v>
      </c>
      <c r="D62" s="224" t="s">
        <v>2517</v>
      </c>
      <c r="E62" s="224" t="s">
        <v>1020</v>
      </c>
      <c r="F62" s="224"/>
      <c r="G62" s="237">
        <f>919923000037</f>
        <v>919923000037</v>
      </c>
      <c r="H62" s="238"/>
      <c r="I62" s="238"/>
      <c r="J62" s="238"/>
      <c r="K62" s="238"/>
      <c r="L62" s="224"/>
      <c r="M62" s="224"/>
      <c r="N62" s="224"/>
      <c r="O62" s="224"/>
      <c r="P62" s="224"/>
      <c r="Q62" s="224"/>
      <c r="R62" s="224"/>
      <c r="S62" s="224"/>
      <c r="T62" s="225" t="s">
        <v>10395</v>
      </c>
      <c r="U62" s="229" t="s">
        <v>10396</v>
      </c>
      <c r="V62" s="224"/>
      <c r="W62" s="226">
        <v>3.9</v>
      </c>
      <c r="X62" s="226">
        <v>60</v>
      </c>
      <c r="Y62" s="224"/>
      <c r="Z62" s="226">
        <v>2011</v>
      </c>
      <c r="AA62" s="224"/>
      <c r="AB62" s="224"/>
      <c r="AC62" s="224"/>
      <c r="AD62" s="224" t="s">
        <v>106</v>
      </c>
      <c r="AE62" s="224" t="s">
        <v>148</v>
      </c>
      <c r="AF62" s="224"/>
      <c r="AG62" s="228" t="s">
        <v>10397</v>
      </c>
      <c r="AH62" s="228" t="s">
        <v>10398</v>
      </c>
      <c r="AI62" s="224"/>
      <c r="AJ62" s="224"/>
      <c r="AK62" s="224"/>
      <c r="AL62" s="224"/>
      <c r="AM62" s="224"/>
      <c r="AN62" s="224"/>
      <c r="AO62" s="224"/>
      <c r="AP62" s="224"/>
    </row>
    <row r="63" spans="1:42" s="223" customFormat="1" ht="28.5" customHeight="1">
      <c r="A63" s="224" t="s">
        <v>10399</v>
      </c>
      <c r="B63" s="224" t="s">
        <v>10400</v>
      </c>
      <c r="C63" s="225" t="s">
        <v>10401</v>
      </c>
      <c r="D63" s="224" t="s">
        <v>2139</v>
      </c>
      <c r="E63" s="224" t="s">
        <v>1020</v>
      </c>
      <c r="F63" s="224"/>
      <c r="G63" s="237">
        <f>919527418361</f>
        <v>919527418361</v>
      </c>
      <c r="H63" s="238"/>
      <c r="I63" s="238" t="s">
        <v>10402</v>
      </c>
      <c r="J63" s="238" t="s">
        <v>10403</v>
      </c>
      <c r="K63" s="238"/>
      <c r="L63" s="224"/>
      <c r="M63" s="224"/>
      <c r="N63" s="224"/>
      <c r="O63" s="224"/>
      <c r="P63" s="224" t="s">
        <v>10403</v>
      </c>
      <c r="Q63" s="224"/>
      <c r="R63" s="224"/>
      <c r="S63" s="224"/>
      <c r="T63" s="225" t="s">
        <v>10404</v>
      </c>
      <c r="U63" s="225" t="s">
        <v>10404</v>
      </c>
      <c r="V63" s="225" t="s">
        <v>10405</v>
      </c>
      <c r="W63" s="226">
        <v>5</v>
      </c>
      <c r="X63" s="226">
        <v>1</v>
      </c>
      <c r="Y63" s="224"/>
      <c r="Z63" s="224"/>
      <c r="AA63" s="224"/>
      <c r="AB63" s="224"/>
      <c r="AC63" s="224"/>
      <c r="AD63" s="224"/>
      <c r="AE63" s="224" t="s">
        <v>148</v>
      </c>
      <c r="AF63" s="224"/>
      <c r="AG63" s="224"/>
      <c r="AH63" s="224"/>
      <c r="AI63" s="224"/>
      <c r="AJ63" s="224"/>
      <c r="AK63" s="224"/>
      <c r="AL63" s="224"/>
      <c r="AM63" s="224"/>
      <c r="AN63" s="224"/>
      <c r="AO63" s="224"/>
      <c r="AP63" s="224"/>
    </row>
    <row r="64" spans="1:42" s="223" customFormat="1" ht="28.5" customHeight="1">
      <c r="A64" s="224" t="s">
        <v>10406</v>
      </c>
      <c r="B64" s="224" t="s">
        <v>10407</v>
      </c>
      <c r="C64" s="225" t="s">
        <v>10408</v>
      </c>
      <c r="D64" s="224" t="s">
        <v>2139</v>
      </c>
      <c r="E64" s="224" t="s">
        <v>1020</v>
      </c>
      <c r="F64" s="224"/>
      <c r="G64" s="237">
        <f>919168947947</f>
        <v>919168947947</v>
      </c>
      <c r="H64" s="238"/>
      <c r="I64" s="238"/>
      <c r="J64" s="238"/>
      <c r="K64" s="238"/>
      <c r="L64" s="224"/>
      <c r="M64" s="224"/>
      <c r="N64" s="224"/>
      <c r="O64" s="224"/>
      <c r="P64" s="224"/>
      <c r="Q64" s="224"/>
      <c r="R64" s="224"/>
      <c r="S64" s="224"/>
      <c r="T64" s="225" t="s">
        <v>10409</v>
      </c>
      <c r="U64" s="225" t="s">
        <v>10410</v>
      </c>
      <c r="V64" s="225" t="s">
        <v>10411</v>
      </c>
      <c r="W64" s="226">
        <v>5</v>
      </c>
      <c r="X64" s="226">
        <v>12</v>
      </c>
      <c r="Y64" s="224"/>
      <c r="Z64" s="224"/>
      <c r="AA64" s="224"/>
      <c r="AB64" s="224"/>
      <c r="AC64" s="224"/>
      <c r="AD64" s="224"/>
      <c r="AE64" s="224" t="s">
        <v>148</v>
      </c>
      <c r="AF64" s="224"/>
      <c r="AG64" s="224"/>
      <c r="AH64" s="224"/>
      <c r="AI64" s="224"/>
      <c r="AJ64" s="224"/>
      <c r="AK64" s="224"/>
      <c r="AL64" s="224"/>
      <c r="AM64" s="224"/>
      <c r="AN64" s="224"/>
      <c r="AO64" s="224"/>
      <c r="AP64" s="224"/>
    </row>
    <row r="65" spans="1:42" s="223" customFormat="1" ht="28.5" customHeight="1">
      <c r="A65" s="224" t="s">
        <v>10412</v>
      </c>
      <c r="B65" s="224" t="s">
        <v>10413</v>
      </c>
      <c r="C65" s="225" t="s">
        <v>10414</v>
      </c>
      <c r="D65" s="224" t="s">
        <v>2495</v>
      </c>
      <c r="E65" s="224" t="s">
        <v>1020</v>
      </c>
      <c r="F65" s="224"/>
      <c r="G65" s="237">
        <f>919423649361</f>
        <v>919423649361</v>
      </c>
      <c r="H65" s="238"/>
      <c r="I65" s="238"/>
      <c r="J65" s="238"/>
      <c r="K65" s="238"/>
      <c r="L65" s="224"/>
      <c r="M65" s="224"/>
      <c r="N65" s="224"/>
      <c r="O65" s="224"/>
      <c r="P65" s="224"/>
      <c r="Q65" s="224"/>
      <c r="R65" s="224"/>
      <c r="S65" s="224"/>
      <c r="T65" s="225" t="s">
        <v>10415</v>
      </c>
      <c r="U65" s="229" t="s">
        <v>10416</v>
      </c>
      <c r="V65" s="224"/>
      <c r="W65" s="226">
        <v>4.5999999999999996</v>
      </c>
      <c r="X65" s="226">
        <v>36</v>
      </c>
      <c r="Y65" s="224"/>
      <c r="Z65" s="224"/>
      <c r="AA65" s="224"/>
      <c r="AB65" s="224"/>
      <c r="AC65" s="224"/>
      <c r="AD65" s="224"/>
      <c r="AE65" s="224" t="s">
        <v>148</v>
      </c>
      <c r="AF65" s="224"/>
      <c r="AG65" s="224"/>
      <c r="AH65" s="224"/>
      <c r="AI65" s="224"/>
      <c r="AJ65" s="224"/>
      <c r="AK65" s="224"/>
      <c r="AL65" s="224"/>
      <c r="AM65" s="224"/>
      <c r="AN65" s="224"/>
      <c r="AO65" s="224"/>
      <c r="AP65" s="224"/>
    </row>
    <row r="66" spans="1:42" s="223" customFormat="1" ht="28.5" customHeight="1">
      <c r="A66" s="224" t="s">
        <v>10417</v>
      </c>
      <c r="B66" s="224" t="s">
        <v>10418</v>
      </c>
      <c r="C66" s="225" t="s">
        <v>10419</v>
      </c>
      <c r="D66" s="224" t="s">
        <v>492</v>
      </c>
      <c r="E66" s="224" t="s">
        <v>1020</v>
      </c>
      <c r="F66" s="224"/>
      <c r="G66" s="237">
        <f>919422771828</f>
        <v>919422771828</v>
      </c>
      <c r="H66" s="238"/>
      <c r="I66" s="238"/>
      <c r="J66" s="238"/>
      <c r="K66" s="238"/>
      <c r="L66" s="224"/>
      <c r="M66" s="224"/>
      <c r="N66" s="224"/>
      <c r="O66" s="224"/>
      <c r="P66" s="224"/>
      <c r="Q66" s="224"/>
      <c r="R66" s="224"/>
      <c r="S66" s="224"/>
      <c r="T66" s="225" t="s">
        <v>10420</v>
      </c>
      <c r="U66" s="229" t="s">
        <v>10421</v>
      </c>
      <c r="V66" s="224"/>
      <c r="W66" s="226">
        <v>2.8</v>
      </c>
      <c r="X66" s="226">
        <v>6</v>
      </c>
      <c r="Y66" s="224"/>
      <c r="Z66" s="224"/>
      <c r="AA66" s="224"/>
      <c r="AB66" s="224"/>
      <c r="AC66" s="224"/>
      <c r="AD66" s="224"/>
      <c r="AE66" s="224" t="s">
        <v>148</v>
      </c>
      <c r="AF66" s="224"/>
      <c r="AG66" s="224"/>
      <c r="AH66" s="224"/>
      <c r="AI66" s="224"/>
      <c r="AJ66" s="224"/>
      <c r="AK66" s="224"/>
      <c r="AL66" s="224"/>
      <c r="AM66" s="224"/>
      <c r="AN66" s="224"/>
      <c r="AO66" s="224"/>
      <c r="AP66" s="224"/>
    </row>
    <row r="67" spans="1:42" s="223" customFormat="1" ht="28.5" customHeight="1">
      <c r="A67" s="224" t="s">
        <v>10422</v>
      </c>
      <c r="B67" s="224" t="s">
        <v>10423</v>
      </c>
      <c r="C67" s="225" t="s">
        <v>10424</v>
      </c>
      <c r="D67" s="224" t="s">
        <v>2090</v>
      </c>
      <c r="E67" s="224" t="s">
        <v>1020</v>
      </c>
      <c r="F67" s="224"/>
      <c r="G67" s="238"/>
      <c r="H67" s="238"/>
      <c r="I67" s="238"/>
      <c r="J67" s="238"/>
      <c r="K67" s="238"/>
      <c r="L67" s="224"/>
      <c r="M67" s="224"/>
      <c r="N67" s="224"/>
      <c r="O67" s="224"/>
      <c r="P67" s="224"/>
      <c r="Q67" s="224"/>
      <c r="R67" s="224"/>
      <c r="S67" s="224"/>
      <c r="T67" s="225" t="s">
        <v>10425</v>
      </c>
      <c r="U67" s="229" t="s">
        <v>10425</v>
      </c>
      <c r="V67" s="224"/>
      <c r="W67" s="226">
        <v>2</v>
      </c>
      <c r="X67" s="226">
        <v>1</v>
      </c>
      <c r="Y67" s="224"/>
      <c r="Z67" s="224"/>
      <c r="AA67" s="224"/>
      <c r="AB67" s="224"/>
      <c r="AC67" s="224"/>
      <c r="AD67" s="224"/>
      <c r="AE67" s="224" t="s">
        <v>148</v>
      </c>
      <c r="AF67" s="224"/>
      <c r="AG67" s="224"/>
      <c r="AH67" s="224"/>
      <c r="AI67" s="224"/>
      <c r="AJ67" s="224"/>
      <c r="AK67" s="224"/>
      <c r="AL67" s="224"/>
      <c r="AM67" s="224"/>
      <c r="AN67" s="224"/>
      <c r="AO67" s="224"/>
      <c r="AP67" s="224"/>
    </row>
    <row r="68" spans="1:42" s="223" customFormat="1" ht="28.5" customHeight="1">
      <c r="A68" s="224" t="s">
        <v>6222</v>
      </c>
      <c r="B68" s="224" t="s">
        <v>10426</v>
      </c>
      <c r="C68" s="225" t="s">
        <v>10427</v>
      </c>
      <c r="D68" s="224" t="s">
        <v>2090</v>
      </c>
      <c r="E68" s="224" t="s">
        <v>1020</v>
      </c>
      <c r="F68" s="225" t="s">
        <v>10428</v>
      </c>
      <c r="G68" s="237">
        <f>912227701913</f>
        <v>912227701913</v>
      </c>
      <c r="H68" s="238"/>
      <c r="I68" s="240" t="s">
        <v>10429</v>
      </c>
      <c r="J68" s="238"/>
      <c r="K68" s="238"/>
      <c r="L68" s="224"/>
      <c r="M68" s="224"/>
      <c r="N68" s="224"/>
      <c r="O68" s="224"/>
      <c r="P68" s="224"/>
      <c r="Q68" s="224"/>
      <c r="R68" s="224"/>
      <c r="S68" s="224"/>
      <c r="T68" s="225" t="s">
        <v>10430</v>
      </c>
      <c r="U68" s="225" t="s">
        <v>10430</v>
      </c>
      <c r="V68" s="225" t="s">
        <v>10431</v>
      </c>
      <c r="W68" s="226">
        <v>4</v>
      </c>
      <c r="X68" s="226">
        <v>1845</v>
      </c>
      <c r="Y68" s="224"/>
      <c r="Z68" s="226">
        <v>1998</v>
      </c>
      <c r="AA68" s="224"/>
      <c r="AB68" s="224"/>
      <c r="AC68" s="224"/>
      <c r="AD68" s="224"/>
      <c r="AE68" s="224" t="s">
        <v>10432</v>
      </c>
      <c r="AF68" s="224"/>
      <c r="AG68" s="224"/>
      <c r="AH68" s="224"/>
      <c r="AI68" s="224"/>
      <c r="AJ68" s="224"/>
      <c r="AK68" s="224"/>
      <c r="AL68" s="224"/>
      <c r="AM68" s="224"/>
      <c r="AN68" s="224"/>
      <c r="AO68" s="224"/>
      <c r="AP68" s="224"/>
    </row>
    <row r="69" spans="1:42" s="223" customFormat="1" ht="28.5" customHeight="1">
      <c r="A69" s="224" t="s">
        <v>10433</v>
      </c>
      <c r="B69" s="224" t="s">
        <v>10434</v>
      </c>
      <c r="C69" s="225" t="s">
        <v>10435</v>
      </c>
      <c r="D69" s="224" t="s">
        <v>2090</v>
      </c>
      <c r="E69" s="224" t="s">
        <v>1020</v>
      </c>
      <c r="F69" s="224"/>
      <c r="G69" s="237">
        <f>919322932218</f>
        <v>919322932218</v>
      </c>
      <c r="H69" s="238"/>
      <c r="I69" s="238"/>
      <c r="J69" s="238"/>
      <c r="K69" s="238"/>
      <c r="L69" s="224"/>
      <c r="M69" s="224"/>
      <c r="N69" s="224"/>
      <c r="O69" s="224"/>
      <c r="P69" s="224"/>
      <c r="Q69" s="224"/>
      <c r="R69" s="224"/>
      <c r="S69" s="224"/>
      <c r="T69" s="225" t="s">
        <v>10436</v>
      </c>
      <c r="U69" s="225" t="s">
        <v>10436</v>
      </c>
      <c r="V69" s="225" t="s">
        <v>10437</v>
      </c>
      <c r="W69" s="226">
        <v>4.0999999999999996</v>
      </c>
      <c r="X69" s="226">
        <v>20</v>
      </c>
      <c r="Y69" s="224"/>
      <c r="Z69" s="224"/>
      <c r="AA69" s="224"/>
      <c r="AB69" s="224"/>
      <c r="AC69" s="224" t="s">
        <v>6604</v>
      </c>
      <c r="AD69" s="224"/>
      <c r="AE69" s="224" t="s">
        <v>148</v>
      </c>
      <c r="AF69" s="224"/>
      <c r="AG69" s="224"/>
      <c r="AH69" s="224"/>
      <c r="AI69" s="224"/>
      <c r="AJ69" s="224"/>
      <c r="AK69" s="224"/>
      <c r="AL69" s="224"/>
      <c r="AM69" s="224"/>
      <c r="AN69" s="224"/>
      <c r="AO69" s="224"/>
      <c r="AP69" s="224"/>
    </row>
    <row r="70" spans="1:42" s="223" customFormat="1" ht="28.5" customHeight="1">
      <c r="A70" s="224" t="s">
        <v>8522</v>
      </c>
      <c r="B70" s="224" t="s">
        <v>8523</v>
      </c>
      <c r="C70" s="225" t="s">
        <v>10438</v>
      </c>
      <c r="D70" s="224" t="s">
        <v>2090</v>
      </c>
      <c r="E70" s="224" t="s">
        <v>1020</v>
      </c>
      <c r="F70" s="224" t="s">
        <v>10439</v>
      </c>
      <c r="G70" s="237">
        <f>919892740721</f>
        <v>919892740721</v>
      </c>
      <c r="H70" s="238"/>
      <c r="I70" s="238" t="s">
        <v>10440</v>
      </c>
      <c r="J70" s="240" t="s">
        <v>10441</v>
      </c>
      <c r="K70" s="238"/>
      <c r="L70" s="224"/>
      <c r="M70" s="224"/>
      <c r="N70" s="224"/>
      <c r="O70" s="224"/>
      <c r="P70" s="224" t="s">
        <v>10442</v>
      </c>
      <c r="Q70" s="224"/>
      <c r="R70" s="224"/>
      <c r="S70" s="224"/>
      <c r="T70" s="225" t="s">
        <v>10443</v>
      </c>
      <c r="U70" s="225" t="s">
        <v>10443</v>
      </c>
      <c r="V70" s="225" t="s">
        <v>10444</v>
      </c>
      <c r="W70" s="226">
        <v>4.3</v>
      </c>
      <c r="X70" s="226">
        <v>254</v>
      </c>
      <c r="Y70" s="224"/>
      <c r="Z70" s="224"/>
      <c r="AA70" s="224"/>
      <c r="AB70" s="224"/>
      <c r="AC70" s="224"/>
      <c r="AD70" s="224"/>
      <c r="AE70" s="224" t="s">
        <v>148</v>
      </c>
      <c r="AF70" s="224"/>
      <c r="AG70" s="224"/>
      <c r="AH70" s="224"/>
      <c r="AI70" s="224"/>
      <c r="AJ70" s="224"/>
      <c r="AK70" s="224"/>
      <c r="AL70" s="224"/>
      <c r="AM70" s="224"/>
      <c r="AN70" s="224"/>
      <c r="AO70" s="224"/>
      <c r="AP70" s="224"/>
    </row>
    <row r="71" spans="1:42" s="223" customFormat="1" ht="28.5" customHeight="1">
      <c r="A71" s="224" t="s">
        <v>10445</v>
      </c>
      <c r="B71" s="224" t="s">
        <v>10446</v>
      </c>
      <c r="C71" s="225" t="s">
        <v>10447</v>
      </c>
      <c r="D71" s="224" t="s">
        <v>2711</v>
      </c>
      <c r="E71" s="224" t="s">
        <v>1020</v>
      </c>
      <c r="F71" s="224"/>
      <c r="G71" s="238" t="s">
        <v>10448</v>
      </c>
      <c r="H71" s="238"/>
      <c r="I71" s="238"/>
      <c r="J71" s="238"/>
      <c r="K71" s="238"/>
      <c r="L71" s="224"/>
      <c r="M71" s="224"/>
      <c r="N71" s="224"/>
      <c r="O71" s="224"/>
      <c r="P71" s="224"/>
      <c r="Q71" s="224"/>
      <c r="R71" s="224"/>
      <c r="S71" s="224"/>
      <c r="T71" s="225" t="s">
        <v>10449</v>
      </c>
      <c r="U71" s="225" t="s">
        <v>10450</v>
      </c>
      <c r="V71" s="225" t="s">
        <v>10451</v>
      </c>
      <c r="W71" s="226">
        <v>4</v>
      </c>
      <c r="X71" s="226">
        <v>243</v>
      </c>
      <c r="Y71" s="224"/>
      <c r="Z71" s="226">
        <v>1998</v>
      </c>
      <c r="AA71" s="224"/>
      <c r="AB71" s="224"/>
      <c r="AC71" s="224"/>
      <c r="AD71" s="224" t="s">
        <v>10452</v>
      </c>
      <c r="AE71" s="224" t="s">
        <v>148</v>
      </c>
      <c r="AF71" s="224"/>
      <c r="AG71" s="228" t="s">
        <v>10453</v>
      </c>
      <c r="AH71" s="224"/>
      <c r="AI71" s="224"/>
      <c r="AJ71" s="224"/>
      <c r="AK71" s="224"/>
      <c r="AL71" s="224"/>
      <c r="AM71" s="224"/>
      <c r="AN71" s="224"/>
      <c r="AO71" s="224"/>
      <c r="AP71" s="224"/>
    </row>
    <row r="72" spans="1:42" s="223" customFormat="1" ht="28.5" customHeight="1">
      <c r="A72" s="224" t="s">
        <v>7914</v>
      </c>
      <c r="B72" s="224" t="s">
        <v>7915</v>
      </c>
      <c r="C72" s="225" t="s">
        <v>10454</v>
      </c>
      <c r="D72" s="224" t="s">
        <v>145</v>
      </c>
      <c r="E72" s="230" t="s">
        <v>1023</v>
      </c>
      <c r="F72" s="224" t="s">
        <v>10455</v>
      </c>
      <c r="G72" s="237">
        <f>917306442876</f>
        <v>917306442876</v>
      </c>
      <c r="H72" s="238"/>
      <c r="I72" s="238" t="s">
        <v>10456</v>
      </c>
      <c r="J72" s="238"/>
      <c r="K72" s="238"/>
      <c r="L72" s="224"/>
      <c r="M72" s="224"/>
      <c r="N72" s="224"/>
      <c r="O72" s="224"/>
      <c r="P72" s="224"/>
      <c r="Q72" s="224"/>
      <c r="R72" s="224"/>
      <c r="S72" s="224"/>
      <c r="T72" s="225" t="s">
        <v>10457</v>
      </c>
      <c r="U72" s="225" t="s">
        <v>10458</v>
      </c>
      <c r="V72" s="225" t="s">
        <v>7919</v>
      </c>
      <c r="W72" s="226">
        <v>4.4000000000000004</v>
      </c>
      <c r="X72" s="226">
        <v>15</v>
      </c>
      <c r="Y72" s="224"/>
      <c r="Z72" s="226">
        <v>1998</v>
      </c>
      <c r="AA72" s="224"/>
      <c r="AB72" s="224"/>
      <c r="AC72" s="224"/>
      <c r="AD72" s="224" t="s">
        <v>106</v>
      </c>
      <c r="AE72" s="224" t="s">
        <v>10459</v>
      </c>
      <c r="AF72" s="224"/>
      <c r="AG72" s="228" t="s">
        <v>10460</v>
      </c>
      <c r="AH72" s="224"/>
      <c r="AI72" s="224"/>
      <c r="AJ72" s="224"/>
      <c r="AK72" s="224"/>
      <c r="AL72" s="224"/>
      <c r="AM72" s="224"/>
      <c r="AN72" s="224"/>
      <c r="AO72" s="224"/>
      <c r="AP72" s="224"/>
    </row>
    <row r="73" spans="1:42" s="223" customFormat="1" ht="28.5" customHeight="1">
      <c r="A73" s="228" t="s">
        <v>8000</v>
      </c>
      <c r="B73" s="224"/>
      <c r="C73" s="225" t="s">
        <v>10461</v>
      </c>
      <c r="D73" s="224" t="s">
        <v>145</v>
      </c>
      <c r="E73" s="224" t="s">
        <v>1023</v>
      </c>
      <c r="F73" s="224"/>
      <c r="G73" s="238" t="s">
        <v>10462</v>
      </c>
      <c r="H73" s="238"/>
      <c r="I73" s="238"/>
      <c r="J73" s="238"/>
      <c r="K73" s="238"/>
      <c r="L73" s="224"/>
      <c r="M73" s="224"/>
      <c r="N73" s="224"/>
      <c r="O73" s="224"/>
      <c r="P73" s="224"/>
      <c r="Q73" s="224"/>
      <c r="R73" s="224"/>
      <c r="S73" s="224"/>
      <c r="T73" s="225" t="s">
        <v>10463</v>
      </c>
      <c r="U73" s="225" t="s">
        <v>10464</v>
      </c>
      <c r="V73" s="225" t="s">
        <v>10465</v>
      </c>
      <c r="W73" s="226">
        <v>4.3</v>
      </c>
      <c r="X73" s="226">
        <v>16</v>
      </c>
      <c r="Y73" s="224"/>
      <c r="Z73" s="224"/>
      <c r="AA73" s="224"/>
      <c r="AB73" s="224"/>
      <c r="AC73" s="224"/>
      <c r="AD73" s="224" t="s">
        <v>106</v>
      </c>
      <c r="AE73" s="224" t="s">
        <v>148</v>
      </c>
      <c r="AF73" s="224"/>
      <c r="AG73" s="228" t="s">
        <v>10466</v>
      </c>
      <c r="AH73" s="224"/>
      <c r="AI73" s="224"/>
      <c r="AJ73" s="224"/>
      <c r="AK73" s="224"/>
      <c r="AL73" s="224"/>
      <c r="AM73" s="224"/>
      <c r="AN73" s="224"/>
      <c r="AO73" s="224"/>
      <c r="AP73" s="224"/>
    </row>
    <row r="74" spans="1:42" s="223" customFormat="1" ht="28.5" customHeight="1">
      <c r="A74" s="224" t="s">
        <v>8089</v>
      </c>
      <c r="B74" s="224" t="s">
        <v>10467</v>
      </c>
      <c r="C74" s="225" t="s">
        <v>10468</v>
      </c>
      <c r="D74" s="224" t="s">
        <v>145</v>
      </c>
      <c r="E74" s="224" t="s">
        <v>1023</v>
      </c>
      <c r="F74" s="224"/>
      <c r="G74" s="237">
        <f>917780354138</f>
        <v>917780354138</v>
      </c>
      <c r="H74" s="238"/>
      <c r="I74" s="238"/>
      <c r="J74" s="238"/>
      <c r="K74" s="238"/>
      <c r="L74" s="224"/>
      <c r="M74" s="224"/>
      <c r="N74" s="224"/>
      <c r="O74" s="228" t="s">
        <v>10469</v>
      </c>
      <c r="P74" s="224"/>
      <c r="Q74" s="224"/>
      <c r="R74" s="224"/>
      <c r="S74" s="224"/>
      <c r="T74" s="225" t="s">
        <v>10470</v>
      </c>
      <c r="U74" s="229" t="s">
        <v>10470</v>
      </c>
      <c r="V74" s="224"/>
      <c r="W74" s="226">
        <v>5</v>
      </c>
      <c r="X74" s="226">
        <v>23</v>
      </c>
      <c r="Y74" s="224"/>
      <c r="Z74" s="224"/>
      <c r="AA74" s="224"/>
      <c r="AB74" s="224"/>
      <c r="AC74" s="224"/>
      <c r="AD74" s="224"/>
      <c r="AE74" s="224" t="s">
        <v>148</v>
      </c>
      <c r="AF74" s="224"/>
      <c r="AG74" s="224"/>
      <c r="AH74" s="224"/>
      <c r="AI74" s="224"/>
      <c r="AJ74" s="224"/>
      <c r="AK74" s="224"/>
      <c r="AL74" s="224"/>
      <c r="AM74" s="224"/>
      <c r="AN74" s="224"/>
      <c r="AO74" s="224"/>
      <c r="AP74" s="224"/>
    </row>
    <row r="75" spans="1:42" s="223" customFormat="1" ht="28.5" customHeight="1">
      <c r="A75" s="224" t="s">
        <v>8369</v>
      </c>
      <c r="B75" s="224" t="s">
        <v>8370</v>
      </c>
      <c r="C75" s="225" t="s">
        <v>10471</v>
      </c>
      <c r="D75" s="224" t="s">
        <v>145</v>
      </c>
      <c r="E75" s="224" t="s">
        <v>1023</v>
      </c>
      <c r="F75" s="224"/>
      <c r="G75" s="237">
        <f>918008886323</f>
        <v>918008886323</v>
      </c>
      <c r="H75" s="238"/>
      <c r="I75" s="238"/>
      <c r="J75" s="238"/>
      <c r="K75" s="238"/>
      <c r="L75" s="224"/>
      <c r="M75" s="224"/>
      <c r="N75" s="224"/>
      <c r="O75" s="224"/>
      <c r="P75" s="224"/>
      <c r="Q75" s="224"/>
      <c r="R75" s="224"/>
      <c r="S75" s="224"/>
      <c r="T75" s="225" t="s">
        <v>10472</v>
      </c>
      <c r="U75" s="229" t="s">
        <v>10472</v>
      </c>
      <c r="V75" s="224"/>
      <c r="W75" s="226">
        <v>4.4000000000000004</v>
      </c>
      <c r="X75" s="226">
        <v>7</v>
      </c>
      <c r="Y75" s="224"/>
      <c r="Z75" s="224"/>
      <c r="AA75" s="224"/>
      <c r="AB75" s="224"/>
      <c r="AC75" s="224"/>
      <c r="AD75" s="224"/>
      <c r="AE75" s="224" t="s">
        <v>148</v>
      </c>
      <c r="AF75" s="224"/>
      <c r="AG75" s="224"/>
      <c r="AH75" s="224"/>
      <c r="AI75" s="224"/>
      <c r="AJ75" s="224"/>
      <c r="AK75" s="224"/>
      <c r="AL75" s="226">
        <v>30</v>
      </c>
      <c r="AM75" s="226">
        <v>6</v>
      </c>
      <c r="AN75" s="224"/>
      <c r="AO75" s="224"/>
      <c r="AP75" s="224"/>
    </row>
    <row r="76" spans="1:42" s="223" customFormat="1" ht="28.5" customHeight="1">
      <c r="A76" s="224" t="s">
        <v>8420</v>
      </c>
      <c r="B76" s="224" t="s">
        <v>8421</v>
      </c>
      <c r="C76" s="225" t="s">
        <v>10473</v>
      </c>
      <c r="D76" s="224" t="s">
        <v>145</v>
      </c>
      <c r="E76" s="224" t="s">
        <v>1023</v>
      </c>
      <c r="F76" s="224"/>
      <c r="G76" s="238"/>
      <c r="H76" s="238"/>
      <c r="I76" s="238"/>
      <c r="J76" s="238"/>
      <c r="K76" s="238"/>
      <c r="L76" s="224"/>
      <c r="M76" s="224"/>
      <c r="N76" s="224"/>
      <c r="O76" s="224"/>
      <c r="P76" s="224"/>
      <c r="Q76" s="224"/>
      <c r="R76" s="224"/>
      <c r="S76" s="224"/>
      <c r="T76" s="225" t="s">
        <v>10474</v>
      </c>
      <c r="U76" s="229" t="s">
        <v>10474</v>
      </c>
      <c r="V76" s="224"/>
      <c r="W76" s="226">
        <v>2</v>
      </c>
      <c r="X76" s="226">
        <v>1</v>
      </c>
      <c r="Y76" s="224"/>
      <c r="Z76" s="224"/>
      <c r="AA76" s="224"/>
      <c r="AB76" s="224"/>
      <c r="AC76" s="224"/>
      <c r="AD76" s="224"/>
      <c r="AE76" s="224" t="s">
        <v>148</v>
      </c>
      <c r="AF76" s="224"/>
      <c r="AG76" s="224"/>
      <c r="AH76" s="224"/>
      <c r="AI76" s="224"/>
      <c r="AJ76" s="224"/>
      <c r="AK76" s="224"/>
      <c r="AL76" s="224"/>
      <c r="AM76" s="224"/>
      <c r="AN76" s="224"/>
      <c r="AO76" s="224"/>
      <c r="AP76" s="224"/>
    </row>
    <row r="77" spans="1:42" s="223" customFormat="1" ht="28.5" customHeight="1">
      <c r="A77" s="224" t="s">
        <v>5670</v>
      </c>
      <c r="B77" s="224" t="s">
        <v>10475</v>
      </c>
      <c r="C77" s="225" t="s">
        <v>10476</v>
      </c>
      <c r="D77" s="224" t="s">
        <v>145</v>
      </c>
      <c r="E77" s="224" t="s">
        <v>1023</v>
      </c>
      <c r="F77" s="224" t="s">
        <v>7890</v>
      </c>
      <c r="G77" s="237">
        <f>917032777333</f>
        <v>917032777333</v>
      </c>
      <c r="H77" s="238"/>
      <c r="I77" s="238"/>
      <c r="J77" s="240" t="s">
        <v>10477</v>
      </c>
      <c r="K77" s="238"/>
      <c r="L77" s="228" t="s">
        <v>10478</v>
      </c>
      <c r="M77" s="228"/>
      <c r="N77" s="224"/>
      <c r="O77" s="224"/>
      <c r="P77" s="224"/>
      <c r="Q77" s="224"/>
      <c r="R77" s="224"/>
      <c r="S77" s="224"/>
      <c r="T77" s="225" t="s">
        <v>10479</v>
      </c>
      <c r="U77" s="225" t="s">
        <v>10479</v>
      </c>
      <c r="V77" s="225" t="s">
        <v>10480</v>
      </c>
      <c r="W77" s="226">
        <v>4.5999999999999996</v>
      </c>
      <c r="X77" s="226">
        <v>22</v>
      </c>
      <c r="Y77" s="224"/>
      <c r="Z77" s="224"/>
      <c r="AA77" s="224"/>
      <c r="AB77" s="224"/>
      <c r="AC77" s="224"/>
      <c r="AD77" s="224"/>
      <c r="AE77" s="224" t="s">
        <v>148</v>
      </c>
      <c r="AF77" s="224"/>
      <c r="AG77" s="224"/>
      <c r="AH77" s="224"/>
      <c r="AI77" s="224"/>
      <c r="AJ77" s="224"/>
      <c r="AK77" s="224"/>
      <c r="AL77" s="224"/>
      <c r="AM77" s="224"/>
      <c r="AN77" s="224"/>
      <c r="AO77" s="224"/>
      <c r="AP77" s="224"/>
    </row>
    <row r="78" spans="1:42" s="223" customFormat="1" ht="28.5" customHeight="1">
      <c r="A78" s="224" t="s">
        <v>10481</v>
      </c>
      <c r="B78" s="224" t="s">
        <v>10482</v>
      </c>
      <c r="C78" s="225" t="s">
        <v>10483</v>
      </c>
      <c r="D78" s="224" t="s">
        <v>145</v>
      </c>
      <c r="E78" s="224" t="s">
        <v>1023</v>
      </c>
      <c r="F78" s="224"/>
      <c r="G78" s="237">
        <f>916300637002</f>
        <v>916300637002</v>
      </c>
      <c r="H78" s="238"/>
      <c r="I78" s="238"/>
      <c r="J78" s="238"/>
      <c r="K78" s="238"/>
      <c r="L78" s="224"/>
      <c r="M78" s="224"/>
      <c r="N78" s="224"/>
      <c r="O78" s="224"/>
      <c r="P78" s="224"/>
      <c r="Q78" s="224"/>
      <c r="R78" s="224"/>
      <c r="S78" s="224"/>
      <c r="T78" s="225" t="s">
        <v>10484</v>
      </c>
      <c r="U78" s="225" t="s">
        <v>10484</v>
      </c>
      <c r="V78" s="225" t="s">
        <v>10485</v>
      </c>
      <c r="W78" s="226">
        <v>4.2</v>
      </c>
      <c r="X78" s="226">
        <v>58</v>
      </c>
      <c r="Y78" s="224"/>
      <c r="Z78" s="224"/>
      <c r="AA78" s="224"/>
      <c r="AB78" s="224"/>
      <c r="AC78" s="224"/>
      <c r="AD78" s="224"/>
      <c r="AE78" s="224" t="s">
        <v>148</v>
      </c>
      <c r="AF78" s="224"/>
      <c r="AG78" s="224"/>
      <c r="AH78" s="224"/>
      <c r="AI78" s="224"/>
      <c r="AJ78" s="224"/>
      <c r="AK78" s="224"/>
      <c r="AL78" s="224"/>
      <c r="AM78" s="224"/>
      <c r="AN78" s="224"/>
      <c r="AO78" s="224"/>
      <c r="AP78" s="224"/>
    </row>
    <row r="79" spans="1:42" s="223" customFormat="1" ht="28.5" customHeight="1">
      <c r="A79" s="224" t="s">
        <v>8389</v>
      </c>
      <c r="B79" s="224" t="s">
        <v>8390</v>
      </c>
      <c r="C79" s="225" t="s">
        <v>10486</v>
      </c>
      <c r="D79" s="224" t="s">
        <v>145</v>
      </c>
      <c r="E79" s="224" t="s">
        <v>1023</v>
      </c>
      <c r="F79" s="224"/>
      <c r="G79" s="237">
        <f>918801922933</f>
        <v>918801922933</v>
      </c>
      <c r="H79" s="238"/>
      <c r="I79" s="238"/>
      <c r="J79" s="238"/>
      <c r="K79" s="238"/>
      <c r="L79" s="224"/>
      <c r="M79" s="224"/>
      <c r="N79" s="224"/>
      <c r="O79" s="224"/>
      <c r="P79" s="224"/>
      <c r="Q79" s="224"/>
      <c r="R79" s="224"/>
      <c r="S79" s="224"/>
      <c r="T79" s="225" t="s">
        <v>10487</v>
      </c>
      <c r="U79" s="225" t="s">
        <v>10487</v>
      </c>
      <c r="V79" s="225" t="s">
        <v>10488</v>
      </c>
      <c r="W79" s="226">
        <v>4.9000000000000004</v>
      </c>
      <c r="X79" s="226">
        <v>9</v>
      </c>
      <c r="Y79" s="224"/>
      <c r="Z79" s="224"/>
      <c r="AA79" s="224"/>
      <c r="AB79" s="224"/>
      <c r="AC79" s="224"/>
      <c r="AD79" s="224"/>
      <c r="AE79" s="224" t="s">
        <v>148</v>
      </c>
      <c r="AF79" s="224"/>
      <c r="AG79" s="224"/>
      <c r="AH79" s="224"/>
      <c r="AI79" s="224"/>
      <c r="AJ79" s="224"/>
      <c r="AK79" s="224"/>
      <c r="AL79" s="224"/>
      <c r="AM79" s="224"/>
      <c r="AN79" s="224"/>
      <c r="AO79" s="224"/>
      <c r="AP79" s="224"/>
    </row>
    <row r="80" spans="1:42" s="223" customFormat="1" ht="28.5" customHeight="1">
      <c r="A80" s="224" t="s">
        <v>10489</v>
      </c>
      <c r="B80" s="224" t="s">
        <v>10490</v>
      </c>
      <c r="C80" s="225" t="s">
        <v>10491</v>
      </c>
      <c r="D80" s="224" t="s">
        <v>145</v>
      </c>
      <c r="E80" s="224" t="s">
        <v>1023</v>
      </c>
      <c r="F80" s="225" t="s">
        <v>10492</v>
      </c>
      <c r="G80" s="238" t="s">
        <v>10493</v>
      </c>
      <c r="H80" s="238"/>
      <c r="I80" s="238"/>
      <c r="J80" s="238"/>
      <c r="K80" s="238"/>
      <c r="L80" s="224"/>
      <c r="M80" s="224"/>
      <c r="N80" s="224"/>
      <c r="O80" s="224"/>
      <c r="P80" s="224"/>
      <c r="Q80" s="224"/>
      <c r="R80" s="224"/>
      <c r="S80" s="224"/>
      <c r="T80" s="225" t="s">
        <v>10494</v>
      </c>
      <c r="U80" s="225" t="s">
        <v>10494</v>
      </c>
      <c r="V80" s="225" t="s">
        <v>10495</v>
      </c>
      <c r="W80" s="226">
        <v>4.7</v>
      </c>
      <c r="X80" s="226">
        <v>14</v>
      </c>
      <c r="Y80" s="224"/>
      <c r="Z80" s="224"/>
      <c r="AA80" s="224"/>
      <c r="AB80" s="224"/>
      <c r="AC80" s="224"/>
      <c r="AD80" s="224"/>
      <c r="AE80" s="224" t="s">
        <v>148</v>
      </c>
      <c r="AF80" s="224"/>
      <c r="AG80" s="224"/>
      <c r="AH80" s="224"/>
      <c r="AI80" s="224"/>
      <c r="AJ80" s="224"/>
      <c r="AK80" s="224"/>
      <c r="AL80" s="224"/>
      <c r="AM80" s="224"/>
      <c r="AN80" s="224"/>
      <c r="AO80" s="224"/>
      <c r="AP80" s="224"/>
    </row>
    <row r="81" spans="1:42" s="223" customFormat="1" ht="28.5" customHeight="1">
      <c r="A81" s="224" t="s">
        <v>7779</v>
      </c>
      <c r="B81" s="224" t="s">
        <v>7780</v>
      </c>
      <c r="C81" s="225" t="s">
        <v>10496</v>
      </c>
      <c r="D81" s="224" t="s">
        <v>145</v>
      </c>
      <c r="E81" s="224" t="s">
        <v>1023</v>
      </c>
      <c r="F81" s="225" t="s">
        <v>10497</v>
      </c>
      <c r="G81" s="237">
        <f>919440422920</f>
        <v>919440422920</v>
      </c>
      <c r="H81" s="238"/>
      <c r="I81" s="238"/>
      <c r="J81" s="238"/>
      <c r="K81" s="238"/>
      <c r="L81" s="224"/>
      <c r="M81" s="224"/>
      <c r="N81" s="224"/>
      <c r="O81" s="224"/>
      <c r="P81" s="224"/>
      <c r="Q81" s="224"/>
      <c r="R81" s="224"/>
      <c r="S81" s="224"/>
      <c r="T81" s="225" t="s">
        <v>10498</v>
      </c>
      <c r="U81" s="225" t="s">
        <v>10499</v>
      </c>
      <c r="V81" s="225" t="s">
        <v>10500</v>
      </c>
      <c r="W81" s="226">
        <v>4.4000000000000004</v>
      </c>
      <c r="X81" s="226">
        <v>72</v>
      </c>
      <c r="Y81" s="224"/>
      <c r="Z81" s="226">
        <v>1990</v>
      </c>
      <c r="AA81" s="224"/>
      <c r="AB81" s="224"/>
      <c r="AC81" s="224"/>
      <c r="AD81" s="224" t="s">
        <v>509</v>
      </c>
      <c r="AE81" s="224" t="s">
        <v>148</v>
      </c>
      <c r="AF81" s="224"/>
      <c r="AG81" s="228" t="s">
        <v>10501</v>
      </c>
      <c r="AH81" s="224"/>
      <c r="AI81" s="224"/>
      <c r="AJ81" s="224"/>
      <c r="AK81" s="224"/>
      <c r="AL81" s="224"/>
      <c r="AM81" s="224"/>
      <c r="AN81" s="224"/>
      <c r="AO81" s="224"/>
      <c r="AP81" s="224"/>
    </row>
    <row r="82" spans="1:42" s="223" customFormat="1" ht="28.5" customHeight="1">
      <c r="A82" s="224" t="s">
        <v>10233</v>
      </c>
      <c r="B82" s="224" t="s">
        <v>10502</v>
      </c>
      <c r="C82" s="225" t="s">
        <v>10503</v>
      </c>
      <c r="D82" s="224" t="s">
        <v>145</v>
      </c>
      <c r="E82" s="224" t="s">
        <v>1023</v>
      </c>
      <c r="F82" s="224"/>
      <c r="G82" s="238"/>
      <c r="H82" s="238"/>
      <c r="I82" s="238"/>
      <c r="J82" s="238"/>
      <c r="K82" s="238"/>
      <c r="L82" s="224"/>
      <c r="M82" s="224"/>
      <c r="N82" s="224"/>
      <c r="O82" s="224"/>
      <c r="P82" s="224"/>
      <c r="Q82" s="224"/>
      <c r="R82" s="224"/>
      <c r="S82" s="224"/>
      <c r="T82" s="225" t="s">
        <v>10504</v>
      </c>
      <c r="U82" s="229" t="s">
        <v>10504</v>
      </c>
      <c r="V82" s="228"/>
      <c r="W82" s="228"/>
      <c r="X82" s="228"/>
      <c r="Y82" s="228"/>
      <c r="Z82" s="228"/>
      <c r="AA82" s="224"/>
      <c r="AB82" s="228"/>
      <c r="AC82" s="228"/>
      <c r="AD82" s="224"/>
      <c r="AE82" s="224" t="s">
        <v>148</v>
      </c>
      <c r="AF82" s="224"/>
      <c r="AG82" s="224"/>
      <c r="AH82" s="224"/>
      <c r="AI82" s="224"/>
      <c r="AJ82" s="224"/>
      <c r="AK82" s="224"/>
      <c r="AL82" s="224"/>
      <c r="AM82" s="224"/>
      <c r="AN82" s="224"/>
      <c r="AO82" s="224"/>
      <c r="AP82" s="224"/>
    </row>
    <row r="83" spans="1:42" s="223" customFormat="1" ht="28.5" customHeight="1">
      <c r="A83" s="224" t="s">
        <v>8104</v>
      </c>
      <c r="B83" s="224" t="s">
        <v>8105</v>
      </c>
      <c r="C83" s="225" t="s">
        <v>10505</v>
      </c>
      <c r="D83" s="224" t="s">
        <v>145</v>
      </c>
      <c r="E83" s="224" t="s">
        <v>1023</v>
      </c>
      <c r="F83" s="224"/>
      <c r="G83" s="238"/>
      <c r="H83" s="238"/>
      <c r="I83" s="238"/>
      <c r="J83" s="238"/>
      <c r="K83" s="238"/>
      <c r="L83" s="224"/>
      <c r="M83" s="224"/>
      <c r="N83" s="224"/>
      <c r="O83" s="224"/>
      <c r="P83" s="224"/>
      <c r="Q83" s="224"/>
      <c r="R83" s="224"/>
      <c r="S83" s="224"/>
      <c r="T83" s="225" t="s">
        <v>10506</v>
      </c>
      <c r="U83" s="229" t="s">
        <v>10506</v>
      </c>
      <c r="V83" s="224"/>
      <c r="W83" s="226">
        <v>3.7</v>
      </c>
      <c r="X83" s="226">
        <v>28</v>
      </c>
      <c r="Y83" s="224"/>
      <c r="Z83" s="224"/>
      <c r="AA83" s="224"/>
      <c r="AB83" s="224"/>
      <c r="AC83" s="224"/>
      <c r="AD83" s="224"/>
      <c r="AE83" s="224" t="s">
        <v>148</v>
      </c>
      <c r="AF83" s="224"/>
      <c r="AG83" s="224"/>
      <c r="AH83" s="224"/>
      <c r="AI83" s="224"/>
      <c r="AJ83" s="224"/>
      <c r="AK83" s="224"/>
      <c r="AL83" s="224"/>
      <c r="AM83" s="224"/>
      <c r="AN83" s="224"/>
      <c r="AO83" s="224"/>
      <c r="AP83" s="224"/>
    </row>
    <row r="84" spans="1:42" s="223" customFormat="1" ht="28.5" customHeight="1">
      <c r="A84" s="224" t="s">
        <v>7934</v>
      </c>
      <c r="B84" s="224" t="s">
        <v>7935</v>
      </c>
      <c r="C84" s="225" t="s">
        <v>10507</v>
      </c>
      <c r="D84" s="224" t="s">
        <v>145</v>
      </c>
      <c r="E84" s="224" t="s">
        <v>1023</v>
      </c>
      <c r="F84" s="225" t="s">
        <v>7937</v>
      </c>
      <c r="G84" s="237">
        <f>919246528884</f>
        <v>919246528884</v>
      </c>
      <c r="H84" s="238"/>
      <c r="I84" s="238"/>
      <c r="J84" s="240" t="s">
        <v>10508</v>
      </c>
      <c r="K84" s="240"/>
      <c r="L84" s="224"/>
      <c r="M84" s="224"/>
      <c r="N84" s="224"/>
      <c r="O84" s="224"/>
      <c r="P84" s="224"/>
      <c r="Q84" s="224"/>
      <c r="R84" s="224"/>
      <c r="S84" s="224"/>
      <c r="T84" s="225" t="s">
        <v>10509</v>
      </c>
      <c r="U84" s="225" t="s">
        <v>10509</v>
      </c>
      <c r="V84" s="225" t="s">
        <v>10510</v>
      </c>
      <c r="W84" s="226">
        <v>4</v>
      </c>
      <c r="X84" s="226">
        <v>7</v>
      </c>
      <c r="Y84" s="224"/>
      <c r="Z84" s="226">
        <v>1980</v>
      </c>
      <c r="AA84" s="224"/>
      <c r="AB84" s="224"/>
      <c r="AC84" s="224"/>
      <c r="AD84" s="224"/>
      <c r="AE84" s="228" t="s">
        <v>10511</v>
      </c>
      <c r="AF84" s="224"/>
      <c r="AG84" s="224"/>
      <c r="AH84" s="224"/>
      <c r="AI84" s="224"/>
      <c r="AJ84" s="224"/>
      <c r="AK84" s="224"/>
      <c r="AL84" s="224"/>
      <c r="AM84" s="224"/>
      <c r="AN84" s="224"/>
      <c r="AO84" s="224"/>
      <c r="AP84" s="224"/>
    </row>
    <row r="85" spans="1:42" s="223" customFormat="1" ht="28.5" customHeight="1">
      <c r="A85" s="224" t="s">
        <v>10512</v>
      </c>
      <c r="B85" s="224" t="s">
        <v>10513</v>
      </c>
      <c r="C85" s="225" t="s">
        <v>10514</v>
      </c>
      <c r="D85" s="224" t="s">
        <v>10515</v>
      </c>
      <c r="E85" s="224" t="s">
        <v>1023</v>
      </c>
      <c r="F85" s="224"/>
      <c r="G85" s="238" t="s">
        <v>10516</v>
      </c>
      <c r="H85" s="238"/>
      <c r="I85" s="238"/>
      <c r="J85" s="238"/>
      <c r="K85" s="238"/>
      <c r="L85" s="224"/>
      <c r="M85" s="224"/>
      <c r="N85" s="224"/>
      <c r="O85" s="224"/>
      <c r="P85" s="224"/>
      <c r="Q85" s="224"/>
      <c r="R85" s="224"/>
      <c r="S85" s="224"/>
      <c r="T85" s="225" t="s">
        <v>10517</v>
      </c>
      <c r="U85" s="225" t="s">
        <v>10518</v>
      </c>
      <c r="V85" s="229" t="s">
        <v>10519</v>
      </c>
      <c r="W85" s="228"/>
      <c r="X85" s="224"/>
      <c r="Y85" s="224"/>
      <c r="Z85" s="226">
        <v>2018</v>
      </c>
      <c r="AA85" s="224"/>
      <c r="AB85" s="224"/>
      <c r="AC85" s="224"/>
      <c r="AD85" s="224" t="s">
        <v>106</v>
      </c>
      <c r="AE85" s="224" t="s">
        <v>148</v>
      </c>
      <c r="AF85" s="224"/>
      <c r="AG85" s="228" t="s">
        <v>10520</v>
      </c>
      <c r="AH85" s="224"/>
      <c r="AI85" s="224"/>
      <c r="AJ85" s="224"/>
      <c r="AK85" s="224"/>
      <c r="AL85" s="224"/>
      <c r="AM85" s="224"/>
      <c r="AN85" s="224"/>
      <c r="AO85" s="224"/>
      <c r="AP85" s="224"/>
    </row>
    <row r="86" spans="1:42" s="223" customFormat="1" ht="28.5" customHeight="1">
      <c r="A86" s="224" t="s">
        <v>8047</v>
      </c>
      <c r="B86" s="224" t="s">
        <v>8048</v>
      </c>
      <c r="C86" s="225" t="s">
        <v>10521</v>
      </c>
      <c r="D86" s="224" t="s">
        <v>145</v>
      </c>
      <c r="E86" s="224" t="s">
        <v>1023</v>
      </c>
      <c r="F86" s="224"/>
      <c r="G86" s="237">
        <f>918143014141</f>
        <v>918143014141</v>
      </c>
      <c r="H86" s="238"/>
      <c r="I86" s="238"/>
      <c r="J86" s="238"/>
      <c r="K86" s="238"/>
      <c r="L86" s="224"/>
      <c r="M86" s="224"/>
      <c r="N86" s="224"/>
      <c r="O86" s="224"/>
      <c r="P86" s="224"/>
      <c r="Q86" s="224"/>
      <c r="R86" s="224"/>
      <c r="S86" s="224"/>
      <c r="T86" s="225" t="s">
        <v>10522</v>
      </c>
      <c r="U86" s="229" t="s">
        <v>10522</v>
      </c>
      <c r="V86" s="224"/>
      <c r="W86" s="226">
        <v>3.9</v>
      </c>
      <c r="X86" s="226">
        <v>11</v>
      </c>
      <c r="Y86" s="224"/>
      <c r="Z86" s="224"/>
      <c r="AA86" s="224"/>
      <c r="AB86" s="224"/>
      <c r="AC86" s="224"/>
      <c r="AD86" s="224"/>
      <c r="AE86" s="224" t="s">
        <v>148</v>
      </c>
      <c r="AF86" s="224"/>
      <c r="AG86" s="224"/>
      <c r="AH86" s="224"/>
      <c r="AI86" s="224"/>
      <c r="AJ86" s="224"/>
      <c r="AK86" s="228"/>
      <c r="AL86" s="224"/>
      <c r="AM86" s="224"/>
      <c r="AN86" s="224"/>
      <c r="AO86" s="224"/>
      <c r="AP86" s="224"/>
    </row>
    <row r="87" spans="1:42" s="223" customFormat="1" ht="28.5" customHeight="1">
      <c r="A87" s="224" t="s">
        <v>8351</v>
      </c>
      <c r="B87" s="224" t="s">
        <v>8352</v>
      </c>
      <c r="C87" s="225" t="s">
        <v>10523</v>
      </c>
      <c r="D87" s="224" t="s">
        <v>372</v>
      </c>
      <c r="E87" s="224" t="s">
        <v>1023</v>
      </c>
      <c r="F87" s="224" t="s">
        <v>10524</v>
      </c>
      <c r="G87" s="237">
        <f>918553229514</f>
        <v>918553229514</v>
      </c>
      <c r="H87" s="238"/>
      <c r="I87" s="238"/>
      <c r="J87" s="238"/>
      <c r="K87" s="238"/>
      <c r="L87" s="224"/>
      <c r="M87" s="224"/>
      <c r="N87" s="224"/>
      <c r="O87" s="224"/>
      <c r="P87" s="224"/>
      <c r="Q87" s="224"/>
      <c r="R87" s="224"/>
      <c r="S87" s="224"/>
      <c r="T87" s="225" t="s">
        <v>10525</v>
      </c>
      <c r="U87" s="225" t="s">
        <v>10526</v>
      </c>
      <c r="V87" s="225" t="s">
        <v>10527</v>
      </c>
      <c r="W87" s="226">
        <v>4.3</v>
      </c>
      <c r="X87" s="226">
        <v>21</v>
      </c>
      <c r="Y87" s="224"/>
      <c r="Z87" s="224"/>
      <c r="AA87" s="224"/>
      <c r="AB87" s="224"/>
      <c r="AC87" s="224"/>
      <c r="AD87" s="224"/>
      <c r="AE87" s="224" t="s">
        <v>10528</v>
      </c>
      <c r="AF87" s="224"/>
      <c r="AG87" s="228" t="s">
        <v>10529</v>
      </c>
      <c r="AH87" s="224"/>
      <c r="AI87" s="224"/>
      <c r="AJ87" s="224"/>
      <c r="AK87" s="224"/>
      <c r="AL87" s="224"/>
      <c r="AM87" s="224"/>
      <c r="AN87" s="224"/>
      <c r="AO87" s="224"/>
      <c r="AP87" s="224"/>
    </row>
    <row r="88" spans="1:42" s="223" customFormat="1" ht="28.5" customHeight="1">
      <c r="A88" s="233" t="s">
        <v>10530</v>
      </c>
      <c r="B88" s="233" t="s">
        <v>10531</v>
      </c>
      <c r="C88" s="234" t="s">
        <v>10532</v>
      </c>
      <c r="D88" s="233" t="s">
        <v>10533</v>
      </c>
      <c r="E88" s="233" t="s">
        <v>1023</v>
      </c>
      <c r="F88" s="233"/>
      <c r="G88" s="242">
        <f>919949473763</f>
        <v>919949473763</v>
      </c>
      <c r="H88" s="243"/>
      <c r="I88" s="243"/>
      <c r="J88" s="243"/>
      <c r="K88" s="243"/>
      <c r="L88" s="233"/>
      <c r="M88" s="233"/>
      <c r="N88" s="233"/>
      <c r="O88" s="233"/>
      <c r="P88" s="233"/>
      <c r="Q88" s="233"/>
      <c r="R88" s="233"/>
      <c r="S88" s="233"/>
      <c r="T88" s="234" t="s">
        <v>10534</v>
      </c>
      <c r="U88" s="234" t="s">
        <v>10535</v>
      </c>
      <c r="V88" s="234" t="s">
        <v>10536</v>
      </c>
      <c r="W88" s="235">
        <v>4.3</v>
      </c>
      <c r="X88" s="235">
        <v>12</v>
      </c>
      <c r="Y88" s="233"/>
      <c r="Z88" s="235">
        <v>2018</v>
      </c>
      <c r="AA88" s="233"/>
      <c r="AB88" s="233"/>
      <c r="AC88" s="233"/>
      <c r="AD88" s="233" t="s">
        <v>106</v>
      </c>
      <c r="AE88" s="233" t="s">
        <v>148</v>
      </c>
      <c r="AF88" s="233"/>
      <c r="AG88" s="236" t="s">
        <v>10537</v>
      </c>
      <c r="AH88" s="236" t="s">
        <v>10538</v>
      </c>
      <c r="AI88" s="233"/>
      <c r="AJ88" s="233"/>
      <c r="AK88" s="233"/>
      <c r="AL88" s="233"/>
      <c r="AM88" s="233"/>
      <c r="AN88" s="233"/>
      <c r="AO88" s="233"/>
      <c r="AP88" s="233"/>
    </row>
  </sheetData>
  <hyperlinks>
    <hyperlink ref="C2" r:id="rId1" xr:uid="{F097AE49-2F3A-47D6-AC9F-F85A4E04930D}"/>
    <hyperlink ref="T2" r:id="rId2" xr:uid="{57CC06AB-B065-4FCB-8B9D-056FBCADC82A}"/>
    <hyperlink ref="U2" r:id="rId3" location="rlfi=hd:;si:15385778893060332894,l,CiF0YWJsZSB0ZW5uaXMgY2xhc3NlcyBpbiBrYXJuYXRha2FaOQoUdGFibGUgdGVubmlzIGNsYXNzZXMiIXRhYmxlIHRlbm5pcyBjbGFzc2VzIGluIGthcm5hdGFrYQ;mv:[[13.1261955,77.8308167],[12.2444364,74.6668337]]" xr:uid="{7D6A0222-AD18-41CC-B779-4A871F61DC60}"/>
    <hyperlink ref="V2" r:id="rId4" xr:uid="{79186D58-3675-4AE5-918A-A2ECB7FA2DA0}"/>
    <hyperlink ref="C3" r:id="rId5" xr:uid="{016FE8D2-DF33-4686-855D-7760FDF4C794}"/>
    <hyperlink ref="F3" r:id="rId6" xr:uid="{E4233D43-B096-426E-9E14-BC47223969DE}"/>
    <hyperlink ref="T3" r:id="rId7" xr:uid="{7F04671B-7519-4CA8-93EC-5956E8713E3F}"/>
    <hyperlink ref="U3" r:id="rId8" location="rlfi=hd:;si:8237511101839484859,l,CiF0YWJsZSB0ZW5uaXMgY2xhc3NlcyBpbiBrYXJuYXRha2FaOQoUdGFibGUgdGVubmlzIGNsYXNzZXMiIXRhYmxlIHRlbm5pcyBjbGFzc2VzIGluIGthcm5hdGFrYQ;mv:[[13.1261955,77.8308167],[12.2444364,74.6668337]]" xr:uid="{91FFF47A-562C-49E8-9842-39E3F63F1058}"/>
    <hyperlink ref="V3" r:id="rId9" xr:uid="{0277C734-8B0F-4EB2-A8B9-0631B9A4CAFA}"/>
    <hyperlink ref="C4" r:id="rId10" xr:uid="{6A48B328-1CCF-466A-A621-BC858B5F13DC}"/>
    <hyperlink ref="T4" r:id="rId11" xr:uid="{14F76E95-8583-4147-9610-4290AC2088D1}"/>
    <hyperlink ref="U4" r:id="rId12" location="rlfi=hd:;si:10409321177048198972,l,CiF0YWJsZSB0ZW5uaXMgY2xhc3NlcyBpbiBrYXJuYXRha2FaOQoUdGFibGUgdGVubmlzIGNsYXNzZXMiIXRhYmxlIHRlbm5pcyBjbGFzc2VzIGluIGthcm5hdGFrYQ;mv:[[13.1261955,77.8308167],[12.2444364,74.6668337]]" xr:uid="{91BE5DAE-87F7-41F0-9BCC-184C0BA7ACD3}"/>
    <hyperlink ref="V4" r:id="rId13" xr:uid="{F1E6A6DC-E47C-4254-9BD3-C7DEFA6A1A7A}"/>
    <hyperlink ref="C5" r:id="rId14" xr:uid="{AADDE742-4FF7-46CF-B979-FD11F829936B}"/>
    <hyperlink ref="T5" r:id="rId15" location="rlfi=hd:;si:5309930168691564270,l,CiF0YWJsZSB0ZW5uaXMgY2xhc3NlcyBpbiBrYXJuYXRha2FaOQoUdGFibGUgdGVubmlzIGNsYXNzZXMiIXRhYmxlIHRlbm5pcyBjbGFzc2VzIGluIGthcm5hdGFrYQ;mv:[[13.1261955,77.8308167],[12.2444364,74.6668337]]" xr:uid="{E9DD4CA9-15A9-43C6-81C8-E70335683357}"/>
    <hyperlink ref="U5" r:id="rId16" location="rlfi=hd:;si:5309930168691564270,l,CiF0YWJsZSB0ZW5uaXMgY2xhc3NlcyBpbiBrYXJuYXRha2FaOQoUdGFibGUgdGVubmlzIGNsYXNzZXMiIXRhYmxlIHRlbm5pcyBjbGFzc2VzIGluIGthcm5hdGFrYQ;mv:[[13.1261955,77.8308167],[12.2444364,74.6668337]]" xr:uid="{03935B55-A14A-4FB4-8626-5B866A447574}"/>
    <hyperlink ref="C6" r:id="rId17" xr:uid="{3DFE6E11-0B0D-42D5-9C51-DEF9E65A78F7}"/>
    <hyperlink ref="T6" r:id="rId18" location="rlfi=hd:;si:3169329038470377222;mv:[[13.1261955,77.8308167],[12.2444364,74.6668337]]" xr:uid="{3DCCA838-B27A-486E-B0D6-3C94FCECFFA2}"/>
    <hyperlink ref="U6" r:id="rId19" location="rlfi=hd:;si:3169329038470377222;mv:[[13.1261955,77.8308167],[12.2444364,74.6668337]]" xr:uid="{189735D8-6693-4C45-8F8C-A70A5713EDBB}"/>
    <hyperlink ref="C7" r:id="rId20" xr:uid="{80C02981-6795-420F-9F52-17DADC08D704}"/>
    <hyperlink ref="T7" r:id="rId21" location="rlfi=hd:;si:3169329038470377222;mv:[[13.1261955,77.8308167],[12.2444364,74.6668337]]" xr:uid="{9D6DC8D5-FC51-42B3-A478-DB37AAEE4DD7}"/>
    <hyperlink ref="U7" r:id="rId22" location="rlfi=hd:;si:3169329038470377222;mv:[[13.1261955,77.8308167],[12.2444364,74.6668337]]" xr:uid="{562FBBF7-6DA6-4064-A898-ECBD5489AE1D}"/>
    <hyperlink ref="V7" r:id="rId23" xr:uid="{159053A3-F1C9-44F4-BC92-A8E79DB7569F}"/>
    <hyperlink ref="C8" r:id="rId24" xr:uid="{FDA4815C-013B-4C47-84AD-27647EF27193}"/>
    <hyperlink ref="S8" r:id="rId25" location="rlfi=hd:;si:3169329038470377222;mv:[[13.1261955,77.8308167],[12.2444364,74.6668337]]" xr:uid="{7D9F0DA0-0B8D-40B5-B91C-992FBC885B32}"/>
    <hyperlink ref="T8" r:id="rId26" location="rlfi=hd:;si:3169329038470377222;mv:[[13.1261955,77.8308167],[12.2444364,74.6668337]]" xr:uid="{18E39659-0DF7-45E4-A9B3-1FD3B5746D1A}"/>
    <hyperlink ref="U8" r:id="rId27" location="rlfi=hd:;si:3169329038470377222;mv:[[13.1261955,77.8308167],[12.2444364,74.6668337]]" xr:uid="{A914C97E-C393-4613-A59A-E191AEE8A4D8}"/>
    <hyperlink ref="V8" r:id="rId28" xr:uid="{1928EB4D-E4C0-409E-9C9D-9FE88B98247F}"/>
    <hyperlink ref="C9" r:id="rId29" xr:uid="{980F9FE3-2FE9-461A-B1F0-6564D606E522}"/>
    <hyperlink ref="T9" r:id="rId30" xr:uid="{A540A8C7-904B-4D9A-BDBF-8BE394C9CD5F}"/>
    <hyperlink ref="U9" r:id="rId31" location="rlfi=hd:;si:9865281538792247104;mv:[[13.1261955,77.8308167],[12.2444364,74.6668337]]" xr:uid="{250EA661-BAE1-4CF9-B23A-E5E242B7E17D}"/>
    <hyperlink ref="C10" r:id="rId32" xr:uid="{B2210437-0BA9-4E3C-A4B8-BA8CD72F6BEA}"/>
    <hyperlink ref="F10" r:id="rId33" xr:uid="{FA31E7F3-13CE-4086-B067-55996F961827}"/>
    <hyperlink ref="S10" r:id="rId34" xr:uid="{83035D5D-078A-462F-9888-DC668452C93E}"/>
    <hyperlink ref="T10" r:id="rId35" xr:uid="{F071F8FE-88B2-4F86-8445-295B803C1D38}"/>
    <hyperlink ref="U10" r:id="rId36" location="rlfi=hd:;si:15100680323475626535,l,CiF0YWJsZSB0ZW5uaXMgY2xhc3NlcyBpbiBrYXJuYXRha2FaOQoUdGFibGUgdGVubmlzIGNsYXNzZXMiIXRhYmxlIHRlbm5pcyBjbGFzc2VzIGluIGthcm5hdGFrYQ;mv:[[13.1261955,77.8308167],[12.2444364,74.6668337]]" xr:uid="{0D0CFE3C-8E1D-4FEE-B7CA-8EC6B04768A5}"/>
    <hyperlink ref="V10" r:id="rId37" xr:uid="{B3C6CE4F-211B-41F0-BBE0-AB4F2E050166}"/>
    <hyperlink ref="C11" r:id="rId38" xr:uid="{1B78DC19-314D-42AD-A617-9DE8C3E9C2AF}"/>
    <hyperlink ref="T11" r:id="rId39" location="rlfi=hd:;si:3169329038470377222;mv:[[13.1261955,77.8308167],[12.2444364,74.6668337]]" xr:uid="{2B5EB79C-34C0-4C36-9C9B-68BD45FFFC78}"/>
    <hyperlink ref="U11" r:id="rId40" location="rlfi=hd:;si:3169329038470377222;mv:[[13.1261955,77.8308167],[12.2444364,74.6668337]]" xr:uid="{360027BC-B3EB-4D28-A727-883163B4516D}"/>
    <hyperlink ref="V11" r:id="rId41" xr:uid="{347DA2D4-C8B0-4D33-9BFD-725379A747DF}"/>
    <hyperlink ref="C12" r:id="rId42" xr:uid="{310313F1-CE3B-4F35-95B0-4B51F288A32D}"/>
    <hyperlink ref="T12" r:id="rId43" location="rlfi=hd:;si:3169329038470377222;mv:[[13.1261955,77.8308167],[12.2444364,74.6668337]]" xr:uid="{D3E77DC6-E15D-44AA-8C3B-B8FEAE5BA56E}"/>
    <hyperlink ref="U12" r:id="rId44" location="rlfi=hd:;si:3169329038470377222;mv:[[13.1261955,77.8308167],[12.2444364,74.6668337]]" xr:uid="{E0D85FFF-D75B-4B37-821A-641C8C823E16}"/>
    <hyperlink ref="V12" r:id="rId45" xr:uid="{60BDC2CE-EFEF-4973-A596-853DFCED14D4}"/>
    <hyperlink ref="C13" r:id="rId46" xr:uid="{284D1052-E589-4B09-84CA-09C601F80355}"/>
    <hyperlink ref="T13" r:id="rId47" location="rlfi=hd:;si:15750189739682004997,l,CiF0YWJsZSB0ZW5uaXMgY2xhc3NlcyBpbiBrYXJuYXRha2FIw5O5xoergIAIWkUKFHRhYmxlIHRlbm5pcyBjbGFzc2VzEAAQARACGAAYARgEIiF0YWJsZSB0ZW5uaXMgY2xhc3NlcyBpbiBrYXJuYXRha2E;mv:[[13.1261955,77.8308167],[12.2444364,74.6668337]]" xr:uid="{C08A048F-179C-40A5-BF17-1D606DBE3E02}"/>
    <hyperlink ref="U13" r:id="rId48" location="rlfi=hd:;si:15750189739682004997,l,CiF0YWJsZSB0ZW5uaXMgY2xhc3NlcyBpbiBrYXJuYXRha2FIw5O5xoergIAIWkUKFHRhYmxlIHRlbm5pcyBjbGFzc2VzEAAQARACGAAYARgEIiF0YWJsZSB0ZW5uaXMgY2xhc3NlcyBpbiBrYXJuYXRha2E;mv:[[13.1261955,77.8308167],[12.2444364,74.6668337]]" xr:uid="{0831FCCD-BD19-4269-B9F7-E0232170153E}"/>
    <hyperlink ref="C14" r:id="rId49" xr:uid="{8971EFE9-6D82-4A46-AEAE-BDCD271AD057}"/>
    <hyperlink ref="F14" r:id="rId50" xr:uid="{EB860CEC-F0E8-4489-9B9A-8850D2CBD111}"/>
    <hyperlink ref="T14" r:id="rId51" location="rlfi=hd:;si:794704265234801717,l,CiF0YWJsZSB0ZW5uaXMgY2xhc3NlcyBpbiBrYXJuYXRha2FaOQoUdGFibGUgdGVubmlzIGNsYXNzZXMiIXRhYmxlIHRlbm5pcyBjbGFzc2VzIGluIGthcm5hdGFrYQ;mv:[[13.1261955,77.8308167],[12.2444364,74.6668337]]" xr:uid="{ADB58C7B-4702-445E-BE62-BC52F4E7842A}"/>
    <hyperlink ref="U14" r:id="rId52" location="rlfi=hd:;si:794704265234801717,l,CiF0YWJsZSB0ZW5uaXMgY2xhc3NlcyBpbiBrYXJuYXRha2FaOQoUdGFibGUgdGVubmlzIGNsYXNzZXMiIXRhYmxlIHRlbm5pcyBjbGFzc2VzIGluIGthcm5hdGFrYQ;mv:[[13.1261955,77.8308167],[12.2444364,74.6668337]]" xr:uid="{52FBD4A8-D46D-42D9-A540-384C87A1992A}"/>
    <hyperlink ref="V14" r:id="rId53" xr:uid="{65C782F8-51E4-4A4E-B548-A44138476AD9}"/>
    <hyperlink ref="C15" r:id="rId54" xr:uid="{B2035BA9-B5ED-4EF7-AA76-EABD0D732648}"/>
    <hyperlink ref="T15" r:id="rId55" location="rlfi=hd:;si:12783370326921458678,l,CiF0YWJsZSB0ZW5uaXMgY2xhc3NlcyBpbiBrYXJuYXRha2FaOQoUdGFibGUgdGVubmlzIGNsYXNzZXMiIXRhYmxlIHRlbm5pcyBjbGFzc2VzIGluIGthcm5hdGFrYQ;mv:[[13.1261955,77.8308167],[12.2444364,74.6668337]]" xr:uid="{4FBC3C6F-70FC-45C2-8119-54FDA76DB266}"/>
    <hyperlink ref="U15" r:id="rId56" location="rlfi=hd:;si:12783370326921458678,l,CiF0YWJsZSB0ZW5uaXMgY2xhc3NlcyBpbiBrYXJuYXRha2FaOQoUdGFibGUgdGVubmlzIGNsYXNzZXMiIXRhYmxlIHRlbm5pcyBjbGFzc2VzIGluIGthcm5hdGFrYQ;mv:[[13.1261955,77.8308167],[12.2444364,74.6668337]]" xr:uid="{A1C6EBFE-2880-4690-830E-B923C97A0B6E}"/>
    <hyperlink ref="V15" r:id="rId57" xr:uid="{E00617FE-2B0D-4748-8F46-714E4A08BE0A}"/>
    <hyperlink ref="C16" r:id="rId58" xr:uid="{F6C6F4F7-4094-44A5-9485-AFFE1109DFF0}"/>
    <hyperlink ref="T16" r:id="rId59" location="rlfi=hd:;si:8714902405157604646,l,CiF0YWJsZSB0ZW5uaXMgY2xhc3NlcyBpbiBrYXJuYXRha2FaOQoUdGFibGUgdGVubmlzIGNsYXNzZXMiIXRhYmxlIHRlbm5pcyBjbGFzc2VzIGluIGthcm5hdGFrYQ;mv:[[13.1261955,77.8308167],[12.2444364,74.6668337]]" xr:uid="{725310FF-1708-4E7E-95E5-ED0AFB11B04A}"/>
    <hyperlink ref="U16" r:id="rId60" location="rlfi=hd:;si:8714902405157604646,l,CiF0YWJsZSB0ZW5uaXMgY2xhc3NlcyBpbiBrYXJuYXRha2FaOQoUdGFibGUgdGVubmlzIGNsYXNzZXMiIXRhYmxlIHRlbm5pcyBjbGFzc2VzIGluIGthcm5hdGFrYQ;mv:[[13.1261955,77.8308167],[12.2444364,74.6668337]]" xr:uid="{7F33920A-2689-4A6F-938A-3C5B3CF0BF2F}"/>
    <hyperlink ref="V16" r:id="rId61" xr:uid="{55E4CA74-2852-45A9-AFA9-665CF645EA75}"/>
    <hyperlink ref="C17" r:id="rId62" xr:uid="{AF2E2669-5EB2-4A17-AE24-7277E55F6810}"/>
    <hyperlink ref="T17" r:id="rId63" location="rlfi=hd:;si:11811424390887664486,l,CiF0YWJsZSB0ZW5uaXMgY2xhc3NlcyBpbiBrYXJuYXRha2FaOQoUdGFibGUgdGVubmlzIGNsYXNzZXMiIXRhYmxlIHRlbm5pcyBjbGFzc2VzIGluIGthcm5hdGFrYQ;mv:[[13.1261955,77.8308167],[12.2444364,74.6668337]]" xr:uid="{9C885A6C-9AFD-4778-BAC7-7F19261366C7}"/>
    <hyperlink ref="U17" r:id="rId64" location="rlfi=hd:;si:11811424390887664486,l,CiF0YWJsZSB0ZW5uaXMgY2xhc3NlcyBpbiBrYXJuYXRha2FaOQoUdGFibGUgdGVubmlzIGNsYXNzZXMiIXRhYmxlIHRlbm5pcyBjbGFzc2VzIGluIGthcm5hdGFrYQ;mv:[[13.1261955,77.8308167],[12.2444364,74.6668337]]" xr:uid="{02789DCB-C9FA-47ED-A1DC-0820AFF9A236}"/>
    <hyperlink ref="V17" r:id="rId65" xr:uid="{963536F9-0334-4A0C-B1C0-FA86B71FE945}"/>
    <hyperlink ref="C18" r:id="rId66" xr:uid="{A361A140-9494-4CC2-BCE1-0C5DDD83FF6E}"/>
    <hyperlink ref="T18" r:id="rId67" location="rlfi=hd:;si:12752459698806506416;mv:[[13.1261955,77.8308167],[12.2444364,74.6668337]]" xr:uid="{1C9C2DD9-D1C5-41DB-B37F-E547E8EE71E8}"/>
    <hyperlink ref="U18" r:id="rId68" location="rlfi=hd:;si:12752459698806506416;mv:[[13.1261955,77.8308167],[12.2444364,74.6668337]]" xr:uid="{A36AE51E-795C-4B92-AF3C-D0755076F811}"/>
    <hyperlink ref="V18" r:id="rId69" xr:uid="{101270A1-B554-4838-B59C-B2000DC79785}"/>
    <hyperlink ref="C19" r:id="rId70" xr:uid="{D043AF6E-7FD1-450F-AC1C-79BA898B4D64}"/>
    <hyperlink ref="T19" r:id="rId71" xr:uid="{7CF255E0-3E44-4C3D-AC03-E524D4CC33FA}"/>
    <hyperlink ref="U19" r:id="rId72" location="rlfi=hd:;si:1018078601320435514,l,CiF0YWJsZSB0ZW5uaXMgY2xhc3NlcyBpbiBrYXJuYXRha2FaOQoUdGFibGUgdGVubmlzIGNsYXNzZXMiIXRhYmxlIHRlbm5pcyBjbGFzc2VzIGluIGthcm5hdGFrYQ;mv:[[13.1261955,77.8308167],[12.2444364,74.6668337]]" xr:uid="{C7E8083A-6076-4CBF-9CC7-A7CCC88A29A9}"/>
    <hyperlink ref="C20" r:id="rId73" xr:uid="{00C99112-B675-4D26-969A-24CE858E6EE6}"/>
    <hyperlink ref="S20" r:id="rId74" location="rlfi=hd:;si:11455622520196964583,l,CiF0YWJsZSB0ZW5uaXMgY2xhc3NlcyBpbiBrYXJuYXRha2FaOQoUdGFibGUgdGVubmlzIGNsYXNzZXMiIXRhYmxlIHRlbm5pcyBjbGFzc2VzIGluIGthcm5hdGFrYQ;mv:[[13.1261955,77.8308167],[12.2444364,74.6668337]]" xr:uid="{31D4F23D-4740-46A6-A940-FAAC530045B9}"/>
    <hyperlink ref="T20" r:id="rId75" location="rlfi=hd:;si:11455622520196964583,l,CiF0YWJsZSB0ZW5uaXMgY2xhc3NlcyBpbiBrYXJuYXRha2FaOQoUdGFibGUgdGVubmlzIGNsYXNzZXMiIXRhYmxlIHRlbm5pcyBjbGFzc2VzIGluIGthcm5hdGFrYQ;mv:[[13.1261955,77.8308167],[12.2444364,74.6668337]]" xr:uid="{8B062736-40AE-4354-9838-4E3ADB9ECFA9}"/>
    <hyperlink ref="U20" r:id="rId76" location="rlfi=hd:;si:11455622520196964583,l,CiF0YWJsZSB0ZW5uaXMgY2xhc3NlcyBpbiBrYXJuYXRha2FaOQoUdGFibGUgdGVubmlzIGNsYXNzZXMiIXRhYmxlIHRlbm5pcyBjbGFzc2VzIGluIGthcm5hdGFrYQ;mv:[[13.1261955,77.8308167],[12.2444364,74.6668337]]" xr:uid="{A310885B-330C-42A8-A9C5-754047C6BEEF}"/>
    <hyperlink ref="V20" r:id="rId77" xr:uid="{C1385451-8FA1-41E7-B97F-46E70F15B323}"/>
    <hyperlink ref="C21" r:id="rId78" xr:uid="{36BE441E-5012-4B1A-9E02-99C04DB066BD}"/>
    <hyperlink ref="T21" r:id="rId79" xr:uid="{D702DB7B-CF34-49B1-8C35-01FDE6657B6D}"/>
    <hyperlink ref="U21" r:id="rId80" location="rlfi=hd:;si:14081758160431054897;mv:[[13.1261955,77.8308167],[12.2444364,74.6668337]]" xr:uid="{E7FD68D5-4DB6-41FD-916B-7A6AB9000506}"/>
    <hyperlink ref="C22" r:id="rId81" xr:uid="{AC2FF942-3B5A-486D-97B3-25EB5B7DA3D9}"/>
    <hyperlink ref="F22" r:id="rId82" xr:uid="{81E3828C-B49F-48BC-9BEC-0EABBCC19F94}"/>
    <hyperlink ref="T22" r:id="rId83" xr:uid="{70518373-6D04-4330-815A-CE2223F4F405}"/>
    <hyperlink ref="U22" r:id="rId84" location="rlfi=hd:;si:8761304410602340969,l,CiF0YWJsZSB0ZW5uaXMgY2xhc3NlcyBpbiBrYXJuYXRha2FaOQoUdGFibGUgdGVubmlzIGNsYXNzZXMiIXRhYmxlIHRlbm5pcyBjbGFzc2VzIGluIGthcm5hdGFrYQ;mv:[[13.1261955,77.8308167],[12.2444364,74.6668337]]" xr:uid="{406D4150-96D8-49CD-9D94-159609665624}"/>
    <hyperlink ref="V22" r:id="rId85" xr:uid="{44164540-5690-4CB7-8BDD-FB660A2E206D}"/>
    <hyperlink ref="C23" r:id="rId86" xr:uid="{EE44FC08-0376-406C-AEAE-85361BF70534}"/>
    <hyperlink ref="T23" r:id="rId87" xr:uid="{48788EC2-01AA-423B-A190-3EC410E50773}"/>
    <hyperlink ref="U23" r:id="rId88" location="rlfi=hd:;si:3169329038470377222;mv:[[13.1261955,77.8308167],[12.2444364,74.6668337]]" xr:uid="{BF736DA8-0713-4792-A709-668A672CBA85}"/>
    <hyperlink ref="C24" r:id="rId89" xr:uid="{14BE90F4-43D5-4C49-995F-447BBA37E229}"/>
    <hyperlink ref="T24" r:id="rId90" xr:uid="{E67A0A33-76DA-4CB1-9CF1-F414A58FFE27}"/>
    <hyperlink ref="U24" r:id="rId91" location="rlfi=hd:;si:1049294251999885823;mv:[[21.3181963,79.4365768],[18.3224421,72.4557866]]" xr:uid="{3AD2EF8C-40B7-4862-9015-B8B6D77733F6}"/>
    <hyperlink ref="C25" r:id="rId92" xr:uid="{685F35AD-A9D2-4631-9808-238F2AEB699D}"/>
    <hyperlink ref="F25" r:id="rId93" xr:uid="{A4CCF096-E5CB-4F2B-B52D-E8D811826E4E}"/>
    <hyperlink ref="T25" r:id="rId94" xr:uid="{A8192E57-CB7B-4F0E-B179-93D7E8815550}"/>
    <hyperlink ref="U25" r:id="rId95" location="rlfi=hd:;si:5326587863945770794,l,CiN0YWJsZSB0ZW5uaXMgY2xhc3NlcyBpbiBtYWhhcmFzaHRyYVo7ChR0YWJsZSB0ZW5uaXMgY2xhc3NlcyIjdGFibGUgdGVubmlzIGNsYXNzZXMgaW4gbWFoYXJhc2h0cmE;mv:[[21.3181963,79.4365768],[18.3224421,72.4557866]]" xr:uid="{E6FB2E3D-CB74-47C0-9A9E-0BCB3C4B6C45}"/>
    <hyperlink ref="V25" r:id="rId96" xr:uid="{0907FB2F-4B73-457E-9622-C854B82A1B66}"/>
    <hyperlink ref="C26" r:id="rId97" xr:uid="{F2FB95BD-ADEA-4EE5-AEF3-BB5E22DB0692}"/>
    <hyperlink ref="T26" r:id="rId98" location="rldoc=1&amp;rlfi=hd:;si:12854191427159262892,l,CiN0YWJsZSB0ZW5uaXMgY2xhc3NlcyBpbiBtYWhhcmFzaHRyYVo7ChR0YWJsZSB0ZW5uaXMgY2xhc3NlcyIjdGFibGUgdGVubmlzIGNsYXNzZXMgaW4gbWFoYXJhc2h0cmE;mv:[[21.3181963,79.4365768],[18.3224421,72.4557866]]" xr:uid="{81FA7E97-7570-4761-AD2D-90D283BD2807}"/>
    <hyperlink ref="U26" r:id="rId99" location="rldoc=1&amp;rlfi=hd:;si:12854191427159262892,l,CiN0YWJsZSB0ZW5uaXMgY2xhc3NlcyBpbiBtYWhhcmFzaHRyYVo7ChR0YWJsZSB0ZW5uaXMgY2xhc3NlcyIjdGFibGUgdGVubmlzIGNsYXNzZXMgaW4gbWFoYXJhc2h0cmE;mv:[[21.3181963,79.4365768],[18.3224421,72.4557866]]" xr:uid="{59439A5B-0D9F-45E6-84B1-B99019756001}"/>
    <hyperlink ref="C27" r:id="rId100" xr:uid="{A3F195C7-2D1D-4C84-A182-35F3EF9B7B4E}"/>
    <hyperlink ref="F27" r:id="rId101" xr:uid="{09C75398-4F19-4A5C-A108-E01EE9615303}"/>
    <hyperlink ref="T27" r:id="rId102" xr:uid="{A3DFDCFD-20E4-46C1-BB98-E54230A4013F}"/>
    <hyperlink ref="U27" r:id="rId103" location="rldoc=1&amp;rlfi=hd:;si:16959982086269897468,l,CiN0YWJsZSB0ZW5uaXMgY2xhc3NlcyBpbiBtYWhhcmFzaHRyYVo7ChR0YWJsZSB0ZW5uaXMgY2xhc3NlcyIjdGFibGUgdGVubmlzIGNsYXNzZXMgaW4gbWFoYXJhc2h0cmE;mv:[[21.3181963,79.4365768],[18.3224421,72.4557866]]" xr:uid="{F1760A1E-E259-4E1F-A91C-05781C835C1A}"/>
    <hyperlink ref="V27" r:id="rId104" xr:uid="{3C8212B9-E5D0-4390-A0BC-C2F7E5C241A1}"/>
    <hyperlink ref="C28" r:id="rId105" xr:uid="{8C5FE81F-35D3-435F-9EC1-53D42C4608E8}"/>
    <hyperlink ref="T28" r:id="rId106" location="rlfi=hd:;si:11395361802659759706,l,CiN0YWJsZSB0ZW5uaXMgY2xhc3NlcyBpbiBtYWhhcmFzaHRyYUj31a7c5YCAgAhaRwoUdGFibGUgdGVubmlzIGNsYXNzZXMQABABEAIYABgBGAQiI3RhYmxlIHRlbm5pcyBjbGFzc2VzIGluIG1haGFyYXNodHJh;mv:[[21.308031,79.51802409999999],[18.333895,72.47658539999999]];start:40" xr:uid="{F6D19AB3-72A2-426C-AD8C-53304B7FA400}"/>
    <hyperlink ref="U28" r:id="rId107" location="rlfi=hd:;si:11395361802659759706,l,CiN0YWJsZSB0ZW5uaXMgY2xhc3NlcyBpbiBtYWhhcmFzaHRyYUj31a7c5YCAgAhaRwoUdGFibGUgdGVubmlzIGNsYXNzZXMQABABEAIYABgBGAQiI3RhYmxlIHRlbm5pcyBjbGFzc2VzIGluIG1haGFyYXNodHJh;mv:[[21.308031,79.51802409999999],[18.333895,72.47658539999999]];start:40" xr:uid="{81FB57FE-4586-4BF7-B4F9-5300B8CB9F3C}"/>
    <hyperlink ref="V28" r:id="rId108" xr:uid="{829AB35C-1859-4C6C-8161-E4E9F76B14BA}"/>
    <hyperlink ref="C29" r:id="rId109" xr:uid="{201DE6AD-E2F3-493A-900F-3C68D62F5E65}"/>
    <hyperlink ref="F29" r:id="rId110" xr:uid="{4BD11853-0876-45A7-8B69-9F519DC308DA}"/>
    <hyperlink ref="T29" r:id="rId111" xr:uid="{60E27117-ABF1-4330-AF0B-AA07C6592A8E}"/>
    <hyperlink ref="U29" r:id="rId112" location="rlfi=hd:;si:13209023927950027302,l,CiN0YWJsZSB0ZW5uaXMgY2xhc3NlcyBpbiBtYWhhcmFzaHRyYVo7ChR0YWJsZSB0ZW5uaXMgY2xhc3NlcyIjdGFibGUgdGVubmlzIGNsYXNzZXMgaW4gbWFoYXJhc2h0cmE;mv:[[21.144904399999998,78.057067],[18.3313594,72.53280079999999]];start:20" xr:uid="{B24B6F90-BFA3-4DFD-A996-2A3C14886556}"/>
    <hyperlink ref="V29" r:id="rId113" xr:uid="{AFCB8652-F552-4852-8305-7F658943B54A}"/>
    <hyperlink ref="C30" r:id="rId114" xr:uid="{A1D81519-4409-4CD2-AFFB-BC53ECAAB749}"/>
    <hyperlink ref="T30" r:id="rId115" location="rlfi=hd:;si:14431759007530227665;mv:[[21.144904399999998,78.057067],[18.3313594,72.53280079999999]];start:20" xr:uid="{99136CC3-337A-4550-9D11-373A295A47EF}"/>
    <hyperlink ref="U30" r:id="rId116" location="rlfi=hd:;si:14431759007530227665;mv:[[21.144904399999998,78.057067],[18.3313594,72.53280079999999]];start:20" xr:uid="{BD3CC039-22AB-4F3C-B5CE-676DE74AEF5F}"/>
    <hyperlink ref="C31" r:id="rId117" xr:uid="{1648B247-6444-4FB8-B8D4-B4BD4D117DA6}"/>
    <hyperlink ref="T31" r:id="rId118" xr:uid="{F44AF363-EA8D-4EB7-AB06-040B8E06C1C9}"/>
    <hyperlink ref="U31" r:id="rId119" location="rldoc=1&amp;rlfi=hd:;si:7255831477794499564;mv:[[21.3181963,79.4365768],[18.3224421,72.4557866]]" xr:uid="{729255A0-4FD2-4A89-B4D3-AB7260872433}"/>
    <hyperlink ref="C32" r:id="rId120" xr:uid="{46F81974-93CD-4541-8B4F-C9367906E7F4}"/>
    <hyperlink ref="F32" r:id="rId121" xr:uid="{F30536A9-BDC0-44A8-9EA6-50DC1B325151}"/>
    <hyperlink ref="T32" r:id="rId122" xr:uid="{119E1FB1-B5B2-4A84-BFA4-B629BAFF9514}"/>
    <hyperlink ref="U32" r:id="rId123" location="rlfi=hd:;si:14135367058330257744,l,CiN0YWJsZSB0ZW5uaXMgY2xhc3NlcyBpbiBtYWhhcmFzaHRyYVo7ChR0YWJsZSB0ZW5uaXMgY2xhc3NlcyIjdGFibGUgdGVubmlzIGNsYXNzZXMgaW4gbWFoYXJhc2h0cmE;mv:[[21.3181963,79.4365768],[18.3224421,72.4557866]]" xr:uid="{F3452A50-A2E2-4A00-A89A-BFA3019134B8}"/>
    <hyperlink ref="V32" r:id="rId124" xr:uid="{B9B70A1D-EBB8-42D7-AD6A-A55E6C459743}"/>
    <hyperlink ref="C33" r:id="rId125" xr:uid="{68A45B73-49CA-49B2-B997-F7C6CAC18F57}"/>
    <hyperlink ref="F33" r:id="rId126" xr:uid="{3045AAE8-5999-460E-960A-50D9BA25A83F}"/>
    <hyperlink ref="L33" r:id="rId127" xr:uid="{0D6B273F-82D3-49E6-9BBA-24C55ACA3835}"/>
    <hyperlink ref="T33" r:id="rId128" location="rlfi=hd:;si:8686474529333200784,l,CiN0YWJsZSB0ZW5uaXMgY2xhc3NlcyBpbiBtYWhhcmFzaHRyYVo7ChR0YWJsZSB0ZW5uaXMgY2xhc3NlcyIjdGFibGUgdGVubmlzIGNsYXNzZXMgaW4gbWFoYXJhc2h0cmE;mv:[[21.144904399999998,78.057067],[18.3313594,72.53280079999999]];start:20" xr:uid="{5A11EBED-A25F-4D5C-AA46-5574209CC9AC}"/>
    <hyperlink ref="U33" r:id="rId129" location="rlfi=hd:;si:8686474529333200784,l,CiN0YWJsZSB0ZW5uaXMgY2xhc3NlcyBpbiBtYWhhcmFzaHRyYVo7ChR0YWJsZSB0ZW5uaXMgY2xhc3NlcyIjdGFibGUgdGVubmlzIGNsYXNzZXMgaW4gbWFoYXJhc2h0cmE;mv:[[21.144904399999998,78.057067],[18.3313594,72.53280079999999]];start:20" xr:uid="{3AFDDAD2-36FB-4D63-852E-26735BDC8567}"/>
    <hyperlink ref="V33" r:id="rId130" xr:uid="{89E1B80E-4170-4035-8408-3C91E656242A}"/>
    <hyperlink ref="C34" r:id="rId131" xr:uid="{D54BDC2A-33D9-432B-A287-79B9840CB020}"/>
    <hyperlink ref="F34" r:id="rId132" xr:uid="{444F1087-C334-45B3-9A70-E916E3FDA414}"/>
    <hyperlink ref="L34" r:id="rId133" xr:uid="{DAF44723-1EB5-421D-9587-7D30C3118253}"/>
    <hyperlink ref="T34" r:id="rId134" location="rldoc=1&amp;rlfi=hd:;si:739289290894421583;mv:[[21.3181963,79.4365768],[18.3224421,72.4557866]]" xr:uid="{425D7664-35CC-44BA-B227-0D102523FA0E}"/>
    <hyperlink ref="U34" r:id="rId135" location="rldoc=1&amp;rlfi=hd:;si:739289290894421583;mv:[[21.3181963,79.4365768],[18.3224421,72.4557866]]" xr:uid="{88C2487B-BF37-4010-9444-986E4E36EAB5}"/>
    <hyperlink ref="V34" r:id="rId136" xr:uid="{25D1387F-EC9D-4B4B-9024-3149B9E73623}"/>
    <hyperlink ref="C35" r:id="rId137" xr:uid="{5917D44F-5294-4D48-86B8-9C1741630DC2}"/>
    <hyperlink ref="T35" r:id="rId138" location="rlfi=hd:;si:15310301771989318053;mv:[[21.3181963,79.4365768],[18.3224421,72.4557866]]" xr:uid="{3FD4BB92-2FBD-4EF6-96A5-E0CC1343C69D}"/>
    <hyperlink ref="U35" r:id="rId139" location="rlfi=hd:;si:15310301771989318053;mv:[[21.3181963,79.4365768],[18.3224421,72.4557866]]" xr:uid="{A0B4AC95-C11E-4482-9CD6-87BF0401FB46}"/>
    <hyperlink ref="C36" r:id="rId140" xr:uid="{0A6856C5-7C4A-4BB1-A53E-BDBF6BE9E515}"/>
    <hyperlink ref="T36" r:id="rId141" xr:uid="{9C1CE2C3-A16B-4AC9-BB5D-DF13942A5BF9}"/>
    <hyperlink ref="U36" r:id="rId142" location="rlfi=hd:;si:13132015341792985045,l,CiN0YWJsZSB0ZW5uaXMgY2xhc3NlcyBpbiBtYWhhcmFzaHRyYVo7ChR0YWJsZSB0ZW5uaXMgY2xhc3NlcyIjdGFibGUgdGVubmlzIGNsYXNzZXMgaW4gbWFoYXJhc2h0cmE;mv:[[21.4072112,79.4541953],[18.3260971,72.4497888]];start:60" xr:uid="{C1348FAD-69A1-40E0-AE45-823B2E0F57F8}"/>
    <hyperlink ref="C37" r:id="rId143" xr:uid="{96263D75-8699-4804-8704-7838E6407C33}"/>
    <hyperlink ref="T37" r:id="rId144" location="rlfi=hd:;si:7473224447406082713;mv:[[21.144904399999998,78.057067],[18.3313594,72.53280079999999]];start:20" xr:uid="{FFEBF4CA-2C9A-492D-80A8-D5F693116CDE}"/>
    <hyperlink ref="U37" r:id="rId145" location="rlfi=hd:;si:7473224447406082713;mv:[[21.144904399999998,78.057067],[18.3313594,72.53280079999999]];start:20" xr:uid="{51FB031A-CE49-420E-874E-8DA284537AB7}"/>
    <hyperlink ref="C38" r:id="rId146" xr:uid="{E970EB44-900A-47E4-9764-78D0447CD072}"/>
    <hyperlink ref="T38" r:id="rId147" location="rldoc=1&amp;rlfi=hd:;si:15255891003066267606,l,CiN0YWJsZSB0ZW5uaXMgY2xhc3NlcyBpbiBtYWhhcmFzaHRyYVo7ChR0YWJsZSB0ZW5uaXMgY2xhc3NlcyIjdGFibGUgdGVubmlzIGNsYXNzZXMgaW4gbWFoYXJhc2h0cmE;mv:[[21.3181963,79.4365768],[18.3224421,72.4557866]]" xr:uid="{5AB00918-4101-4456-9C5C-B8DCD81306F0}"/>
    <hyperlink ref="U38" r:id="rId148" location="rldoc=1&amp;rlfi=hd:;si:15255891003066267606,l,CiN0YWJsZSB0ZW5uaXMgY2xhc3NlcyBpbiBtYWhhcmFzaHRyYVo7ChR0YWJsZSB0ZW5uaXMgY2xhc3NlcyIjdGFibGUgdGVubmlzIGNsYXNzZXMgaW4gbWFoYXJhc2h0cmE;mv:[[21.3181963,79.4365768],[18.3224421,72.4557866]]" xr:uid="{D960C679-E3E6-43FD-8103-EAF31065424F}"/>
    <hyperlink ref="C39" r:id="rId149" xr:uid="{F628BEA5-6EBF-406E-B21B-F099EB0C751E}"/>
    <hyperlink ref="T39" r:id="rId150" xr:uid="{C0C4A9FF-F2CF-422B-A27E-6D1D69F76BC1}"/>
    <hyperlink ref="U39" r:id="rId151" location="rlfi=hd:;si:7069398939264071237,l,CiN0YWJsZSB0ZW5uaXMgY2xhc3NlcyBpbiBtYWhhcmFzaHRyYVo7ChR0YWJsZSB0ZW5uaXMgY2xhc3NlcyIjdGFibGUgdGVubmlzIGNsYXNzZXMgaW4gbWFoYXJhc2h0cmE;mv:[[21.3181963,79.4365768],[18.3224421,72.4557866]]" xr:uid="{0D1E3618-FD38-433A-A051-444FADB7A864}"/>
    <hyperlink ref="V39" r:id="rId152" xr:uid="{777BFE9D-6FA7-47A6-BE17-0F238ADC8447}"/>
    <hyperlink ref="C40" r:id="rId153" xr:uid="{4FF7371E-E153-48C7-A718-2FBE41BBF3A8}"/>
    <hyperlink ref="T40" r:id="rId154" location="rldoc=1&amp;rlfi=hd:;si:8027472934139554035;mv:[[22.988843531003475,80.50719244531248],[17.265860845824637,71.77306158593748]];start:40" xr:uid="{35A5E25E-6200-4FD3-AFFC-76A6A16479B7}"/>
    <hyperlink ref="U40" r:id="rId155" location="rldoc=1&amp;rlfi=hd:;si:8027472934139554035;mv:[[22.988843531003475,80.50719244531248],[17.265860845824637,71.77306158593748]];start:40" xr:uid="{64640EA0-68BE-4403-A6C0-7B702B0F971A}"/>
    <hyperlink ref="V40" r:id="rId156" xr:uid="{1F14C691-7895-428F-BBBD-1E4795DA6C12}"/>
    <hyperlink ref="C41" r:id="rId157" xr:uid="{3238D977-7961-4681-920A-6821BF0441E8}"/>
    <hyperlink ref="T41" r:id="rId158" xr:uid="{B32A3588-4F38-45F9-BB1C-7ACC53A8FCEB}"/>
    <hyperlink ref="U41" r:id="rId159" location="rldoc=1&amp;rlfi=hd:;si:2014438638760593461,l,CiN0YWJsZSB0ZW5uaXMgY2xhc3NlcyBpbiBtYWhhcmFzaHRyYUjeyvHps4-AgAhaRQoUdGFibGUgdGVubmlzIGNsYXNzZXMQABABEAIYAhgEIiN0YWJsZSB0ZW5uaXMgY2xhc3NlcyBpbiBtYWhhcmFzaHRyYQ;mv:[[22.988843531003475,80.50719244531248],[17.265860845824637,71.77306158593748]];start:40" xr:uid="{27DC61AA-86A7-4EF8-89DB-91B4C87EE883}"/>
    <hyperlink ref="C42" r:id="rId160" xr:uid="{F8F8C395-7611-46BC-9C91-5FB26C50567D}"/>
    <hyperlink ref="T42" r:id="rId161" location="rlfi=hd:;si:2427532669671812122,l,CiN0YWJsZSB0ZW5uaXMgY2xhc3NlcyBpbiBtYWhhcmFzaHRyYVo7ChR0YWJsZSB0ZW5uaXMgY2xhc3NlcyIjdGFibGUgdGVubmlzIGNsYXNzZXMgaW4gbWFoYXJhc2h0cmE;mv:[[21.3181963,79.4365768],[18.3224421,72.4557866]]" xr:uid="{6561BCCC-5821-4CBD-8B40-C9F459AC0A50}"/>
    <hyperlink ref="U42" r:id="rId162" location="rlfi=hd:;si:2427532669671812122,l,CiN0YWJsZSB0ZW5uaXMgY2xhc3NlcyBpbiBtYWhhcmFzaHRyYVo7ChR0YWJsZSB0ZW5uaXMgY2xhc3NlcyIjdGFibGUgdGVubmlzIGNsYXNzZXMgaW4gbWFoYXJhc2h0cmE;mv:[[21.3181963,79.4365768],[18.3224421,72.4557866]]" xr:uid="{593C75C4-2DA4-4217-9D34-AC902FFE1B8B}"/>
    <hyperlink ref="C43" r:id="rId163" xr:uid="{CC46F41B-F8C6-4619-9FF1-1AC28CB62D74}"/>
    <hyperlink ref="T43" r:id="rId164" xr:uid="{17FA4403-CB13-4EA3-BC26-C6C0F98172DA}"/>
    <hyperlink ref="U43" r:id="rId165" location="rlfi=hd:;si:3513450531390703989,l,CiN0YWJsZSB0ZW5uaXMgY2xhc3NlcyBpbiBtYWhhcmFzaHRyYVo7ChR0YWJsZSB0ZW5uaXMgY2xhc3NlcyIjdGFibGUgdGVubmlzIGNsYXNzZXMgaW4gbWFoYXJhc2h0cmE;mv:[[21.3181963,79.4365768],[18.3224421,72.4557866]]" xr:uid="{5ACF8402-B070-4DD8-BD72-82BE4B793257}"/>
    <hyperlink ref="V43" r:id="rId166" xr:uid="{032DAAF3-8F21-4FE2-95B1-C70DC63A3D80}"/>
    <hyperlink ref="C44" r:id="rId167" xr:uid="{B814F21C-E023-4E38-A65D-1685F1C8C503}"/>
    <hyperlink ref="T44" r:id="rId168" xr:uid="{8E174278-21ED-48F7-A8B4-14D5F0FBD11F}"/>
    <hyperlink ref="U44" r:id="rId169" location="rlfi=hd:;si:11607070851882149615,l,CiN0YWJsZSB0ZW5uaXMgY2xhc3NlcyBpbiBtYWhhcmFzaHRyYVo7ChR0YWJsZSB0ZW5uaXMgY2xhc3NlcyIjdGFibGUgdGVubmlzIGNsYXNzZXMgaW4gbWFoYXJhc2h0cmE;mv:[[21.4072112,79.4541953],[18.3260971,72.4497888]];start:60" xr:uid="{92F0AD59-75AB-4945-AC86-6EF336DDC13F}"/>
    <hyperlink ref="V44" r:id="rId170" xr:uid="{AE358DB4-45A2-4596-8EE8-C494E5D1493F}"/>
    <hyperlink ref="C45" r:id="rId171" xr:uid="{428AD7F6-ECF5-4F8E-9610-DF2FC79237E5}"/>
    <hyperlink ref="T45" r:id="rId172" xr:uid="{270D3AD3-9E91-4186-B9B2-DCF1F4543562}"/>
    <hyperlink ref="U45" r:id="rId173" location="rlfi=hd:;si:11181473099974234737,l,CiN0YWJsZSB0ZW5uaXMgY2xhc3NlcyBpbiBtYWhhcmFzaHRyYVo7ChR0YWJsZSB0ZW5uaXMgY2xhc3NlcyIjdGFibGUgdGVubmlzIGNsYXNzZXMgaW4gbWFoYXJhc2h0cmE;mv:[[21.308031,79.51802409999999],[18.333895,72.47658539999999]];start:40" xr:uid="{B87507B9-7B63-4DE3-9D2B-506691CFD10D}"/>
    <hyperlink ref="V45" r:id="rId174" xr:uid="{23326599-0BDD-44B7-80EC-FF6C87BC5EE9}"/>
    <hyperlink ref="C46" r:id="rId175" xr:uid="{D66C1180-0062-402E-8AF8-8869BD75FCD0}"/>
    <hyperlink ref="T46" r:id="rId176" xr:uid="{B8DC223D-E535-43F5-8F86-718B9B6F4A71}"/>
    <hyperlink ref="U46" r:id="rId177" location="rldoc=1&amp;rlfi=hd:;si:5299204022756501707,l,CiN0YWJsZSB0ZW5uaXMgY2xhc3NlcyBpbiBtYWhhcmFzaHRyYUjHk-LBla2AgAhaSQoUdGFibGUgdGVubmlzIGNsYXNzZXMQABABEAIYABgBGAIYBCIjdGFibGUgdGVubmlzIGNsYXNzZXMgaW4gbWFoYXJhc2h0cmE;mv:[[22.988843531003475,80.50719244531248],[17.265860845824637,71.77306158593748]];start:40" xr:uid="{F9159FF9-4327-4866-B803-F788E9C1AAE2}"/>
    <hyperlink ref="V46" r:id="rId178" xr:uid="{2112BA60-C164-4444-9435-31EE0BE176D2}"/>
    <hyperlink ref="C47" r:id="rId179" xr:uid="{78076D23-7BCD-4584-A0A9-8CB2BE2378B9}"/>
    <hyperlink ref="T47" r:id="rId180" location="rlfi=hd:;si:12479110688022324331;mv:[[21.144904399999998,78.057067],[18.3313594,72.53280079999999]];start:20" xr:uid="{015EE207-7849-4455-AF16-30AE6ADC9049}"/>
    <hyperlink ref="U47" r:id="rId181" location="rlfi=hd:;si:12479110688022324331;mv:[[21.144904399999998,78.057067],[18.3313594,72.53280079999999]];start:20" xr:uid="{1A53E406-E4B4-4605-8054-D8CB9442C258}"/>
    <hyperlink ref="V47" r:id="rId182" xr:uid="{A890409F-5563-486F-9A86-FBE6A8E37FF9}"/>
    <hyperlink ref="C48" r:id="rId183" xr:uid="{D9C20199-16F4-4491-AD30-CDC84E0D7851}"/>
    <hyperlink ref="T48" r:id="rId184" xr:uid="{258A52DF-68D8-4F29-A1DE-2F680238453D}"/>
    <hyperlink ref="U48" r:id="rId185" location="rlfi=hd:;si:13403301476565971240,l,CiN0YWJsZSB0ZW5uaXMgY2xhc3NlcyBpbiBtYWhhcmFzaHRyYVo7ChR0YWJsZSB0ZW5uaXMgY2xhc3NlcyIjdGFibGUgdGVubmlzIGNsYXNzZXMgaW4gbWFoYXJhc2h0cmE;mv:[[21.144904399999998,78.057067],[18.3313594,72.53280079999999]];start:20" xr:uid="{7FAA2AF9-CF28-4B9C-8A15-732EE6223716}"/>
    <hyperlink ref="C49" r:id="rId186" xr:uid="{47319C26-D87B-496A-9AAE-E39267D4BACF}"/>
    <hyperlink ref="T49" r:id="rId187" location="rldoc=1&amp;rlfi=hd:;si:2228879754059250244,l,CiN0YWJsZSB0ZW5uaXMgY2xhc3NlcyBpbiBtYWhhcmFzaHRyYVo7ChR0YWJsZSB0ZW5uaXMgY2xhc3NlcyIjdGFibGUgdGVubmlzIGNsYXNzZXMgaW4gbWFoYXJhc2h0cmE;mv:[[22.988843531003475,80.50719244531248],[17.265860845824637,71.77306158593748]];start:40" xr:uid="{DDF9EB6E-946B-4C26-84DF-CA8050561658}"/>
    <hyperlink ref="U49" r:id="rId188" location="rldoc=1&amp;rlfi=hd:;si:2228879754059250244,l,CiN0YWJsZSB0ZW5uaXMgY2xhc3NlcyBpbiBtYWhhcmFzaHRyYVo7ChR0YWJsZSB0ZW5uaXMgY2xhc3NlcyIjdGFibGUgdGVubmlzIGNsYXNzZXMgaW4gbWFoYXJhc2h0cmE;mv:[[22.988843531003475,80.50719244531248],[17.265860845824637,71.77306158593748]];start:40" xr:uid="{227D80CD-3D76-4A35-A648-3A58529BD44C}"/>
    <hyperlink ref="C50" r:id="rId189" xr:uid="{61F96608-3AFA-44FC-860A-C9CF7785CB44}"/>
    <hyperlink ref="T50" r:id="rId190" location="rlfi=hd:;si:10610569791332087859,l,CiN0YWJsZSB0ZW5uaXMgY2xhc3NlcyBpbiBtYWhhcmFzaHRyYVo7ChR0YWJsZSB0ZW5uaXMgY2xhc3NlcyIjdGFibGUgdGVubmlzIGNsYXNzZXMgaW4gbWFoYXJhc2h0cmE;mv:[[21.144904399999998,78.057067],[18.3313594,72.53280079999999]];start:20" xr:uid="{DE020C59-6E91-4CB3-949E-91D019CB9F26}"/>
    <hyperlink ref="U50" r:id="rId191" location="rlfi=hd:;si:10610569791332087859,l,CiN0YWJsZSB0ZW5uaXMgY2xhc3NlcyBpbiBtYWhhcmFzaHRyYVo7ChR0YWJsZSB0ZW5uaXMgY2xhc3NlcyIjdGFibGUgdGVubmlzIGNsYXNzZXMgaW4gbWFoYXJhc2h0cmE;mv:[[21.144904399999998,78.057067],[18.3313594,72.53280079999999]];start:20" xr:uid="{2F62284D-CE17-4E2B-BECE-118213723978}"/>
    <hyperlink ref="C51" r:id="rId192" xr:uid="{9DC7038E-3283-4024-9E11-C759B2D9A206}"/>
    <hyperlink ref="T51" r:id="rId193" location="rlfi=hd:;si:12952147254754863796,l,CiN0YWJsZSB0ZW5uaXMgY2xhc3NlcyBpbiBtYWhhcmFzaHRyYVo7ChR0YWJsZSB0ZW5uaXMgY2xhc3NlcyIjdGFibGUgdGVubmlzIGNsYXNzZXMgaW4gbWFoYXJhc2h0cmE;mv:[[21.144904399999998,78.057067],[18.3313594,72.53280079999999]];start:20" xr:uid="{58DA0648-ACC3-4114-9C3A-AFD2D7949A5F}"/>
    <hyperlink ref="U51" r:id="rId194" location="rlfi=hd:;si:12952147254754863796,l,CiN0YWJsZSB0ZW5uaXMgY2xhc3NlcyBpbiBtYWhhcmFzaHRyYVo7ChR0YWJsZSB0ZW5uaXMgY2xhc3NlcyIjdGFibGUgdGVubmlzIGNsYXNzZXMgaW4gbWFoYXJhc2h0cmE;mv:[[21.144904399999998,78.057067],[18.3313594,72.53280079999999]];start:20" xr:uid="{7FDAE73D-31F6-4D5B-8CD9-09B7F2BFF290}"/>
    <hyperlink ref="C52" r:id="rId195" xr:uid="{8155A85B-172C-457B-A0D4-0BDBF33C1DA8}"/>
    <hyperlink ref="T52" r:id="rId196" location="rlfi=hd:;si:4416287406087515470,l,CiN0YWJsZSB0ZW5uaXMgY2xhc3NlcyBpbiBtYWhhcmFzaHRyYUj55bjwwY-AgAhaRwoUdGFibGUgdGVubmlzIGNsYXNzZXMQABABEAIYARgCGAQiI3RhYmxlIHRlbm5pcyBjbGFzc2VzIGluIG1haGFyYXNodHJh;mv:[[21.144904399999998,78.057067],[18.3313594,72.53280079999999]];start:20" xr:uid="{135D6CE4-2332-4C74-ACAD-016CE5ED106A}"/>
    <hyperlink ref="U52" r:id="rId197" location="rlfi=hd:;si:4416287406087515470,l,CiN0YWJsZSB0ZW5uaXMgY2xhc3NlcyBpbiBtYWhhcmFzaHRyYUj55bjwwY-AgAhaRwoUdGFibGUgdGVubmlzIGNsYXNzZXMQABABEAIYARgCGAQiI3RhYmxlIHRlbm5pcyBjbGFzc2VzIGluIG1haGFyYXNodHJh;mv:[[21.144904399999998,78.057067],[18.3313594,72.53280079999999]];start:20" xr:uid="{6E54C52B-7E5C-4094-B4D8-F7CAAAA0BD54}"/>
    <hyperlink ref="V52" r:id="rId198" xr:uid="{CFBB2CF6-6033-425F-A89F-5D21B04DC03D}"/>
    <hyperlink ref="C53" r:id="rId199" xr:uid="{0C7322C8-BE7F-4989-9CEB-E33327400363}"/>
    <hyperlink ref="T53" r:id="rId200" xr:uid="{A2EDDDD7-4BB0-4792-85C8-B4DA04C72E16}"/>
    <hyperlink ref="U53" r:id="rId201" location="rlfi=hd:;si:12005869389060571276,l,CiN0YWJsZSB0ZW5uaXMgY2xhc3NlcyBpbiBtYWhhcmFzaHRyYUia0PnR5YCAgAhaRQoUdGFibGUgdGVubmlzIGNsYXNzZXMQABABEAIYAhgEIiN0YWJsZSB0ZW5uaXMgY2xhc3NlcyBpbiBtYWhhcmFzaHRyYQ;mv:[[21.4072112,79.4541953],[18.3260971,72.4497888]];start:60" xr:uid="{92D79148-669D-4CC9-AD55-C87D4F2341C2}"/>
    <hyperlink ref="V53" r:id="rId202" xr:uid="{A75D269F-98D7-468F-94C4-AC34734A1FDF}"/>
    <hyperlink ref="C54" r:id="rId203" xr:uid="{B667EF0E-2CE5-4549-A1A1-87A12B69BDE1}"/>
    <hyperlink ref="T54" r:id="rId204" location="rlfi=hd:;si:11116580744194211945,l,CiN0YWJsZSB0ZW5uaXMgY2xhc3NlcyBpbiBtYWhhcmFzaHRyYUjy2fu7iK-AgAhaSQoUdGFibGUgdGVubmlzIGNsYXNzZXMQABABEAIYABgBGAIYBCIjdGFibGUgdGVubmlzIGNsYXNzZXMgaW4gbWFoYXJhc2h0cmE;mv:[[21.144904399999998,78.057067],[18.3313594,72.53280079999999]];start:20" xr:uid="{A87BDEBB-164C-41F2-B2BA-FDE9FE8EA89B}"/>
    <hyperlink ref="U54" r:id="rId205" location="rlfi=hd:;si:11116580744194211945,l,CiN0YWJsZSB0ZW5uaXMgY2xhc3NlcyBpbiBtYWhhcmFzaHRyYUjy2fu7iK-AgAhaSQoUdGFibGUgdGVubmlzIGNsYXNzZXMQABABEAIYABgBGAIYBCIjdGFibGUgdGVubmlzIGNsYXNzZXMgaW4gbWFoYXJhc2h0cmE;mv:[[21.144904399999998,78.057067],[18.3313594,72.53280079999999]];start:20" xr:uid="{139926D4-6C90-478E-BD71-2D896F0027E4}"/>
    <hyperlink ref="V54" r:id="rId206" xr:uid="{62F09425-79E1-49E3-95F7-2754957C190C}"/>
    <hyperlink ref="C55" r:id="rId207" xr:uid="{F359F2D3-5D97-4E53-9341-6223ACA9F6CF}"/>
    <hyperlink ref="T55" r:id="rId208" location="rlfi=hd:;si:18026961809654551831,l,CiN0YWJsZSB0ZW5uaXMgY2xhc3NlcyBpbiBtYWhhcmFzaHRyYVo7ChR0YWJsZSB0ZW5uaXMgY2xhc3NlcyIjdGFibGUgdGVubmlzIGNsYXNzZXMgaW4gbWFoYXJhc2h0cmE;mv:[[21.3181963,79.4365768],[18.3224421,72.4557866]]" xr:uid="{2A4F8D8B-673E-4E9D-80FA-E9E7D8B07E6E}"/>
    <hyperlink ref="U55" r:id="rId209" location="rlfi=hd:;si:18026961809654551831,l,CiN0YWJsZSB0ZW5uaXMgY2xhc3NlcyBpbiBtYWhhcmFzaHRyYVo7ChR0YWJsZSB0ZW5uaXMgY2xhc3NlcyIjdGFibGUgdGVubmlzIGNsYXNzZXMgaW4gbWFoYXJhc2h0cmE;mv:[[21.3181963,79.4365768],[18.3224421,72.4557866]]" xr:uid="{F47E2012-4591-43B8-A25E-315542969603}"/>
    <hyperlink ref="C56" r:id="rId210" xr:uid="{1137A1EF-0A8D-440A-952C-D500B6001089}"/>
    <hyperlink ref="T56" r:id="rId211" xr:uid="{6918FF34-25A1-4B55-98D2-F39032A825C4}"/>
    <hyperlink ref="U56" r:id="rId212" location="rlfi=hd:;si:1047858679972957633,l,CiN0YWJsZSB0ZW5uaXMgY2xhc3NlcyBpbiBtYWhhcmFzaHRyYVo7ChR0YWJsZSB0ZW5uaXMgY2xhc3NlcyIjdGFibGUgdGVubmlzIGNsYXNzZXMgaW4gbWFoYXJhc2h0cmE;mv:[[21.3181963,79.4365768],[18.3224421,72.4557866]]" xr:uid="{DB2F4F31-E570-4F5E-88AB-5766FDAB9EA3}"/>
    <hyperlink ref="V56" r:id="rId213" xr:uid="{86EFB755-C6A6-45CA-86BE-B018F7CAF0E5}"/>
    <hyperlink ref="C57" r:id="rId214" xr:uid="{89B26ABC-51DB-4500-AB01-2E3273068203}"/>
    <hyperlink ref="L57" r:id="rId215" xr:uid="{8E46B902-9948-4F66-B289-CEB5C0212A20}"/>
    <hyperlink ref="T57" r:id="rId216" xr:uid="{4B4AC46E-CC9E-43CB-B055-1C61B7421A16}"/>
    <hyperlink ref="U57" r:id="rId217" location="rlfi=hd:;si:15657261983832098382,l,CiN0YWJsZSB0ZW5uaXMgY2xhc3NlcyBpbiBtYWhhcmFzaHRyYVo7ChR0YWJsZSB0ZW5uaXMgY2xhc3NlcyIjdGFibGUgdGVubmlzIGNsYXNzZXMgaW4gbWFoYXJhc2h0cmE;mv:[[21.3181963,79.4365768],[18.3224421,72.4557866]]" xr:uid="{EA393D9F-A042-42FF-A8B3-B74033FAEC88}"/>
    <hyperlink ref="V57" r:id="rId218" xr:uid="{72C7ECF7-46F0-404B-9443-32E1EE21D8CD}"/>
    <hyperlink ref="C58" r:id="rId219" xr:uid="{36767185-4F32-450F-A7AD-F46B3CE66840}"/>
    <hyperlink ref="T58" r:id="rId220" location="rlfi=hd:;si:13165302218261865319,l,CiN0YWJsZSB0ZW5uaXMgY2xhc3NlcyBpbiBtYWhhcmFzaHRyYVo7ChR0YWJsZSB0ZW5uaXMgY2xhc3NlcyIjdGFibGUgdGVubmlzIGNsYXNzZXMgaW4gbWFoYXJhc2h0cmE;mv:[[21.3181963,79.4365768],[18.3224421,72.4557866]]" xr:uid="{C6CD32F8-C771-414C-84EA-4E7A9C64C292}"/>
    <hyperlink ref="U58" r:id="rId221" location="rlfi=hd:;si:13165302218261865319,l,CiN0YWJsZSB0ZW5uaXMgY2xhc3NlcyBpbiBtYWhhcmFzaHRyYVo7ChR0YWJsZSB0ZW5uaXMgY2xhc3NlcyIjdGFibGUgdGVubmlzIGNsYXNzZXMgaW4gbWFoYXJhc2h0cmE;mv:[[21.3181963,79.4365768],[18.3224421,72.4557866]]" xr:uid="{4E64F8EF-2754-41F7-97DA-24AC4347C281}"/>
    <hyperlink ref="V58" r:id="rId222" xr:uid="{A4219DE0-17D1-467A-98D8-579D7C6820A0}"/>
    <hyperlink ref="C59" r:id="rId223" xr:uid="{510AF8D2-BEEB-4E00-972E-CAE97A35C765}"/>
    <hyperlink ref="T59" r:id="rId224" xr:uid="{686DBC69-FE84-4A3D-8E3F-E3C71ADA2778}"/>
    <hyperlink ref="U59" r:id="rId225" location="rlfi=hd:;si:9519946554347665344,l,CiN0YWJsZSB0ZW5uaXMgY2xhc3NlcyBpbiBtYWhhcmFzaHRyYUiv4oq_5oCAgAhaRQoUdGFibGUgdGVubmlzIGNsYXNzZXMQABABEAIYAhgEIiN0YWJsZSB0ZW5uaXMgY2xhc3NlcyBpbiBtYWhhcmFzaHRyYQ;mv:[[21.308031,79.51802409999999],[18.333895,72.47658539999999]];start:40" xr:uid="{360074CD-C990-4656-815E-CF2E1885A727}"/>
    <hyperlink ref="V59" r:id="rId226" xr:uid="{9D2DA1FA-14D0-4C4D-82FF-84C09FEC0A1C}"/>
    <hyperlink ref="C60" r:id="rId227" xr:uid="{28765FD4-970E-4B3A-858A-3A7BD6C6B013}"/>
    <hyperlink ref="T60" r:id="rId228" location="rldoc=1&amp;rlfi=hd:;si:9827459908331267554,l,CiN0YWJsZSB0ZW5uaXMgY2xhc3NlcyBpbiBtYWhhcmFzaHRyYVo7ChR0YWJsZSB0ZW5uaXMgY2xhc3NlcyIjdGFibGUgdGVubmlzIGNsYXNzZXMgaW4gbWFoYXJhc2h0cmE;mv:[[21.3181963,79.4365768],[18.3224421,72.4557866]]" xr:uid="{7999108C-5E7F-4314-9018-DB3FB815B39C}"/>
    <hyperlink ref="U60" r:id="rId229" location="rldoc=1&amp;rlfi=hd:;si:9827459908331267554,l,CiN0YWJsZSB0ZW5uaXMgY2xhc3NlcyBpbiBtYWhhcmFzaHRyYVo7ChR0YWJsZSB0ZW5uaXMgY2xhc3NlcyIjdGFibGUgdGVubmlzIGNsYXNzZXMgaW4gbWFoYXJhc2h0cmE;mv:[[21.3181963,79.4365768],[18.3224421,72.4557866]]" xr:uid="{8E2595CB-430D-4B3C-899D-A76CD6829102}"/>
    <hyperlink ref="C61" r:id="rId230" xr:uid="{46480A1F-66A9-4BEE-BB78-60DFE5EB8E72}"/>
    <hyperlink ref="T61" r:id="rId231" xr:uid="{A8505A5C-6A6D-4303-A74B-5E28A13413D2}"/>
    <hyperlink ref="U61" r:id="rId232" location="rlfi=hd:;si:4623767233860368415,l,CiN0YWJsZSB0ZW5uaXMgY2xhc3NlcyBpbiBtYWhhcmFzaHRyYVo7ChR0YWJsZSB0ZW5uaXMgY2xhc3NlcyIjdGFibGUgdGVubmlzIGNsYXNzZXMgaW4gbWFoYXJhc2h0cmE;mv:[[21.4072112,79.4541953],[18.3260971,72.4497888]];start:60" xr:uid="{1CB05540-A8E4-4ADE-BA32-CE1023A05402}"/>
    <hyperlink ref="C62" r:id="rId233" xr:uid="{1A366D4B-9512-4599-AF60-3BD87239AC32}"/>
    <hyperlink ref="T62" r:id="rId234" xr:uid="{0288E0E8-3329-4ED9-B873-E6AD533AF13C}"/>
    <hyperlink ref="U62" r:id="rId235" location="rldoc=1&amp;rlfi=hd:;si:7983055440870540092,l,CiN0YWJsZSB0ZW5uaXMgY2xhc3NlcyBpbiBtYWhhcmFzaHRyYVo7ChR0YWJsZSB0ZW5uaXMgY2xhc3NlcyIjdGFibGUgdGVubmlzIGNsYXNzZXMgaW4gbWFoYXJhc2h0cmE;mv:[[21.3181963,79.4365768],[18.3224421,72.4557866]]" xr:uid="{6AB5B66B-7154-4AB8-8576-E12F24C9A688}"/>
    <hyperlink ref="C63" r:id="rId236" xr:uid="{7593D00B-A1D8-4372-8982-5C6807B4B60B}"/>
    <hyperlink ref="T63" r:id="rId237" location="rlfi=hd:;si:3574323269267514065,l,CiN0YWJsZSB0ZW5uaXMgY2xhc3NlcyBpbiBtYWhhcmFzaHRyYVo7ChR0YWJsZSB0ZW5uaXMgY2xhc3NlcyIjdGFibGUgdGVubmlzIGNsYXNzZXMgaW4gbWFoYXJhc2h0cmE;mv:[[21.144904399999998,78.057067],[18.3313594,72.53280079999999]];start:20" xr:uid="{A5700B8C-E663-4600-9E08-96E9ECA87B8C}"/>
    <hyperlink ref="U63" r:id="rId238" location="rlfi=hd:;si:3574323269267514065,l,CiN0YWJsZSB0ZW5uaXMgY2xhc3NlcyBpbiBtYWhhcmFzaHRyYVo7ChR0YWJsZSB0ZW5uaXMgY2xhc3NlcyIjdGFibGUgdGVubmlzIGNsYXNzZXMgaW4gbWFoYXJhc2h0cmE;mv:[[21.144904399999998,78.057067],[18.3313594,72.53280079999999]];start:20" xr:uid="{FD40D251-E4DD-4DC9-96F8-7FA56EF9187C}"/>
    <hyperlink ref="V63" r:id="rId239" xr:uid="{9601431F-4BFE-45B0-BC25-8E1EFD97FF17}"/>
    <hyperlink ref="C64" r:id="rId240" xr:uid="{DDF4E909-3CEF-4FE9-A5A1-49A35031D19F}"/>
    <hyperlink ref="T64" r:id="rId241" xr:uid="{677FAA2A-3620-41CC-8E95-38F856E86F6B}"/>
    <hyperlink ref="U64" r:id="rId242" location="rldoc=1&amp;rlfi=hd:;si:6358500657511820231,l,CiN0YWJsZSB0ZW5uaXMgY2xhc3NlcyBpbiBtYWhhcmFzaHRyYVo7ChR0YWJsZSB0ZW5uaXMgY2xhc3NlcyIjdGFibGUgdGVubmlzIGNsYXNzZXMgaW4gbWFoYXJhc2h0cmE;mv:[[21.3181963,79.4365768],[18.3224421,72.4557866]]" xr:uid="{DB075799-E2F6-4F9F-A424-E7FC439A41F5}"/>
    <hyperlink ref="V64" r:id="rId243" xr:uid="{25C977D2-4D87-4957-8C87-5AFB83E85ABE}"/>
    <hyperlink ref="C65" r:id="rId244" xr:uid="{7673799C-1D52-44DD-91C3-BE48761BB5AC}"/>
    <hyperlink ref="T65" r:id="rId245" xr:uid="{C331334B-D544-4595-BA44-B36C58A04742}"/>
    <hyperlink ref="U65" r:id="rId246" location="rlfi=hd:;si:686862217717739124,l,CiN0YWJsZSB0ZW5uaXMgY2xhc3NlcyBpbiBtYWhhcmFzaHRyYVo7ChR0YWJsZSB0ZW5uaXMgY2xhc3NlcyIjdGFibGUgdGVubmlzIGNsYXNzZXMgaW4gbWFoYXJhc2h0cmE;mv:[[21.144904399999998,78.057067],[18.3313594,72.53280079999999]];start:20" xr:uid="{490AA6C4-8885-4376-9F00-2764D56D6AE5}"/>
    <hyperlink ref="C66" r:id="rId247" xr:uid="{BD7118F4-9875-43EA-B2A7-0574AFB17F8C}"/>
    <hyperlink ref="T66" r:id="rId248" xr:uid="{1D5DECE2-FEC9-488C-A3C8-287ACBFEE1A8}"/>
    <hyperlink ref="U66" r:id="rId249" location="rlfi=hd:;si:9217833560486224183,l,CiN0YWJsZSB0ZW5uaXMgY2xhc3NlcyBpbiBtYWhhcmFzaHRyYVo7ChR0YWJsZSB0ZW5uaXMgY2xhc3NlcyIjdGFibGUgdGVubmlzIGNsYXNzZXMgaW4gbWFoYXJhc2h0cmE;mv:[[21.144904399999998,78.057067],[18.3313594,72.53280079999999]];start:20" xr:uid="{A3A25CC1-19DF-4F91-844B-689EB50160AA}"/>
    <hyperlink ref="C67" r:id="rId250" xr:uid="{E5B6A102-EA39-4C6C-926D-56EBBBC3200A}"/>
    <hyperlink ref="T67" r:id="rId251" location="rlfi=hd:;si:1574030092110958604;mv:[[21.144904399999998,78.057067],[18.3313594,72.53280079999999]];start:20" xr:uid="{7BD86E78-E1C4-48EB-9B76-2697C500660F}"/>
    <hyperlink ref="U67" r:id="rId252" location="rlfi=hd:;si:1574030092110958604;mv:[[21.144904399999998,78.057067],[18.3313594,72.53280079999999]];start:20" xr:uid="{533DD9DE-4E43-49AE-B7C1-308072BE34CF}"/>
    <hyperlink ref="C68" r:id="rId253" xr:uid="{E5DFB886-628D-4103-8BC0-E599C64DBA61}"/>
    <hyperlink ref="F68" r:id="rId254" xr:uid="{AB4F387E-0A5B-4DCA-B780-0A9C55BACD2A}"/>
    <hyperlink ref="T68" r:id="rId255" location="rlfi=hd:;si:15932618702284684617,l,CiN0YWJsZSB0ZW5uaXMgY2xhc3NlcyBpbiBtYWhhcmFzaHRyYUja6KfK54CAgAhaRQoUdGFibGUgdGVubmlzIGNsYXNzZXMQABABEAIYAhgEIiN0YWJsZSB0ZW5uaXMgY2xhc3NlcyBpbiBtYWhhcmFzaHRyYQ;mv:[[21.4072112,79.4541953],[18.3260971,72.4497888]];start:60" xr:uid="{74C7DC92-E37F-437F-9291-8E80ACFC570C}"/>
    <hyperlink ref="U68" r:id="rId256" location="rlfi=hd:;si:15932618702284684617,l,CiN0YWJsZSB0ZW5uaXMgY2xhc3NlcyBpbiBtYWhhcmFzaHRyYUja6KfK54CAgAhaRQoUdGFibGUgdGVubmlzIGNsYXNzZXMQABABEAIYAhgEIiN0YWJsZSB0ZW5uaXMgY2xhc3NlcyBpbiBtYWhhcmFzaHRyYQ;mv:[[21.4072112,79.4541953],[18.3260971,72.4497888]];start:60" xr:uid="{8F91DE72-C3E4-4B02-A4F2-A5D78A8C62B4}"/>
    <hyperlink ref="V68" r:id="rId257" xr:uid="{F1FB3012-64E5-42B7-92C3-78168033D759}"/>
    <hyperlink ref="C69" r:id="rId258" xr:uid="{08024E72-521D-4445-9963-B5A271127808}"/>
    <hyperlink ref="T69" r:id="rId259" location="rlfi=hd:;si:12681046998004748879,l,CiN0YWJsZSB0ZW5uaXMgY2xhc3NlcyBpbiBtYWhhcmFzaHRyYVo7ChR0YWJsZSB0ZW5uaXMgY2xhc3NlcyIjdGFibGUgdGVubmlzIGNsYXNzZXMgaW4gbWFoYXJhc2h0cmE;mv:[[21.144904399999998,78.057067],[18.3313594,72.53280079999999]];start:20" xr:uid="{344BA050-4CE1-4C55-9230-9A41194947D5}"/>
    <hyperlink ref="U69" r:id="rId260" location="rlfi=hd:;si:12681046998004748879,l,CiN0YWJsZSB0ZW5uaXMgY2xhc3NlcyBpbiBtYWhhcmFzaHRyYVo7ChR0YWJsZSB0ZW5uaXMgY2xhc3NlcyIjdGFibGUgdGVubmlzIGNsYXNzZXMgaW4gbWFoYXJhc2h0cmE;mv:[[21.144904399999998,78.057067],[18.3313594,72.53280079999999]];start:20" xr:uid="{6AD990B8-780F-43E0-97DA-FC8377C7B36B}"/>
    <hyperlink ref="V69" r:id="rId261" xr:uid="{9FBA4CD3-CFE8-4DC0-A3D2-8AC5ACBED343}"/>
    <hyperlink ref="C70" r:id="rId262" xr:uid="{5B6A89F0-4020-46B2-AA5E-0DEA93365AD7}"/>
    <hyperlink ref="T70" r:id="rId263" location="rldoc=1&amp;rlfi=hd:;si:11738423415864385923,l,CiN0YWJsZSB0ZW5uaXMgY2xhc3NlcyBpbiBtYWhhcmFzaHRyYUjQzvfa8KqAgAhaRwoUdGFibGUgdGVubmlzIGNsYXNzZXMQABABEAIYARgCGAQiI3RhYmxlIHRlbm5pcyBjbGFzc2VzIGluIG1haGFyYXNodHJh;mv:[[22.988843531003475,80.50719244531248],[17.265860845824637,71.77306158593748]];start:40" xr:uid="{F3C71118-FB86-42DC-8D97-42B7F0A1BDE9}"/>
    <hyperlink ref="U70" r:id="rId264" location="rldoc=1&amp;rlfi=hd:;si:11738423415864385923,l,CiN0YWJsZSB0ZW5uaXMgY2xhc3NlcyBpbiBtYWhhcmFzaHRyYUjQzvfa8KqAgAhaRwoUdGFibGUgdGVubmlzIGNsYXNzZXMQABABEAIYARgCGAQiI3RhYmxlIHRlbm5pcyBjbGFzc2VzIGluIG1haGFyYXNodHJh;mv:[[22.988843531003475,80.50719244531248],[17.265860845824637,71.77306158593748]];start:40" xr:uid="{87E87BC9-0CA7-4F52-B7FF-B5F058C3F44F}"/>
    <hyperlink ref="V70" r:id="rId265" xr:uid="{F9FDA355-7925-4AD4-81B9-27191DBACF86}"/>
    <hyperlink ref="C71" r:id="rId266" xr:uid="{9E1431B4-A3DF-4BB0-977D-70C53E2A5893}"/>
    <hyperlink ref="T71" r:id="rId267" xr:uid="{8FBD772C-45C1-436D-A1AD-F94026C3D408}"/>
    <hyperlink ref="U71" r:id="rId268" location="rlfi=hd:;si:12694841036259384409,l,CiN0YWJsZSB0ZW5uaXMgY2xhc3NlcyBpbiBtYWhhcmFzaHRyYUiaiIXR5YCAgAhaRwoUdGFibGUgdGVubmlzIGNsYXNzZXMQABABEAIYABgBGAQiI3RhYmxlIHRlbm5pcyBjbGFzc2VzIGluIG1haGFyYXNodHJh;mv:[[21.308031,79.51802409999999],[18.333895,72.47658539999999]];start:40" xr:uid="{31E151F3-C8F9-47CD-AEED-599CC299BB28}"/>
    <hyperlink ref="V71" r:id="rId269" xr:uid="{546BBA21-25FE-4FB5-9629-53D545A2BE25}"/>
    <hyperlink ref="C72" r:id="rId270" xr:uid="{EB3C7004-B27A-4652-AC95-3C671FCA0ABA}"/>
    <hyperlink ref="T72" r:id="rId271" xr:uid="{B5255249-B2D0-4A8A-BBE5-0420A6CF6FE5}"/>
    <hyperlink ref="U72" r:id="rId272" location="rlfi=hd:;si:15982881396365813965,l,CiF0YWJsZSB0ZW5uaXMgY2xhc3NlcyBpbiB0ZWxhbmdhbmFaOQoUdGFibGUgdGVubmlzIGNsYXNzZXMiIXRhYmxlIHRlbm5pcyBjbGFzc2VzIGluIHRlbGFuZ2FuYQ;mv:[[17.5536998,78.5749433],[17.3082492,78.3101344]]" xr:uid="{14F1394B-CC0B-46A8-99C3-270DC9293F56}"/>
    <hyperlink ref="V72" r:id="rId273" xr:uid="{EF5E3D7A-D6AD-4768-AB1B-0E767F2FAD1F}"/>
    <hyperlink ref="C73" r:id="rId274" xr:uid="{FE921FC0-8C8C-4760-B6A0-4977F88B533E}"/>
    <hyperlink ref="T73" r:id="rId275" xr:uid="{1780D4EF-2AE1-4589-9971-EBB83AB73A4B}"/>
    <hyperlink ref="U73" r:id="rId276" location="rlfi=hd:;si:12715691970488381804,l,CiF0YWJsZSB0ZW5uaXMgY2xhc3NlcyBpbiB0ZWxhbmdhbmFaOQoUdGFibGUgdGVubmlzIGNsYXNzZXMiIXRhYmxlIHRlbm5pcyBjbGFzc2VzIGluIHRlbGFuZ2FuYQ;mv:[[17.5536998,78.5749433],[17.3082492,78.3101344]]" xr:uid="{0BB2205A-5CE9-4EE1-A6E8-2C19056920ED}"/>
    <hyperlink ref="V73" r:id="rId277" xr:uid="{386C958F-ECB3-475B-BCA3-61AEB8A392F8}"/>
    <hyperlink ref="C74" r:id="rId278" xr:uid="{F48C4D28-5BF7-4613-A407-A8F537EC7A15}"/>
    <hyperlink ref="T74" r:id="rId279" location="rlfi=hd:;si:12547278254785652415,l,CiF0YWJsZSB0ZW5uaXMgY2xhc3NlcyBpbiB0ZWxhbmdhbmFaOQoUdGFibGUgdGVubmlzIGNsYXNzZXMiIXRhYmxlIHRlbm5pcyBjbGFzc2VzIGluIHRlbGFuZ2FuYQ;mv:[[17.5536998,78.5749433],[17.3082492,78.3101344]]" xr:uid="{FE55F2E1-2A7A-4F0D-8DD1-45C336FF0E20}"/>
    <hyperlink ref="U74" r:id="rId280" location="rlfi=hd:;si:12547278254785652415,l,CiF0YWJsZSB0ZW5uaXMgY2xhc3NlcyBpbiB0ZWxhbmdhbmFaOQoUdGFibGUgdGVubmlzIGNsYXNzZXMiIXRhYmxlIHRlbm5pcyBjbGFzc2VzIGluIHRlbGFuZ2FuYQ;mv:[[17.5536998,78.5749433],[17.3082492,78.3101344]]" xr:uid="{ADD085E8-DEE8-4A76-AB15-B7060306053D}"/>
    <hyperlink ref="C75" r:id="rId281" xr:uid="{64171F3B-7B48-4F8F-A6F1-124D0E9BE1B6}"/>
    <hyperlink ref="T75" r:id="rId282" location="rlfi=hd:;si:13332883042047466275;mv:[[17.5536998,78.5749433],[17.3082492,78.3101344]]" xr:uid="{E2A60370-4178-44F6-9266-FA485780EABD}"/>
    <hyperlink ref="U75" r:id="rId283" location="rlfi=hd:;si:13332883042047466275;mv:[[17.5536998,78.5749433],[17.3082492,78.3101344]]" xr:uid="{BF85463F-A616-4586-A1F9-80F8060C4342}"/>
    <hyperlink ref="C76" r:id="rId284" xr:uid="{25E5F1E1-ACC6-4234-83EC-8F163F8A51BE}"/>
    <hyperlink ref="T76" r:id="rId285" location="rlfi=hd:;si:14436669259373751114;mv:[[17.5536998,78.5749433],[17.3082492,78.3101344]]" xr:uid="{CE415589-2980-496D-9EE1-E77B2F2A7B64}"/>
    <hyperlink ref="U76" r:id="rId286" location="rlfi=hd:;si:14436669259373751114;mv:[[17.5536998,78.5749433],[17.3082492,78.3101344]]" xr:uid="{CF491679-6F9F-4287-BDA2-512B0CC7A8C7}"/>
    <hyperlink ref="C77" r:id="rId287" xr:uid="{0D9EF64D-A5B9-4A60-9901-25C5BC1667CD}"/>
    <hyperlink ref="T77" r:id="rId288" location="rldoc=1&amp;rlfi=hd:;si:1375206432069915532,l,CiF0YWJsZSB0ZW5uaXMgY2xhc3NlcyBpbiB0ZWxhbmdhbmFaOQoUdGFibGUgdGVubmlzIGNsYXNzZXMiIXRhYmxlIHRlbm5pcyBjbGFzc2VzIGluIHRlbGFuZ2FuYQ;mv:[[18.506697,79.1786151],[17.3349546,78.23538289999999]];start:20" xr:uid="{76AA24B4-91BF-4832-B315-DC644C7C039D}"/>
    <hyperlink ref="U77" r:id="rId289" location="rldoc=1&amp;rlfi=hd:;si:1375206432069915532,l,CiF0YWJsZSB0ZW5uaXMgY2xhc3NlcyBpbiB0ZWxhbmdhbmFaOQoUdGFibGUgdGVubmlzIGNsYXNzZXMiIXRhYmxlIHRlbm5pcyBjbGFzc2VzIGluIHRlbGFuZ2FuYQ;mv:[[18.506697,79.1786151],[17.3349546,78.23538289999999]];start:20" xr:uid="{E02F960E-B03E-4337-8128-2B10D5FDDB4D}"/>
    <hyperlink ref="V77" r:id="rId290" xr:uid="{25DB7831-8DE1-47E7-B851-C5FB246884AF}"/>
    <hyperlink ref="C78" r:id="rId291" xr:uid="{D7543AB1-66E3-4533-A191-D91CC5278883}"/>
    <hyperlink ref="T78" r:id="rId292" location="rlfi=hd:;si:16011867850506375639,l,CiF0YWJsZSB0ZW5uaXMgY2xhc3NlcyBpbiB0ZWxhbmdhbmFaOQoUdGFibGUgdGVubmlzIGNsYXNzZXMiIXRhYmxlIHRlbm5pcyBjbGFzc2VzIGluIHRlbGFuZ2FuYQ;mv:[[17.5536998,78.5749433],[17.3082492,78.3101344]]" xr:uid="{42AF20F0-BC49-4899-A9F1-147722983091}"/>
    <hyperlink ref="U78" r:id="rId293" location="rlfi=hd:;si:16011867850506375639,l,CiF0YWJsZSB0ZW5uaXMgY2xhc3NlcyBpbiB0ZWxhbmdhbmFaOQoUdGFibGUgdGVubmlzIGNsYXNzZXMiIXRhYmxlIHRlbm5pcyBjbGFzc2VzIGluIHRlbGFuZ2FuYQ;mv:[[17.5536998,78.5749433],[17.3082492,78.3101344]]" xr:uid="{06F07AE5-2666-452B-A42A-DBBE47711609}"/>
    <hyperlink ref="V78" r:id="rId294" xr:uid="{87D4E466-5988-4E32-A63B-2BD3EBCB6186}"/>
    <hyperlink ref="C79" r:id="rId295" xr:uid="{286CF30C-19AD-4C49-9222-B8F2B3914557}"/>
    <hyperlink ref="T79" r:id="rId296" location="rlfi=hd:;si:14996852991290732537,l,CiF0YWJsZSB0ZW5uaXMgY2xhc3NlcyBpbiB0ZWxhbmdhbmFaOQoUdGFibGUgdGVubmlzIGNsYXNzZXMiIXRhYmxlIHRlbm5pcyBjbGFzc2VzIGluIHRlbGFuZ2FuYQ;mv:[[17.5536998,78.5749433],[17.3082492,78.3101344]]" xr:uid="{8AC7F254-6C34-4781-A919-09040480086E}"/>
    <hyperlink ref="U79" r:id="rId297" location="rlfi=hd:;si:14996852991290732537,l,CiF0YWJsZSB0ZW5uaXMgY2xhc3NlcyBpbiB0ZWxhbmdhbmFaOQoUdGFibGUgdGVubmlzIGNsYXNzZXMiIXRhYmxlIHRlbm5pcyBjbGFzc2VzIGluIHRlbGFuZ2FuYQ;mv:[[17.5536998,78.5749433],[17.3082492,78.3101344]]" xr:uid="{0DDF7963-F904-45BB-8880-3461EA5EC7EB}"/>
    <hyperlink ref="V79" r:id="rId298" xr:uid="{AABC3D30-B0F2-46DF-A0B9-183AC61431DF}"/>
    <hyperlink ref="C80" r:id="rId299" xr:uid="{5ABF692D-7377-483D-ABE1-417295AD1B25}"/>
    <hyperlink ref="F80" r:id="rId300" xr:uid="{A269D6F5-4B8C-4127-9EA5-95EB41DFB85A}"/>
    <hyperlink ref="T80" r:id="rId301" location="rlfi=hd:;si:7672189169926358776,l,CiF0YWJsZSB0ZW5uaXMgY2xhc3NlcyBpbiB0ZWxhbmdhbmFaOQoUdGFibGUgdGVubmlzIGNsYXNzZXMiIXRhYmxlIHRlbm5pcyBjbGFzc2VzIGluIHRlbGFuZ2FuYQ;mv:[[17.5536998,78.5749433],[17.3082492,78.3101344]]" xr:uid="{66715DF0-CE07-4316-BEF5-91FFEA8D6C57}"/>
    <hyperlink ref="U80" r:id="rId302" location="rlfi=hd:;si:7672189169926358776,l,CiF0YWJsZSB0ZW5uaXMgY2xhc3NlcyBpbiB0ZWxhbmdhbmFaOQoUdGFibGUgdGVubmlzIGNsYXNzZXMiIXRhYmxlIHRlbm5pcyBjbGFzc2VzIGluIHRlbGFuZ2FuYQ;mv:[[17.5536998,78.5749433],[17.3082492,78.3101344]]" xr:uid="{7414C3D8-3781-44F4-93FA-0378523465BB}"/>
    <hyperlink ref="V80" r:id="rId303" xr:uid="{71350431-4534-4204-BE51-18FC180D09D4}"/>
    <hyperlink ref="C81" r:id="rId304" xr:uid="{C95D9FB8-D507-4835-BB36-373763347007}"/>
    <hyperlink ref="F81" r:id="rId305" xr:uid="{47E5EC22-4D14-45FF-8E78-0C12C137A531}"/>
    <hyperlink ref="T81" r:id="rId306" xr:uid="{718BFDED-B9B1-4D8E-BF89-8280C461A17E}"/>
    <hyperlink ref="U81" r:id="rId307" location="rlfi=hd:;si:18270304685798923371,l,CiF0YWJsZSB0ZW5uaXMgY2xhc3NlcyBpbiB0ZWxhbmdhbmFaOQoUdGFibGUgdGVubmlzIGNsYXNzZXMiIXRhYmxlIHRlbm5pcyBjbGFzc2VzIGluIHRlbGFuZ2FuYQ;mv:[[17.5536998,78.5749433],[17.3082492,78.3101344]]" xr:uid="{D4277CB9-A456-464F-A564-B2F690B4D133}"/>
    <hyperlink ref="V81" r:id="rId308" xr:uid="{9F5F6FC4-704A-48E7-9522-F3CF09115430}"/>
    <hyperlink ref="C82" r:id="rId309" xr:uid="{03147EC9-814C-4D35-BC64-5F66FFDBB7CD}"/>
    <hyperlink ref="T82" r:id="rId310" location="rldoc=1&amp;rlfi=hd:;si:11560888580345011847;mv:[[17.5536998,78.5749433],[17.3082492,78.3101344]]" xr:uid="{EB9EF411-3F8F-448B-B0A9-C916A297CD74}"/>
    <hyperlink ref="U82" r:id="rId311" location="rldoc=1&amp;rlfi=hd:;si:11560888580345011847;mv:[[17.5536998,78.5749433],[17.3082492,78.3101344]]" xr:uid="{EC5396F7-30DE-40E7-9586-77ABF36550E5}"/>
    <hyperlink ref="C83" r:id="rId312" xr:uid="{7E38E174-EBBC-4356-B5B8-5DA8D8CF54C0}"/>
    <hyperlink ref="T83" r:id="rId313" location="rldoc=1&amp;rlfi=hd:;si:7757795547826299254,l,CiF0YWJsZSB0ZW5uaXMgY2xhc3NlcyBpbiB0ZWxhbmdhbmFaOQoUdGFibGUgdGVubmlzIGNsYXNzZXMiIXRhYmxlIHRlbm5pcyBjbGFzc2VzIGluIHRlbGFuZ2FuYQ;mv:[[18.506697,79.1786151],[17.3349546,78.23538289999999]];start:20" xr:uid="{1CB88BF0-3FA8-4B9B-A536-201D6D226881}"/>
    <hyperlink ref="U83" r:id="rId314" location="rldoc=1&amp;rlfi=hd:;si:7757795547826299254,l,CiF0YWJsZSB0ZW5uaXMgY2xhc3NlcyBpbiB0ZWxhbmdhbmFaOQoUdGFibGUgdGVubmlzIGNsYXNzZXMiIXRhYmxlIHRlbm5pcyBjbGFzc2VzIGluIHRlbGFuZ2FuYQ;mv:[[18.506697,79.1786151],[17.3349546,78.23538289999999]];start:20" xr:uid="{7F75E874-28B7-4833-967F-8EAAEC87BBA6}"/>
    <hyperlink ref="C84" r:id="rId315" xr:uid="{C24EC71B-5C3D-46F0-AAD2-80F83844A96B}"/>
    <hyperlink ref="F84" r:id="rId316" xr:uid="{7694CEB9-00D9-466E-80C7-2B5F376EBF5C}"/>
    <hyperlink ref="T84" r:id="rId317" location="rldoc=1&amp;rlfi=hd:;si:5580642744935283651,l,CiF0YWJsZSB0ZW5uaXMgY2xhc3NlcyBpbiB0ZWxhbmdhbmFaOQoUdGFibGUgdGVubmlzIGNsYXNzZXMiIXRhYmxlIHRlbm5pcyBjbGFzc2VzIGluIHRlbGFuZ2FuYQ;mv:[[18.506697,79.1786151],[17.3349546,78.23538289999999]];start:20" xr:uid="{2F755C35-03E7-4F2E-B85F-BD45907B9488}"/>
    <hyperlink ref="U84" r:id="rId318" location="rldoc=1&amp;rlfi=hd:;si:5580642744935283651,l,CiF0YWJsZSB0ZW5uaXMgY2xhc3NlcyBpbiB0ZWxhbmdhbmFaOQoUdGFibGUgdGVubmlzIGNsYXNzZXMiIXRhYmxlIHRlbm5pcyBjbGFzc2VzIGluIHRlbGFuZ2FuYQ;mv:[[18.506697,79.1786151],[17.3349546,78.23538289999999]];start:20" xr:uid="{016BDAF6-9776-4356-87AE-18B60624230B}"/>
    <hyperlink ref="V84" r:id="rId319" xr:uid="{6B39F525-D6F6-4318-8797-DFE19AB69D0F}"/>
    <hyperlink ref="C85" r:id="rId320" xr:uid="{ECA1A539-64B8-4EFC-B1AA-DCB8BEF76ABD}"/>
    <hyperlink ref="T85" r:id="rId321" xr:uid="{EDE4F1A9-C550-4CEA-B7E5-FC87FF2056E3}"/>
    <hyperlink ref="U85" r:id="rId322" location="rldoc=1&amp;rlfi=hd:;si:15174851580816789094,l,CiF0YWJsZSB0ZW5uaXMgY2xhc3NlcyBpbiB0ZWxhbmdhbmFaOQoUdGFibGUgdGVubmlzIGNsYXNzZXMiIXRhYmxlIHRlbm5pcyBjbGFzc2VzIGluIHRlbGFuZ2FuYQ;mv:[[17.5536998,78.5749433],[17.3082492,78.3101344]]" xr:uid="{0509C258-17E2-406B-B019-D968A388A290}"/>
    <hyperlink ref="V85" r:id="rId323" xr:uid="{4A72F920-BB12-4837-9F1D-0BBE899BDF46}"/>
    <hyperlink ref="C86" r:id="rId324" xr:uid="{B768149B-7542-426A-98EE-FA5A3B635364}"/>
    <hyperlink ref="T86" r:id="rId325" location="rldoc=1&amp;rlfi=hd:;si:4014062523325727779;mv:[[17.5536998,78.5749433],[17.3082492,78.3101344]]" xr:uid="{5C3A518F-725E-49FA-A292-4C66D12D6EB2}"/>
    <hyperlink ref="U86" r:id="rId326" location="rldoc=1&amp;rlfi=hd:;si:4014062523325727779;mv:[[17.5536998,78.5749433],[17.3082492,78.3101344]]" xr:uid="{0383FA33-A8AA-44E6-9286-D29F9140FD71}"/>
    <hyperlink ref="C87" r:id="rId327" xr:uid="{6647289A-8F96-436D-B3F9-7408410BD088}"/>
    <hyperlink ref="T87" r:id="rId328" xr:uid="{A4184968-5FCF-427B-A823-A179A6F2101A}"/>
    <hyperlink ref="U87" r:id="rId329" location="rldoc=1&amp;rlfi=hd:;si:10122420834120501349,l,CiF0YWJsZSB0ZW5uaXMgY2xhc3NlcyBpbiB0ZWxhbmdhbmFaOQoUdGFibGUgdGVubmlzIGNsYXNzZXMiIXRhYmxlIHRlbm5pcyBjbGFzc2VzIGluIHRlbGFuZ2FuYQ;mv:[[17.5536998,78.5749433],[17.3082492,78.3101344]]" xr:uid="{5B180B46-159A-4A62-9E92-C40B054F5FB8}"/>
    <hyperlink ref="V87" r:id="rId330" xr:uid="{1CAF452C-6171-4FA4-A9CC-0FD852249AE6}"/>
    <hyperlink ref="C88" r:id="rId331" xr:uid="{94D8B763-5CED-42AB-AD4A-1F92EDD2295A}"/>
    <hyperlink ref="T88" r:id="rId332" xr:uid="{860C5182-3F7B-4ECA-BB41-061C296E3FE3}"/>
    <hyperlink ref="U88" r:id="rId333" location="rldoc=1&amp;rlfi=hd:;si:10432409567608161527,l,CiF0YWJsZSB0ZW5uaXMgY2xhc3NlcyBpbiB0ZWxhbmdhbmFaOQoUdGFibGUgdGVubmlzIGNsYXNzZXMiIXRhYmxlIHRlbm5pcyBjbGFzc2VzIGluIHRlbGFuZ2FuYQ;mv:[[18.506697,79.1786151],[17.3349546,78.23538289999999]];start:20" xr:uid="{D5B72DF5-874B-4F5C-B2DF-325F86DCBA0C}"/>
    <hyperlink ref="V88" r:id="rId334" xr:uid="{BF877C64-5361-4D26-8CC0-C3FD66B5DF3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60622-6D26-47D1-ACB5-3E21EC70B17B}">
  <dimension ref="A1:AR85"/>
  <sheetViews>
    <sheetView workbookViewId="0">
      <selection activeCell="D5" sqref="D5"/>
    </sheetView>
  </sheetViews>
  <sheetFormatPr defaultRowHeight="15"/>
  <cols>
    <col min="7" max="7" width="15.7109375" style="4" bestFit="1" customWidth="1"/>
    <col min="8" max="11" width="9.140625" style="4"/>
  </cols>
  <sheetData>
    <row r="1" spans="1:44" s="82" customFormat="1" ht="23.25" customHeight="1">
      <c r="A1" s="77" t="s">
        <v>0</v>
      </c>
      <c r="B1" s="78" t="s">
        <v>1</v>
      </c>
      <c r="C1" s="78" t="s">
        <v>2</v>
      </c>
      <c r="D1" s="78" t="s">
        <v>3</v>
      </c>
      <c r="E1" s="78" t="s">
        <v>1024</v>
      </c>
      <c r="F1" s="78" t="s">
        <v>4</v>
      </c>
      <c r="G1" s="91" t="s">
        <v>5</v>
      </c>
      <c r="H1" s="91" t="s">
        <v>6</v>
      </c>
      <c r="I1" s="91" t="s">
        <v>7</v>
      </c>
      <c r="J1" s="83" t="s">
        <v>8</v>
      </c>
      <c r="K1" s="83" t="s">
        <v>9</v>
      </c>
      <c r="L1" s="78" t="s">
        <v>10</v>
      </c>
      <c r="M1" s="78" t="s">
        <v>11</v>
      </c>
      <c r="N1" s="78" t="s">
        <v>12</v>
      </c>
      <c r="O1" s="78" t="s">
        <v>13</v>
      </c>
      <c r="P1" s="78" t="s">
        <v>14</v>
      </c>
      <c r="Q1" s="78" t="s">
        <v>15</v>
      </c>
      <c r="R1" s="78" t="s">
        <v>16</v>
      </c>
      <c r="S1" s="78" t="s">
        <v>17</v>
      </c>
      <c r="T1" s="78" t="s">
        <v>18</v>
      </c>
      <c r="U1" s="81" t="s">
        <v>19</v>
      </c>
      <c r="V1" s="81" t="s">
        <v>20</v>
      </c>
      <c r="W1" s="81" t="s">
        <v>1017</v>
      </c>
      <c r="X1" s="81" t="s">
        <v>21</v>
      </c>
      <c r="Y1" s="81" t="s">
        <v>22</v>
      </c>
      <c r="Z1" s="77" t="s">
        <v>23</v>
      </c>
      <c r="AA1" s="77" t="s">
        <v>24</v>
      </c>
      <c r="AB1" s="77" t="s">
        <v>25</v>
      </c>
      <c r="AC1" s="77" t="s">
        <v>26</v>
      </c>
      <c r="AD1" s="77" t="s">
        <v>27</v>
      </c>
      <c r="AE1" s="77" t="s">
        <v>28</v>
      </c>
      <c r="AF1" s="77"/>
      <c r="AG1" s="77"/>
      <c r="AH1" s="77"/>
      <c r="AI1" s="77"/>
      <c r="AJ1" s="77"/>
      <c r="AK1" s="77"/>
      <c r="AL1" s="77"/>
      <c r="AM1" s="77"/>
      <c r="AN1" s="77"/>
      <c r="AO1" s="77"/>
      <c r="AP1" s="77"/>
      <c r="AQ1" s="77"/>
      <c r="AR1" s="77"/>
    </row>
    <row r="2" spans="1:44" ht="15.75" customHeight="1">
      <c r="A2" s="244" t="s">
        <v>10539</v>
      </c>
      <c r="B2" s="127" t="s">
        <v>10540</v>
      </c>
      <c r="C2" s="201"/>
      <c r="D2" s="244" t="s">
        <v>90</v>
      </c>
      <c r="E2" s="201" t="s">
        <v>1022</v>
      </c>
      <c r="F2" s="201"/>
      <c r="G2" s="252" t="s">
        <v>10541</v>
      </c>
      <c r="H2" s="218"/>
      <c r="I2" s="218"/>
      <c r="J2" s="218"/>
      <c r="K2" s="218"/>
      <c r="L2" s="201"/>
      <c r="M2" s="201"/>
      <c r="N2" s="201"/>
      <c r="O2" s="201"/>
      <c r="P2" s="201"/>
      <c r="Q2" s="201"/>
      <c r="R2" s="201"/>
      <c r="S2" s="201"/>
      <c r="T2" s="201"/>
      <c r="U2" s="199" t="s">
        <v>10542</v>
      </c>
      <c r="V2" s="199" t="s">
        <v>10543</v>
      </c>
      <c r="W2" s="245">
        <v>4.5</v>
      </c>
      <c r="X2" s="245">
        <v>84</v>
      </c>
      <c r="Y2" s="246" t="s">
        <v>5336</v>
      </c>
      <c r="Z2" s="201"/>
      <c r="AA2" s="201"/>
      <c r="AB2" s="201"/>
      <c r="AC2" s="201"/>
      <c r="AD2" s="201"/>
      <c r="AE2" s="246" t="s">
        <v>148</v>
      </c>
      <c r="AF2" s="246"/>
      <c r="AG2" s="246"/>
      <c r="AH2" s="246"/>
      <c r="AI2" s="246"/>
      <c r="AJ2" s="246"/>
      <c r="AK2" s="246"/>
      <c r="AL2" s="246"/>
      <c r="AM2" s="246"/>
      <c r="AN2" s="246"/>
      <c r="AO2" s="246"/>
      <c r="AP2" s="246"/>
      <c r="AQ2" s="246"/>
      <c r="AR2" s="246"/>
    </row>
    <row r="3" spans="1:44" ht="15.75" customHeight="1">
      <c r="A3" s="244" t="s">
        <v>10544</v>
      </c>
      <c r="B3" s="127" t="s">
        <v>10545</v>
      </c>
      <c r="C3" s="201"/>
      <c r="D3" s="244" t="s">
        <v>10546</v>
      </c>
      <c r="E3" s="201" t="s">
        <v>1022</v>
      </c>
      <c r="F3" s="201"/>
      <c r="G3" s="218"/>
      <c r="H3" s="218"/>
      <c r="I3" s="218"/>
      <c r="J3" s="218"/>
      <c r="K3" s="218"/>
      <c r="L3" s="201"/>
      <c r="M3" s="201"/>
      <c r="N3" s="201"/>
      <c r="O3" s="201"/>
      <c r="P3" s="201"/>
      <c r="Q3" s="201"/>
      <c r="R3" s="201"/>
      <c r="S3" s="201"/>
      <c r="T3" s="201"/>
      <c r="U3" s="204" t="s">
        <v>10547</v>
      </c>
      <c r="V3" s="208"/>
      <c r="W3" s="208"/>
      <c r="X3" s="201"/>
      <c r="Y3" s="246" t="s">
        <v>5336</v>
      </c>
      <c r="Z3" s="201"/>
      <c r="AA3" s="201"/>
      <c r="AB3" s="201"/>
      <c r="AC3" s="201"/>
      <c r="AD3" s="201"/>
      <c r="AE3" s="246" t="s">
        <v>148</v>
      </c>
      <c r="AF3" s="246"/>
      <c r="AG3" s="246"/>
      <c r="AH3" s="246"/>
      <c r="AI3" s="246"/>
      <c r="AJ3" s="246"/>
      <c r="AK3" s="246"/>
      <c r="AL3" s="246"/>
      <c r="AM3" s="246"/>
      <c r="AN3" s="246"/>
      <c r="AO3" s="246"/>
      <c r="AP3" s="246"/>
      <c r="AQ3" s="246"/>
      <c r="AR3" s="246"/>
    </row>
    <row r="4" spans="1:44" ht="15.75" customHeight="1">
      <c r="A4" s="244" t="s">
        <v>10544</v>
      </c>
      <c r="B4" s="127" t="s">
        <v>10548</v>
      </c>
      <c r="C4" s="201"/>
      <c r="D4" s="13" t="s">
        <v>10549</v>
      </c>
      <c r="E4" s="201" t="s">
        <v>1022</v>
      </c>
      <c r="F4" s="201"/>
      <c r="G4" s="218"/>
      <c r="H4" s="218"/>
      <c r="I4" s="218"/>
      <c r="J4" s="218"/>
      <c r="K4" s="218"/>
      <c r="L4" s="201"/>
      <c r="M4" s="201"/>
      <c r="N4" s="201"/>
      <c r="O4" s="201"/>
      <c r="P4" s="201"/>
      <c r="Q4" s="201"/>
      <c r="R4" s="201"/>
      <c r="S4" s="201"/>
      <c r="T4" s="201"/>
      <c r="U4" s="204" t="s">
        <v>10550</v>
      </c>
      <c r="V4" s="208"/>
      <c r="W4" s="208"/>
      <c r="X4" s="201"/>
      <c r="Y4" s="246" t="s">
        <v>5336</v>
      </c>
      <c r="Z4" s="201"/>
      <c r="AA4" s="201"/>
      <c r="AB4" s="201"/>
      <c r="AC4" s="201"/>
      <c r="AD4" s="201"/>
      <c r="AE4" s="246" t="s">
        <v>148</v>
      </c>
      <c r="AF4" s="246"/>
      <c r="AG4" s="246"/>
      <c r="AH4" s="246"/>
      <c r="AI4" s="246"/>
      <c r="AJ4" s="246"/>
      <c r="AK4" s="246"/>
      <c r="AL4" s="246"/>
      <c r="AM4" s="246"/>
      <c r="AN4" s="246"/>
      <c r="AO4" s="246"/>
      <c r="AP4" s="246"/>
      <c r="AQ4" s="246"/>
      <c r="AR4" s="246"/>
    </row>
    <row r="5" spans="1:44" ht="15.75" customHeight="1">
      <c r="A5" s="244" t="s">
        <v>10551</v>
      </c>
      <c r="B5" s="127" t="s">
        <v>10552</v>
      </c>
      <c r="C5" s="201"/>
      <c r="D5" s="244" t="s">
        <v>161</v>
      </c>
      <c r="E5" s="201" t="s">
        <v>1022</v>
      </c>
      <c r="F5" s="201"/>
      <c r="G5" s="218"/>
      <c r="H5" s="218"/>
      <c r="I5" s="218"/>
      <c r="J5" s="218"/>
      <c r="K5" s="218"/>
      <c r="L5" s="201"/>
      <c r="M5" s="201"/>
      <c r="N5" s="201"/>
      <c r="O5" s="201"/>
      <c r="P5" s="201"/>
      <c r="Q5" s="201"/>
      <c r="R5" s="201"/>
      <c r="S5" s="201"/>
      <c r="T5" s="201"/>
      <c r="U5" s="204" t="s">
        <v>10553</v>
      </c>
      <c r="V5" s="201"/>
      <c r="W5" s="245">
        <v>4.5</v>
      </c>
      <c r="X5" s="245">
        <v>6</v>
      </c>
      <c r="Y5" s="246" t="s">
        <v>5336</v>
      </c>
      <c r="Z5" s="201"/>
      <c r="AA5" s="201"/>
      <c r="AB5" s="201"/>
      <c r="AC5" s="201"/>
      <c r="AD5" s="201"/>
      <c r="AE5" s="246" t="s">
        <v>148</v>
      </c>
      <c r="AF5" s="246"/>
      <c r="AG5" s="246"/>
      <c r="AH5" s="246"/>
      <c r="AI5" s="246"/>
      <c r="AJ5" s="246"/>
      <c r="AK5" s="246"/>
      <c r="AL5" s="246"/>
      <c r="AM5" s="246"/>
      <c r="AN5" s="246"/>
      <c r="AO5" s="246"/>
      <c r="AP5" s="246"/>
      <c r="AQ5" s="246"/>
      <c r="AR5" s="246"/>
    </row>
    <row r="6" spans="1:44" ht="15.75" customHeight="1">
      <c r="A6" s="244" t="s">
        <v>10554</v>
      </c>
      <c r="B6" s="127" t="s">
        <v>798</v>
      </c>
      <c r="C6" s="201"/>
      <c r="D6" s="244" t="s">
        <v>90</v>
      </c>
      <c r="E6" s="201" t="s">
        <v>1022</v>
      </c>
      <c r="F6" s="201"/>
      <c r="G6" s="218"/>
      <c r="H6" s="218"/>
      <c r="I6" s="218"/>
      <c r="J6" s="218"/>
      <c r="K6" s="218"/>
      <c r="L6" s="201"/>
      <c r="M6" s="201"/>
      <c r="N6" s="201"/>
      <c r="O6" s="201"/>
      <c r="P6" s="201"/>
      <c r="Q6" s="201"/>
      <c r="R6" s="201"/>
      <c r="S6" s="201"/>
      <c r="T6" s="201"/>
      <c r="U6" s="204" t="s">
        <v>10555</v>
      </c>
      <c r="V6" s="201"/>
      <c r="W6" s="245">
        <v>3</v>
      </c>
      <c r="X6" s="245">
        <v>2</v>
      </c>
      <c r="Y6" s="246" t="s">
        <v>5336</v>
      </c>
      <c r="Z6" s="201"/>
      <c r="AA6" s="201"/>
      <c r="AB6" s="201"/>
      <c r="AC6" s="201"/>
      <c r="AD6" s="201"/>
      <c r="AE6" s="246" t="s">
        <v>148</v>
      </c>
      <c r="AF6" s="246"/>
      <c r="AG6" s="246"/>
      <c r="AH6" s="246"/>
      <c r="AI6" s="246"/>
      <c r="AJ6" s="246"/>
      <c r="AK6" s="246"/>
      <c r="AL6" s="246"/>
      <c r="AM6" s="246"/>
      <c r="AN6" s="246"/>
      <c r="AO6" s="246"/>
      <c r="AP6" s="246"/>
      <c r="AQ6" s="246"/>
      <c r="AR6" s="246"/>
    </row>
    <row r="7" spans="1:44" ht="15.75" customHeight="1">
      <c r="A7" s="244" t="s">
        <v>10556</v>
      </c>
      <c r="B7" s="127" t="s">
        <v>10557</v>
      </c>
      <c r="C7" s="201"/>
      <c r="D7" s="244" t="s">
        <v>10558</v>
      </c>
      <c r="E7" s="201" t="s">
        <v>1022</v>
      </c>
      <c r="F7" s="201"/>
      <c r="G7" s="218"/>
      <c r="H7" s="218"/>
      <c r="I7" s="218"/>
      <c r="J7" s="218"/>
      <c r="K7" s="218"/>
      <c r="L7" s="201"/>
      <c r="M7" s="201"/>
      <c r="N7" s="201"/>
      <c r="O7" s="201"/>
      <c r="P7" s="201"/>
      <c r="Q7" s="201"/>
      <c r="R7" s="201"/>
      <c r="S7" s="201"/>
      <c r="T7" s="201"/>
      <c r="U7" s="204" t="s">
        <v>10559</v>
      </c>
      <c r="V7" s="201"/>
      <c r="W7" s="245">
        <v>5</v>
      </c>
      <c r="X7" s="245">
        <v>1</v>
      </c>
      <c r="Y7" s="246" t="s">
        <v>5336</v>
      </c>
      <c r="Z7" s="201"/>
      <c r="AA7" s="201"/>
      <c r="AB7" s="201"/>
      <c r="AC7" s="201"/>
      <c r="AD7" s="201"/>
      <c r="AE7" s="246" t="s">
        <v>148</v>
      </c>
      <c r="AF7" s="246"/>
      <c r="AG7" s="246"/>
      <c r="AH7" s="246"/>
      <c r="AI7" s="246"/>
      <c r="AJ7" s="246"/>
      <c r="AK7" s="246"/>
      <c r="AL7" s="246"/>
      <c r="AM7" s="246"/>
      <c r="AN7" s="246"/>
      <c r="AO7" s="246"/>
      <c r="AP7" s="246"/>
      <c r="AQ7" s="246"/>
      <c r="AR7" s="246"/>
    </row>
    <row r="8" spans="1:44" ht="15.75" customHeight="1">
      <c r="A8" s="244" t="s">
        <v>10560</v>
      </c>
      <c r="B8" s="127" t="s">
        <v>10561</v>
      </c>
      <c r="C8" s="201"/>
      <c r="D8" s="244" t="s">
        <v>10562</v>
      </c>
      <c r="E8" s="201" t="s">
        <v>1022</v>
      </c>
      <c r="F8" s="201"/>
      <c r="G8" s="218"/>
      <c r="H8" s="218"/>
      <c r="I8" s="218"/>
      <c r="J8" s="218"/>
      <c r="K8" s="218"/>
      <c r="L8" s="201"/>
      <c r="M8" s="201"/>
      <c r="N8" s="201"/>
      <c r="O8" s="201"/>
      <c r="P8" s="201"/>
      <c r="Q8" s="201"/>
      <c r="R8" s="201"/>
      <c r="S8" s="201"/>
      <c r="T8" s="201"/>
      <c r="U8" s="204" t="s">
        <v>10563</v>
      </c>
      <c r="V8" s="201"/>
      <c r="W8" s="245">
        <v>3.7</v>
      </c>
      <c r="X8" s="245">
        <v>3</v>
      </c>
      <c r="Y8" s="246" t="s">
        <v>5336</v>
      </c>
      <c r="Z8" s="201"/>
      <c r="AA8" s="201"/>
      <c r="AB8" s="201"/>
      <c r="AC8" s="201"/>
      <c r="AD8" s="201"/>
      <c r="AE8" s="246" t="s">
        <v>148</v>
      </c>
      <c r="AF8" s="246"/>
      <c r="AG8" s="246"/>
      <c r="AH8" s="246"/>
      <c r="AI8" s="246"/>
      <c r="AJ8" s="246"/>
      <c r="AK8" s="246"/>
      <c r="AL8" s="246"/>
      <c r="AM8" s="246"/>
      <c r="AN8" s="246"/>
      <c r="AO8" s="246"/>
      <c r="AP8" s="246"/>
      <c r="AQ8" s="246"/>
      <c r="AR8" s="246"/>
    </row>
    <row r="9" spans="1:44" ht="15.75" customHeight="1">
      <c r="A9" s="247" t="s">
        <v>10564</v>
      </c>
      <c r="B9" s="127" t="s">
        <v>10565</v>
      </c>
      <c r="C9" s="201"/>
      <c r="D9" s="244" t="s">
        <v>10566</v>
      </c>
      <c r="E9" s="201" t="s">
        <v>1022</v>
      </c>
      <c r="F9" s="201"/>
      <c r="G9" s="218"/>
      <c r="H9" s="218"/>
      <c r="I9" s="218"/>
      <c r="J9" s="218"/>
      <c r="K9" s="218"/>
      <c r="L9" s="201"/>
      <c r="M9" s="201"/>
      <c r="N9" s="201"/>
      <c r="O9" s="201"/>
      <c r="P9" s="201"/>
      <c r="Q9" s="201"/>
      <c r="R9" s="201"/>
      <c r="S9" s="201"/>
      <c r="T9" s="201"/>
      <c r="U9" s="204" t="s">
        <v>10567</v>
      </c>
      <c r="V9" s="201"/>
      <c r="W9" s="245">
        <v>2.5</v>
      </c>
      <c r="X9" s="245">
        <v>2</v>
      </c>
      <c r="Y9" s="246" t="s">
        <v>5336</v>
      </c>
      <c r="Z9" s="201"/>
      <c r="AA9" s="201"/>
      <c r="AB9" s="201"/>
      <c r="AC9" s="201"/>
      <c r="AD9" s="201"/>
      <c r="AE9" s="246" t="s">
        <v>148</v>
      </c>
      <c r="AF9" s="246"/>
      <c r="AG9" s="246"/>
      <c r="AH9" s="246"/>
      <c r="AI9" s="246"/>
      <c r="AJ9" s="246"/>
      <c r="AK9" s="246"/>
      <c r="AL9" s="246"/>
      <c r="AM9" s="246"/>
      <c r="AN9" s="246"/>
      <c r="AO9" s="246"/>
      <c r="AP9" s="246"/>
      <c r="AQ9" s="246"/>
      <c r="AR9" s="246"/>
    </row>
    <row r="10" spans="1:44" ht="15.75" customHeight="1">
      <c r="A10" s="60" t="s">
        <v>10568</v>
      </c>
      <c r="B10" s="127" t="s">
        <v>10569</v>
      </c>
      <c r="C10" s="201"/>
      <c r="D10" s="244" t="s">
        <v>10570</v>
      </c>
      <c r="E10" s="201" t="s">
        <v>1022</v>
      </c>
      <c r="F10" s="201"/>
      <c r="G10" s="218"/>
      <c r="H10" s="218"/>
      <c r="I10" s="218"/>
      <c r="J10" s="218"/>
      <c r="K10" s="218"/>
      <c r="L10" s="201"/>
      <c r="M10" s="201"/>
      <c r="N10" s="201"/>
      <c r="O10" s="201"/>
      <c r="P10" s="201"/>
      <c r="Q10" s="201"/>
      <c r="R10" s="201"/>
      <c r="S10" s="201"/>
      <c r="T10" s="201"/>
      <c r="U10" s="199" t="s">
        <v>10571</v>
      </c>
      <c r="V10" s="199" t="s">
        <v>10572</v>
      </c>
      <c r="W10" s="245">
        <v>4</v>
      </c>
      <c r="X10" s="245">
        <v>7</v>
      </c>
      <c r="Y10" s="246" t="s">
        <v>5336</v>
      </c>
      <c r="Z10" s="201"/>
      <c r="AA10" s="201"/>
      <c r="AB10" s="201"/>
      <c r="AC10" s="201"/>
      <c r="AD10" s="201"/>
      <c r="AE10" s="246" t="s">
        <v>148</v>
      </c>
      <c r="AF10" s="246"/>
      <c r="AG10" s="246"/>
      <c r="AH10" s="246"/>
      <c r="AI10" s="246"/>
      <c r="AJ10" s="246"/>
      <c r="AK10" s="246"/>
      <c r="AL10" s="246"/>
      <c r="AM10" s="246"/>
      <c r="AN10" s="246"/>
      <c r="AO10" s="246"/>
      <c r="AP10" s="246"/>
      <c r="AQ10" s="246"/>
      <c r="AR10" s="246"/>
    </row>
    <row r="11" spans="1:44" ht="15.75" customHeight="1">
      <c r="A11" s="244" t="s">
        <v>10573</v>
      </c>
      <c r="B11" s="201" t="s">
        <v>10574</v>
      </c>
      <c r="C11" s="199" t="s">
        <v>10575</v>
      </c>
      <c r="D11" s="244" t="s">
        <v>36</v>
      </c>
      <c r="E11" s="249" t="s">
        <v>1019</v>
      </c>
      <c r="F11" s="201"/>
      <c r="G11" s="218"/>
      <c r="H11" s="218"/>
      <c r="I11" s="218"/>
      <c r="J11" s="218"/>
      <c r="K11" s="218"/>
      <c r="L11" s="201"/>
      <c r="M11" s="201"/>
      <c r="N11" s="201"/>
      <c r="O11" s="201"/>
      <c r="P11" s="201"/>
      <c r="Q11" s="201"/>
      <c r="R11" s="201"/>
      <c r="S11" s="201"/>
      <c r="T11" s="201"/>
      <c r="U11" s="204" t="s">
        <v>10576</v>
      </c>
      <c r="V11" s="201"/>
      <c r="W11" s="245">
        <v>4.4000000000000004</v>
      </c>
      <c r="X11" s="245">
        <v>-13</v>
      </c>
      <c r="Y11" s="246" t="s">
        <v>5336</v>
      </c>
      <c r="Z11" s="201"/>
      <c r="AA11" s="201"/>
      <c r="AB11" s="201"/>
      <c r="AC11" s="201"/>
      <c r="AD11" s="201"/>
      <c r="AE11" s="246" t="s">
        <v>8844</v>
      </c>
      <c r="AF11" s="246"/>
      <c r="AG11" s="246"/>
      <c r="AH11" s="246"/>
      <c r="AI11" s="246"/>
      <c r="AJ11" s="246"/>
      <c r="AK11" s="246"/>
      <c r="AL11" s="246"/>
      <c r="AM11" s="246"/>
      <c r="AN11" s="246"/>
      <c r="AO11" s="246"/>
      <c r="AP11" s="246"/>
      <c r="AQ11" s="246"/>
      <c r="AR11" s="246"/>
    </row>
    <row r="12" spans="1:44" ht="15.75" customHeight="1">
      <c r="A12" s="244" t="s">
        <v>10577</v>
      </c>
      <c r="B12" s="201" t="s">
        <v>10578</v>
      </c>
      <c r="C12" s="199" t="s">
        <v>10579</v>
      </c>
      <c r="D12" s="244" t="s">
        <v>36</v>
      </c>
      <c r="E12" s="249" t="s">
        <v>1019</v>
      </c>
      <c r="F12" s="201"/>
      <c r="G12" s="252" t="s">
        <v>10580</v>
      </c>
      <c r="H12" s="218"/>
      <c r="I12" s="218"/>
      <c r="J12" s="218"/>
      <c r="K12" s="218"/>
      <c r="L12" s="201"/>
      <c r="M12" s="201"/>
      <c r="N12" s="201"/>
      <c r="O12" s="201"/>
      <c r="P12" s="201"/>
      <c r="Q12" s="201"/>
      <c r="R12" s="201"/>
      <c r="S12" s="201"/>
      <c r="T12" s="201"/>
      <c r="U12" s="204" t="s">
        <v>10581</v>
      </c>
      <c r="V12" s="201"/>
      <c r="W12" s="245">
        <v>4.8</v>
      </c>
      <c r="X12" s="245">
        <v>-34</v>
      </c>
      <c r="Y12" s="246" t="s">
        <v>5336</v>
      </c>
      <c r="Z12" s="201"/>
      <c r="AA12" s="201"/>
      <c r="AB12" s="201"/>
      <c r="AC12" s="201"/>
      <c r="AD12" s="201"/>
      <c r="AE12" s="246" t="s">
        <v>148</v>
      </c>
      <c r="AF12" s="246"/>
      <c r="AG12" s="246"/>
      <c r="AH12" s="246"/>
      <c r="AI12" s="246"/>
      <c r="AJ12" s="246"/>
      <c r="AK12" s="246"/>
      <c r="AL12" s="246"/>
      <c r="AM12" s="246"/>
      <c r="AN12" s="246"/>
      <c r="AO12" s="246"/>
      <c r="AP12" s="246"/>
      <c r="AQ12" s="246"/>
      <c r="AR12" s="246"/>
    </row>
    <row r="13" spans="1:44" ht="15.75" customHeight="1">
      <c r="A13" s="244" t="s">
        <v>10582</v>
      </c>
      <c r="B13" s="201" t="s">
        <v>10583</v>
      </c>
      <c r="C13" s="199" t="s">
        <v>10584</v>
      </c>
      <c r="D13" s="244" t="s">
        <v>36</v>
      </c>
      <c r="E13" s="249" t="s">
        <v>1019</v>
      </c>
      <c r="F13" s="201"/>
      <c r="G13" s="252" t="s">
        <v>10585</v>
      </c>
      <c r="H13" s="218"/>
      <c r="I13" s="218"/>
      <c r="J13" s="218"/>
      <c r="K13" s="218"/>
      <c r="L13" s="201"/>
      <c r="M13" s="201"/>
      <c r="N13" s="201"/>
      <c r="O13" s="201"/>
      <c r="P13" s="201"/>
      <c r="Q13" s="201"/>
      <c r="R13" s="201"/>
      <c r="S13" s="201"/>
      <c r="T13" s="201"/>
      <c r="U13" s="204" t="s">
        <v>10586</v>
      </c>
      <c r="V13" s="201"/>
      <c r="W13" s="245">
        <v>4.2</v>
      </c>
      <c r="X13" s="245">
        <v>-30</v>
      </c>
      <c r="Y13" s="246" t="s">
        <v>5336</v>
      </c>
      <c r="Z13" s="201"/>
      <c r="AA13" s="201"/>
      <c r="AB13" s="201"/>
      <c r="AC13" s="201"/>
      <c r="AD13" s="201"/>
      <c r="AE13" s="246" t="s">
        <v>148</v>
      </c>
      <c r="AF13" s="246"/>
      <c r="AG13" s="246"/>
      <c r="AH13" s="246"/>
      <c r="AI13" s="246"/>
      <c r="AJ13" s="246"/>
      <c r="AK13" s="246"/>
      <c r="AL13" s="246"/>
      <c r="AM13" s="246"/>
      <c r="AN13" s="246"/>
      <c r="AO13" s="246"/>
      <c r="AP13" s="246"/>
      <c r="AQ13" s="246"/>
      <c r="AR13" s="246"/>
    </row>
    <row r="14" spans="1:44" ht="15.75" customHeight="1">
      <c r="A14" s="244" t="s">
        <v>10587</v>
      </c>
      <c r="B14" s="201" t="s">
        <v>10588</v>
      </c>
      <c r="C14" s="204" t="s">
        <v>10589</v>
      </c>
      <c r="D14" s="201"/>
      <c r="E14" s="249" t="s">
        <v>1019</v>
      </c>
      <c r="F14" s="201"/>
      <c r="G14" s="252" t="s">
        <v>10590</v>
      </c>
      <c r="H14" s="218"/>
      <c r="I14" s="218"/>
      <c r="J14" s="218"/>
      <c r="K14" s="218"/>
      <c r="L14" s="201"/>
      <c r="M14" s="201"/>
      <c r="N14" s="201"/>
      <c r="O14" s="201"/>
      <c r="P14" s="201"/>
      <c r="Q14" s="201"/>
      <c r="R14" s="201"/>
      <c r="S14" s="201"/>
      <c r="T14" s="201"/>
      <c r="U14" s="204" t="s">
        <v>10591</v>
      </c>
      <c r="V14" s="201"/>
      <c r="W14" s="245">
        <v>4.4000000000000004</v>
      </c>
      <c r="X14" s="245">
        <v>-9</v>
      </c>
      <c r="Y14" s="246" t="s">
        <v>5336</v>
      </c>
      <c r="Z14" s="201"/>
      <c r="AA14" s="201"/>
      <c r="AB14" s="201"/>
      <c r="AC14" s="201"/>
      <c r="AD14" s="201"/>
      <c r="AE14" s="246" t="s">
        <v>148</v>
      </c>
      <c r="AF14" s="246"/>
      <c r="AG14" s="246"/>
      <c r="AH14" s="246"/>
      <c r="AI14" s="246"/>
      <c r="AJ14" s="246"/>
      <c r="AK14" s="246"/>
      <c r="AL14" s="246"/>
      <c r="AM14" s="246"/>
      <c r="AN14" s="246"/>
      <c r="AO14" s="246"/>
      <c r="AP14" s="246"/>
      <c r="AQ14" s="246"/>
      <c r="AR14" s="246"/>
    </row>
    <row r="15" spans="1:44" ht="15.75" customHeight="1">
      <c r="A15" s="244" t="s">
        <v>10592</v>
      </c>
      <c r="B15" s="201" t="s">
        <v>10593</v>
      </c>
      <c r="C15" s="199" t="s">
        <v>10594</v>
      </c>
      <c r="D15" s="244" t="s">
        <v>10595</v>
      </c>
      <c r="E15" s="249" t="s">
        <v>1019</v>
      </c>
      <c r="F15" s="201"/>
      <c r="G15" s="218"/>
      <c r="H15" s="218"/>
      <c r="I15" s="218"/>
      <c r="J15" s="218"/>
      <c r="K15" s="218"/>
      <c r="L15" s="201"/>
      <c r="M15" s="201"/>
      <c r="N15" s="201"/>
      <c r="O15" s="201"/>
      <c r="P15" s="201"/>
      <c r="Q15" s="201"/>
      <c r="R15" s="201"/>
      <c r="S15" s="201"/>
      <c r="T15" s="201"/>
      <c r="U15" s="204" t="s">
        <v>10596</v>
      </c>
      <c r="V15" s="201"/>
      <c r="W15" s="245">
        <v>4.0999999999999996</v>
      </c>
      <c r="X15" s="245">
        <v>-24</v>
      </c>
      <c r="Y15" s="246" t="s">
        <v>5336</v>
      </c>
      <c r="Z15" s="201"/>
      <c r="AA15" s="201"/>
      <c r="AB15" s="201"/>
      <c r="AC15" s="201"/>
      <c r="AD15" s="201"/>
      <c r="AE15" s="246" t="s">
        <v>148</v>
      </c>
      <c r="AF15" s="246"/>
      <c r="AG15" s="246"/>
      <c r="AH15" s="246"/>
      <c r="AI15" s="246"/>
      <c r="AJ15" s="246"/>
      <c r="AK15" s="246"/>
      <c r="AL15" s="246"/>
      <c r="AM15" s="246"/>
      <c r="AN15" s="246"/>
      <c r="AO15" s="246"/>
      <c r="AP15" s="246"/>
      <c r="AQ15" s="246"/>
      <c r="AR15" s="246"/>
    </row>
    <row r="16" spans="1:44" ht="15.75" customHeight="1">
      <c r="A16" s="244" t="s">
        <v>10597</v>
      </c>
      <c r="B16" s="201" t="s">
        <v>10598</v>
      </c>
      <c r="C16" s="199" t="s">
        <v>10599</v>
      </c>
      <c r="D16" s="244" t="s">
        <v>36</v>
      </c>
      <c r="E16" s="249" t="s">
        <v>1019</v>
      </c>
      <c r="F16" s="201"/>
      <c r="G16" s="252" t="s">
        <v>10600</v>
      </c>
      <c r="H16" s="218"/>
      <c r="I16" s="218"/>
      <c r="J16" s="218"/>
      <c r="K16" s="218"/>
      <c r="L16" s="201"/>
      <c r="M16" s="201"/>
      <c r="N16" s="201"/>
      <c r="O16" s="201"/>
      <c r="P16" s="201"/>
      <c r="Q16" s="201"/>
      <c r="R16" s="201"/>
      <c r="S16" s="201"/>
      <c r="T16" s="201"/>
      <c r="U16" s="204" t="s">
        <v>10601</v>
      </c>
      <c r="V16" s="201"/>
      <c r="W16" s="245">
        <v>4.2</v>
      </c>
      <c r="X16" s="245">
        <v>-6</v>
      </c>
      <c r="Y16" s="246" t="s">
        <v>5336</v>
      </c>
      <c r="Z16" s="201"/>
      <c r="AA16" s="201"/>
      <c r="AB16" s="201"/>
      <c r="AC16" s="201"/>
      <c r="AD16" s="201"/>
      <c r="AE16" s="246" t="s">
        <v>148</v>
      </c>
      <c r="AF16" s="246"/>
      <c r="AG16" s="246"/>
      <c r="AH16" s="246"/>
      <c r="AI16" s="246"/>
      <c r="AJ16" s="246"/>
      <c r="AK16" s="246"/>
      <c r="AL16" s="246"/>
      <c r="AM16" s="246"/>
      <c r="AN16" s="246"/>
      <c r="AO16" s="246"/>
      <c r="AP16" s="246"/>
      <c r="AQ16" s="246"/>
      <c r="AR16" s="246"/>
    </row>
    <row r="17" spans="1:44" ht="15.75" customHeight="1">
      <c r="A17" s="244" t="s">
        <v>10602</v>
      </c>
      <c r="B17" s="201" t="s">
        <v>10603</v>
      </c>
      <c r="C17" s="199" t="s">
        <v>10604</v>
      </c>
      <c r="D17" s="244" t="s">
        <v>36</v>
      </c>
      <c r="E17" s="249" t="s">
        <v>1019</v>
      </c>
      <c r="F17" s="201"/>
      <c r="G17" s="218"/>
      <c r="H17" s="218"/>
      <c r="I17" s="218"/>
      <c r="J17" s="218"/>
      <c r="K17" s="218"/>
      <c r="L17" s="201"/>
      <c r="M17" s="201"/>
      <c r="N17" s="201"/>
      <c r="O17" s="201"/>
      <c r="P17" s="201"/>
      <c r="Q17" s="201"/>
      <c r="R17" s="201"/>
      <c r="S17" s="201"/>
      <c r="T17" s="201"/>
      <c r="U17" s="204" t="s">
        <v>10605</v>
      </c>
      <c r="V17" s="201"/>
      <c r="W17" s="245">
        <v>5</v>
      </c>
      <c r="X17" s="245">
        <v>-5</v>
      </c>
      <c r="Y17" s="246" t="s">
        <v>5336</v>
      </c>
      <c r="Z17" s="201"/>
      <c r="AA17" s="201"/>
      <c r="AB17" s="201"/>
      <c r="AC17" s="201"/>
      <c r="AD17" s="201"/>
      <c r="AE17" s="246" t="s">
        <v>148</v>
      </c>
      <c r="AF17" s="246"/>
      <c r="AG17" s="246"/>
      <c r="AH17" s="246"/>
      <c r="AI17" s="246"/>
      <c r="AJ17" s="246"/>
      <c r="AK17" s="246"/>
      <c r="AL17" s="246"/>
      <c r="AM17" s="246"/>
      <c r="AN17" s="246"/>
      <c r="AO17" s="246"/>
      <c r="AP17" s="246"/>
      <c r="AQ17" s="246"/>
      <c r="AR17" s="246"/>
    </row>
    <row r="18" spans="1:44" ht="15.75">
      <c r="A18" s="244" t="s">
        <v>850</v>
      </c>
      <c r="B18" s="201" t="s">
        <v>851</v>
      </c>
      <c r="C18" s="199" t="s">
        <v>10606</v>
      </c>
      <c r="D18" s="244" t="s">
        <v>36</v>
      </c>
      <c r="E18" s="249" t="s">
        <v>1019</v>
      </c>
      <c r="F18" s="201"/>
      <c r="G18" s="252" t="s">
        <v>853</v>
      </c>
      <c r="H18" s="218"/>
      <c r="I18" s="218"/>
      <c r="J18" s="218"/>
      <c r="K18" s="218"/>
      <c r="L18" s="201"/>
      <c r="M18" s="201"/>
      <c r="N18" s="201"/>
      <c r="O18" s="201"/>
      <c r="P18" s="201"/>
      <c r="Q18" s="201"/>
      <c r="R18" s="201"/>
      <c r="S18" s="201"/>
      <c r="T18" s="201"/>
      <c r="U18" s="199" t="s">
        <v>10607</v>
      </c>
      <c r="V18" s="199" t="s">
        <v>857</v>
      </c>
      <c r="W18" s="245">
        <v>4</v>
      </c>
      <c r="X18" s="245">
        <v>-27</v>
      </c>
      <c r="Y18" s="246" t="s">
        <v>5336</v>
      </c>
      <c r="Z18" s="201"/>
      <c r="AA18" s="201"/>
      <c r="AB18" s="201"/>
      <c r="AC18" s="201"/>
      <c r="AD18" s="201"/>
      <c r="AE18" s="246" t="s">
        <v>148</v>
      </c>
      <c r="AF18" s="246"/>
      <c r="AG18" s="246"/>
      <c r="AH18" s="246"/>
      <c r="AI18" s="246"/>
      <c r="AJ18" s="246"/>
      <c r="AK18" s="246"/>
      <c r="AL18" s="246"/>
      <c r="AM18" s="246"/>
      <c r="AN18" s="246"/>
      <c r="AO18" s="246"/>
      <c r="AP18" s="246"/>
      <c r="AQ18" s="246"/>
      <c r="AR18" s="246"/>
    </row>
    <row r="19" spans="1:44" ht="15.75">
      <c r="A19" s="244" t="s">
        <v>10608</v>
      </c>
      <c r="B19" s="201" t="s">
        <v>10609</v>
      </c>
      <c r="C19" s="199" t="s">
        <v>10610</v>
      </c>
      <c r="D19" s="244" t="s">
        <v>36</v>
      </c>
      <c r="E19" s="249" t="s">
        <v>1019</v>
      </c>
      <c r="F19" s="201"/>
      <c r="G19" s="252" t="s">
        <v>5429</v>
      </c>
      <c r="H19" s="218"/>
      <c r="I19" s="218"/>
      <c r="J19" s="218"/>
      <c r="K19" s="218"/>
      <c r="L19" s="201"/>
      <c r="M19" s="201"/>
      <c r="N19" s="201"/>
      <c r="O19" s="201"/>
      <c r="P19" s="201"/>
      <c r="Q19" s="201"/>
      <c r="R19" s="201"/>
      <c r="S19" s="201"/>
      <c r="T19" s="201"/>
      <c r="U19" s="204" t="s">
        <v>10611</v>
      </c>
      <c r="V19" s="201"/>
      <c r="W19" s="245">
        <v>3.6</v>
      </c>
      <c r="X19" s="245">
        <v>-8</v>
      </c>
      <c r="Y19" s="246" t="s">
        <v>5336</v>
      </c>
      <c r="Z19" s="201"/>
      <c r="AA19" s="201"/>
      <c r="AB19" s="201"/>
      <c r="AC19" s="201"/>
      <c r="AD19" s="201"/>
      <c r="AE19" s="246" t="s">
        <v>148</v>
      </c>
      <c r="AF19" s="246"/>
      <c r="AG19" s="246"/>
      <c r="AH19" s="246"/>
      <c r="AI19" s="246"/>
      <c r="AJ19" s="246"/>
      <c r="AK19" s="246"/>
      <c r="AL19" s="246"/>
      <c r="AM19" s="246"/>
      <c r="AN19" s="246"/>
      <c r="AO19" s="246"/>
      <c r="AP19" s="246"/>
      <c r="AQ19" s="246"/>
      <c r="AR19" s="246"/>
    </row>
    <row r="20" spans="1:44" ht="15.75">
      <c r="A20" s="244" t="s">
        <v>10612</v>
      </c>
      <c r="B20" s="201" t="s">
        <v>10613</v>
      </c>
      <c r="C20" s="199" t="s">
        <v>10614</v>
      </c>
      <c r="D20" s="244" t="s">
        <v>36</v>
      </c>
      <c r="E20" s="249" t="s">
        <v>1019</v>
      </c>
      <c r="F20" s="201"/>
      <c r="G20" s="218"/>
      <c r="H20" s="218"/>
      <c r="I20" s="218"/>
      <c r="J20" s="218"/>
      <c r="K20" s="218"/>
      <c r="L20" s="201"/>
      <c r="M20" s="201"/>
      <c r="N20" s="201"/>
      <c r="O20" s="201"/>
      <c r="P20" s="201"/>
      <c r="Q20" s="201"/>
      <c r="R20" s="201"/>
      <c r="S20" s="201"/>
      <c r="T20" s="201"/>
      <c r="U20" s="204" t="s">
        <v>10611</v>
      </c>
      <c r="V20" s="201"/>
      <c r="W20" s="245">
        <v>4.3</v>
      </c>
      <c r="X20" s="245">
        <v>-10</v>
      </c>
      <c r="Y20" s="246" t="s">
        <v>5336</v>
      </c>
      <c r="Z20" s="201"/>
      <c r="AA20" s="201"/>
      <c r="AB20" s="201"/>
      <c r="AC20" s="201"/>
      <c r="AD20" s="201"/>
      <c r="AE20" s="246" t="s">
        <v>148</v>
      </c>
      <c r="AF20" s="246"/>
      <c r="AG20" s="246"/>
      <c r="AH20" s="246"/>
      <c r="AI20" s="246"/>
      <c r="AJ20" s="246"/>
      <c r="AK20" s="246"/>
      <c r="AL20" s="246"/>
      <c r="AM20" s="246"/>
      <c r="AN20" s="246"/>
      <c r="AO20" s="246"/>
      <c r="AP20" s="246"/>
      <c r="AQ20" s="246"/>
      <c r="AR20" s="246"/>
    </row>
    <row r="21" spans="1:44" ht="15.75">
      <c r="A21" s="244" t="s">
        <v>10615</v>
      </c>
      <c r="B21" s="201" t="s">
        <v>10616</v>
      </c>
      <c r="C21" s="199" t="s">
        <v>10617</v>
      </c>
      <c r="D21" s="244" t="s">
        <v>362</v>
      </c>
      <c r="E21" s="249" t="s">
        <v>1019</v>
      </c>
      <c r="F21" s="201"/>
      <c r="G21" s="252" t="s">
        <v>10618</v>
      </c>
      <c r="H21" s="218"/>
      <c r="I21" s="218"/>
      <c r="J21" s="218"/>
      <c r="K21" s="218"/>
      <c r="L21" s="201"/>
      <c r="M21" s="201"/>
      <c r="N21" s="201"/>
      <c r="O21" s="201"/>
      <c r="P21" s="201"/>
      <c r="Q21" s="201"/>
      <c r="R21" s="201"/>
      <c r="S21" s="201"/>
      <c r="T21" s="201"/>
      <c r="U21" s="204" t="s">
        <v>10619</v>
      </c>
      <c r="V21" s="201"/>
      <c r="W21" s="245">
        <v>4.4000000000000004</v>
      </c>
      <c r="X21" s="245">
        <v>-411</v>
      </c>
      <c r="Y21" s="246" t="s">
        <v>5336</v>
      </c>
      <c r="Z21" s="201"/>
      <c r="AA21" s="201"/>
      <c r="AB21" s="201"/>
      <c r="AC21" s="201"/>
      <c r="AD21" s="201"/>
      <c r="AE21" s="246" t="s">
        <v>148</v>
      </c>
      <c r="AF21" s="246"/>
      <c r="AG21" s="246"/>
      <c r="AH21" s="246"/>
      <c r="AI21" s="246"/>
      <c r="AJ21" s="246"/>
      <c r="AK21" s="246"/>
      <c r="AL21" s="246"/>
      <c r="AM21" s="246"/>
      <c r="AN21" s="246"/>
      <c r="AO21" s="246"/>
      <c r="AP21" s="246"/>
      <c r="AQ21" s="246"/>
      <c r="AR21" s="246"/>
    </row>
    <row r="22" spans="1:44" ht="15.75">
      <c r="A22" s="244" t="s">
        <v>10620</v>
      </c>
      <c r="B22" s="201" t="s">
        <v>10621</v>
      </c>
      <c r="C22" s="204" t="s">
        <v>10622</v>
      </c>
      <c r="D22" s="201"/>
      <c r="E22" s="249" t="s">
        <v>1019</v>
      </c>
      <c r="F22" s="201"/>
      <c r="G22" s="218"/>
      <c r="H22" s="218"/>
      <c r="I22" s="218"/>
      <c r="J22" s="218"/>
      <c r="K22" s="218"/>
      <c r="L22" s="201"/>
      <c r="M22" s="201"/>
      <c r="N22" s="201"/>
      <c r="O22" s="201"/>
      <c r="P22" s="201"/>
      <c r="Q22" s="201"/>
      <c r="R22" s="201"/>
      <c r="S22" s="201"/>
      <c r="T22" s="201"/>
      <c r="U22" s="204" t="s">
        <v>10623</v>
      </c>
      <c r="V22" s="208"/>
      <c r="W22" s="208"/>
      <c r="X22" s="201"/>
      <c r="Y22" s="246" t="s">
        <v>5336</v>
      </c>
      <c r="Z22" s="201"/>
      <c r="AA22" s="201"/>
      <c r="AB22" s="201"/>
      <c r="AC22" s="201"/>
      <c r="AD22" s="201"/>
      <c r="AE22" s="246" t="s">
        <v>148</v>
      </c>
      <c r="AF22" s="246"/>
      <c r="AG22" s="246"/>
      <c r="AH22" s="246"/>
      <c r="AI22" s="246"/>
      <c r="AJ22" s="246"/>
      <c r="AK22" s="246"/>
      <c r="AL22" s="246"/>
      <c r="AM22" s="246"/>
      <c r="AN22" s="246"/>
      <c r="AO22" s="246"/>
      <c r="AP22" s="246"/>
      <c r="AQ22" s="246"/>
      <c r="AR22" s="246"/>
    </row>
    <row r="23" spans="1:44" ht="15.75">
      <c r="A23" s="244" t="s">
        <v>6636</v>
      </c>
      <c r="B23" s="201" t="s">
        <v>983</v>
      </c>
      <c r="C23" s="199" t="s">
        <v>6637</v>
      </c>
      <c r="D23" s="244" t="s">
        <v>36</v>
      </c>
      <c r="E23" s="249" t="s">
        <v>1019</v>
      </c>
      <c r="F23" s="201"/>
      <c r="G23" s="252" t="s">
        <v>985</v>
      </c>
      <c r="H23" s="218"/>
      <c r="I23" s="218"/>
      <c r="J23" s="218"/>
      <c r="K23" s="218"/>
      <c r="L23" s="201"/>
      <c r="M23" s="201"/>
      <c r="N23" s="201"/>
      <c r="O23" s="201"/>
      <c r="P23" s="201"/>
      <c r="Q23" s="201"/>
      <c r="R23" s="201"/>
      <c r="S23" s="201"/>
      <c r="T23" s="201"/>
      <c r="U23" s="199" t="s">
        <v>10624</v>
      </c>
      <c r="V23" s="199" t="s">
        <v>988</v>
      </c>
      <c r="W23" s="245">
        <v>4.5999999999999996</v>
      </c>
      <c r="X23" s="245">
        <v>-119</v>
      </c>
      <c r="Y23" s="246" t="s">
        <v>5336</v>
      </c>
      <c r="Z23" s="201"/>
      <c r="AA23" s="201"/>
      <c r="AB23" s="201"/>
      <c r="AC23" s="201"/>
      <c r="AD23" s="201"/>
      <c r="AE23" s="246" t="s">
        <v>148</v>
      </c>
      <c r="AF23" s="246"/>
      <c r="AG23" s="246"/>
      <c r="AH23" s="246"/>
      <c r="AI23" s="246"/>
      <c r="AJ23" s="246"/>
      <c r="AK23" s="246"/>
      <c r="AL23" s="246"/>
      <c r="AM23" s="246"/>
      <c r="AN23" s="246"/>
      <c r="AO23" s="246"/>
      <c r="AP23" s="246"/>
      <c r="AQ23" s="246"/>
      <c r="AR23" s="246"/>
    </row>
    <row r="24" spans="1:44" ht="15.75">
      <c r="A24" s="244" t="s">
        <v>10625</v>
      </c>
      <c r="B24" s="201" t="s">
        <v>10626</v>
      </c>
      <c r="C24" s="199" t="s">
        <v>10627</v>
      </c>
      <c r="D24" s="244" t="s">
        <v>10628</v>
      </c>
      <c r="E24" s="249" t="s">
        <v>1019</v>
      </c>
      <c r="F24" s="201"/>
      <c r="G24" s="252" t="s">
        <v>10629</v>
      </c>
      <c r="H24" s="218"/>
      <c r="I24" s="218"/>
      <c r="J24" s="218"/>
      <c r="K24" s="218"/>
      <c r="L24" s="201"/>
      <c r="M24" s="201"/>
      <c r="N24" s="201"/>
      <c r="O24" s="201"/>
      <c r="P24" s="201"/>
      <c r="Q24" s="201"/>
      <c r="R24" s="201"/>
      <c r="S24" s="201"/>
      <c r="T24" s="201"/>
      <c r="U24" s="204" t="s">
        <v>10630</v>
      </c>
      <c r="V24" s="201"/>
      <c r="W24" s="245">
        <v>3.5</v>
      </c>
      <c r="X24" s="245">
        <v>-2</v>
      </c>
      <c r="Y24" s="246" t="s">
        <v>5336</v>
      </c>
      <c r="Z24" s="201"/>
      <c r="AA24" s="201"/>
      <c r="AB24" s="201"/>
      <c r="AC24" s="201"/>
      <c r="AD24" s="201"/>
      <c r="AE24" s="246" t="s">
        <v>148</v>
      </c>
      <c r="AF24" s="246"/>
      <c r="AG24" s="246"/>
      <c r="AH24" s="246"/>
      <c r="AI24" s="246"/>
      <c r="AJ24" s="246"/>
      <c r="AK24" s="246"/>
      <c r="AL24" s="246"/>
      <c r="AM24" s="246"/>
      <c r="AN24" s="246"/>
      <c r="AO24" s="246"/>
      <c r="AP24" s="246"/>
      <c r="AQ24" s="246"/>
      <c r="AR24" s="246"/>
    </row>
    <row r="25" spans="1:44" ht="15.75">
      <c r="A25" s="244" t="s">
        <v>10631</v>
      </c>
      <c r="B25" s="201" t="s">
        <v>10632</v>
      </c>
      <c r="C25" s="199" t="s">
        <v>10633</v>
      </c>
      <c r="D25" s="244" t="s">
        <v>36</v>
      </c>
      <c r="E25" s="249" t="s">
        <v>1019</v>
      </c>
      <c r="F25" s="201"/>
      <c r="G25" s="252" t="s">
        <v>10634</v>
      </c>
      <c r="H25" s="218"/>
      <c r="I25" s="218"/>
      <c r="J25" s="218"/>
      <c r="K25" s="218"/>
      <c r="L25" s="201"/>
      <c r="M25" s="201"/>
      <c r="N25" s="201"/>
      <c r="O25" s="201"/>
      <c r="P25" s="201"/>
      <c r="Q25" s="201"/>
      <c r="R25" s="201"/>
      <c r="S25" s="201"/>
      <c r="T25" s="201"/>
      <c r="U25" s="204" t="s">
        <v>10635</v>
      </c>
      <c r="V25" s="201"/>
      <c r="W25" s="245">
        <v>4.0999999999999996</v>
      </c>
      <c r="X25" s="245">
        <v>-43</v>
      </c>
      <c r="Y25" s="246" t="s">
        <v>5336</v>
      </c>
      <c r="Z25" s="201"/>
      <c r="AA25" s="201"/>
      <c r="AB25" s="201"/>
      <c r="AC25" s="201"/>
      <c r="AD25" s="201"/>
      <c r="AE25" s="246" t="s">
        <v>148</v>
      </c>
      <c r="AF25" s="246"/>
      <c r="AG25" s="246"/>
      <c r="AH25" s="246"/>
      <c r="AI25" s="246"/>
      <c r="AJ25" s="246"/>
      <c r="AK25" s="246"/>
      <c r="AL25" s="246"/>
      <c r="AM25" s="246"/>
      <c r="AN25" s="246"/>
      <c r="AO25" s="246"/>
      <c r="AP25" s="246"/>
      <c r="AQ25" s="246"/>
      <c r="AR25" s="246"/>
    </row>
    <row r="26" spans="1:44" ht="15.75">
      <c r="A26" s="244" t="s">
        <v>9323</v>
      </c>
      <c r="B26" s="201" t="s">
        <v>9324</v>
      </c>
      <c r="C26" s="199" t="s">
        <v>9325</v>
      </c>
      <c r="D26" s="244" t="s">
        <v>36</v>
      </c>
      <c r="E26" s="249" t="s">
        <v>1019</v>
      </c>
      <c r="F26" s="201"/>
      <c r="G26" s="252" t="s">
        <v>9326</v>
      </c>
      <c r="H26" s="218"/>
      <c r="I26" s="218"/>
      <c r="J26" s="218"/>
      <c r="K26" s="218"/>
      <c r="L26" s="201"/>
      <c r="M26" s="201"/>
      <c r="N26" s="201"/>
      <c r="O26" s="201"/>
      <c r="P26" s="201"/>
      <c r="Q26" s="201"/>
      <c r="R26" s="201"/>
      <c r="S26" s="201"/>
      <c r="T26" s="201"/>
      <c r="U26" s="204" t="s">
        <v>10636</v>
      </c>
      <c r="V26" s="201"/>
      <c r="W26" s="245">
        <v>4</v>
      </c>
      <c r="X26" s="245">
        <v>-78</v>
      </c>
      <c r="Y26" s="246" t="s">
        <v>5336</v>
      </c>
      <c r="Z26" s="201"/>
      <c r="AA26" s="201"/>
      <c r="AB26" s="201"/>
      <c r="AC26" s="201"/>
      <c r="AD26" s="201"/>
      <c r="AE26" s="246" t="s">
        <v>148</v>
      </c>
      <c r="AF26" s="246"/>
      <c r="AG26" s="246"/>
      <c r="AH26" s="246"/>
      <c r="AI26" s="246"/>
      <c r="AJ26" s="246"/>
      <c r="AK26" s="246"/>
      <c r="AL26" s="246"/>
      <c r="AM26" s="246"/>
      <c r="AN26" s="246"/>
      <c r="AO26" s="246"/>
      <c r="AP26" s="246"/>
      <c r="AQ26" s="246"/>
      <c r="AR26" s="246"/>
    </row>
    <row r="27" spans="1:44" ht="15.75">
      <c r="A27" s="244" t="s">
        <v>10637</v>
      </c>
      <c r="B27" s="201" t="s">
        <v>10603</v>
      </c>
      <c r="C27" s="204" t="s">
        <v>10638</v>
      </c>
      <c r="D27" s="201"/>
      <c r="E27" s="249" t="s">
        <v>1019</v>
      </c>
      <c r="F27" s="201"/>
      <c r="G27" s="218"/>
      <c r="H27" s="218"/>
      <c r="I27" s="218"/>
      <c r="J27" s="218"/>
      <c r="K27" s="218"/>
      <c r="L27" s="201"/>
      <c r="M27" s="201"/>
      <c r="N27" s="201"/>
      <c r="O27" s="201"/>
      <c r="P27" s="201"/>
      <c r="Q27" s="201"/>
      <c r="R27" s="201"/>
      <c r="S27" s="201"/>
      <c r="T27" s="201"/>
      <c r="U27" s="204" t="s">
        <v>10639</v>
      </c>
      <c r="V27" s="208"/>
      <c r="W27" s="208"/>
      <c r="X27" s="201"/>
      <c r="Y27" s="246" t="s">
        <v>5336</v>
      </c>
      <c r="Z27" s="201"/>
      <c r="AA27" s="201"/>
      <c r="AB27" s="201"/>
      <c r="AC27" s="201"/>
      <c r="AD27" s="201"/>
      <c r="AE27" s="246" t="s">
        <v>148</v>
      </c>
      <c r="AF27" s="246"/>
      <c r="AG27" s="246"/>
      <c r="AH27" s="246"/>
      <c r="AI27" s="246"/>
      <c r="AJ27" s="246"/>
      <c r="AK27" s="246"/>
      <c r="AL27" s="246"/>
      <c r="AM27" s="246"/>
      <c r="AN27" s="246"/>
      <c r="AO27" s="246"/>
      <c r="AP27" s="246"/>
      <c r="AQ27" s="246"/>
      <c r="AR27" s="246"/>
    </row>
    <row r="28" spans="1:44" ht="15.75">
      <c r="A28" s="244" t="s">
        <v>4095</v>
      </c>
      <c r="B28" s="201" t="s">
        <v>10640</v>
      </c>
      <c r="C28" s="199" t="s">
        <v>10641</v>
      </c>
      <c r="D28" s="244" t="s">
        <v>36</v>
      </c>
      <c r="E28" s="249" t="s">
        <v>1019</v>
      </c>
      <c r="F28" s="201"/>
      <c r="G28" s="252" t="s">
        <v>237</v>
      </c>
      <c r="H28" s="218"/>
      <c r="I28" s="218"/>
      <c r="J28" s="218"/>
      <c r="K28" s="218"/>
      <c r="L28" s="201"/>
      <c r="M28" s="201"/>
      <c r="N28" s="201"/>
      <c r="O28" s="201"/>
      <c r="P28" s="201"/>
      <c r="Q28" s="201"/>
      <c r="R28" s="201"/>
      <c r="S28" s="201"/>
      <c r="T28" s="201"/>
      <c r="U28" s="204" t="s">
        <v>10623</v>
      </c>
      <c r="V28" s="201"/>
      <c r="W28" s="245">
        <v>4.3</v>
      </c>
      <c r="X28" s="245">
        <v>-7</v>
      </c>
      <c r="Y28" s="246" t="s">
        <v>5336</v>
      </c>
      <c r="Z28" s="201"/>
      <c r="AA28" s="201"/>
      <c r="AB28" s="201"/>
      <c r="AC28" s="201"/>
      <c r="AD28" s="201"/>
      <c r="AE28" s="246" t="s">
        <v>148</v>
      </c>
      <c r="AF28" s="246"/>
      <c r="AG28" s="246"/>
      <c r="AH28" s="246"/>
      <c r="AI28" s="246"/>
      <c r="AJ28" s="246"/>
      <c r="AK28" s="246"/>
      <c r="AL28" s="246"/>
      <c r="AM28" s="246"/>
      <c r="AN28" s="246"/>
      <c r="AO28" s="246"/>
      <c r="AP28" s="246"/>
      <c r="AQ28" s="246"/>
      <c r="AR28" s="246"/>
    </row>
    <row r="29" spans="1:44" ht="15.75">
      <c r="A29" s="244" t="s">
        <v>3939</v>
      </c>
      <c r="B29" s="201" t="s">
        <v>3940</v>
      </c>
      <c r="C29" s="199" t="s">
        <v>6605</v>
      </c>
      <c r="D29" s="244" t="s">
        <v>36</v>
      </c>
      <c r="E29" s="249" t="s">
        <v>1019</v>
      </c>
      <c r="F29" s="201"/>
      <c r="G29" s="252" t="s">
        <v>3942</v>
      </c>
      <c r="H29" s="218"/>
      <c r="I29" s="218"/>
      <c r="J29" s="218"/>
      <c r="K29" s="218"/>
      <c r="L29" s="201"/>
      <c r="M29" s="201"/>
      <c r="N29" s="201"/>
      <c r="O29" s="201"/>
      <c r="P29" s="201"/>
      <c r="Q29" s="201"/>
      <c r="R29" s="201"/>
      <c r="S29" s="201"/>
      <c r="T29" s="201"/>
      <c r="U29" s="204" t="s">
        <v>10642</v>
      </c>
      <c r="V29" s="201"/>
      <c r="W29" s="245">
        <v>4.2</v>
      </c>
      <c r="X29" s="245">
        <v>-535</v>
      </c>
      <c r="Y29" s="246" t="s">
        <v>5336</v>
      </c>
      <c r="Z29" s="201"/>
      <c r="AA29" s="201"/>
      <c r="AB29" s="201"/>
      <c r="AC29" s="201"/>
      <c r="AD29" s="201"/>
      <c r="AE29" s="246" t="s">
        <v>148</v>
      </c>
      <c r="AF29" s="246"/>
      <c r="AG29" s="246"/>
      <c r="AH29" s="246"/>
      <c r="AI29" s="246"/>
      <c r="AJ29" s="246"/>
      <c r="AK29" s="246"/>
      <c r="AL29" s="246"/>
      <c r="AM29" s="246"/>
      <c r="AN29" s="246"/>
      <c r="AO29" s="246"/>
      <c r="AP29" s="246"/>
      <c r="AQ29" s="246"/>
      <c r="AR29" s="246"/>
    </row>
    <row r="30" spans="1:44" ht="15.75">
      <c r="A30" s="244" t="s">
        <v>10643</v>
      </c>
      <c r="B30" s="201" t="s">
        <v>10644</v>
      </c>
      <c r="C30" s="199" t="s">
        <v>10645</v>
      </c>
      <c r="D30" s="244" t="s">
        <v>50</v>
      </c>
      <c r="E30" s="249" t="s">
        <v>1020</v>
      </c>
      <c r="F30" s="201"/>
      <c r="G30" s="218"/>
      <c r="H30" s="218"/>
      <c r="I30" s="218"/>
      <c r="J30" s="218"/>
      <c r="K30" s="218"/>
      <c r="L30" s="201"/>
      <c r="M30" s="201"/>
      <c r="N30" s="201"/>
      <c r="O30" s="201"/>
      <c r="P30" s="201"/>
      <c r="Q30" s="201"/>
      <c r="R30" s="201"/>
      <c r="S30" s="201"/>
      <c r="T30" s="201"/>
      <c r="U30" s="204" t="s">
        <v>10646</v>
      </c>
      <c r="V30" s="201"/>
      <c r="W30" s="245">
        <v>4.5999999999999996</v>
      </c>
      <c r="X30" s="245">
        <v>10</v>
      </c>
      <c r="Y30" s="246" t="s">
        <v>5336</v>
      </c>
      <c r="Z30" s="201"/>
      <c r="AA30" s="201"/>
      <c r="AB30" s="201"/>
      <c r="AC30" s="201"/>
      <c r="AD30" s="201"/>
      <c r="AE30" s="246" t="s">
        <v>148</v>
      </c>
      <c r="AF30" s="246"/>
      <c r="AG30" s="246"/>
      <c r="AH30" s="246"/>
      <c r="AI30" s="246"/>
      <c r="AJ30" s="246"/>
      <c r="AK30" s="246"/>
      <c r="AL30" s="246"/>
      <c r="AM30" s="246"/>
      <c r="AN30" s="246"/>
      <c r="AO30" s="246"/>
      <c r="AP30" s="246"/>
      <c r="AQ30" s="246"/>
      <c r="AR30" s="246"/>
    </row>
    <row r="31" spans="1:44" ht="15.75">
      <c r="A31" s="244" t="s">
        <v>10647</v>
      </c>
      <c r="B31" s="201" t="s">
        <v>5257</v>
      </c>
      <c r="C31" s="199" t="s">
        <v>10648</v>
      </c>
      <c r="D31" s="244" t="s">
        <v>50</v>
      </c>
      <c r="E31" s="249" t="s">
        <v>1020</v>
      </c>
      <c r="F31" s="201"/>
      <c r="G31" s="252" t="s">
        <v>10649</v>
      </c>
      <c r="H31" s="218"/>
      <c r="I31" s="218"/>
      <c r="J31" s="218"/>
      <c r="K31" s="218"/>
      <c r="L31" s="201"/>
      <c r="M31" s="201"/>
      <c r="N31" s="201"/>
      <c r="O31" s="201"/>
      <c r="P31" s="201"/>
      <c r="Q31" s="201"/>
      <c r="R31" s="201"/>
      <c r="S31" s="201"/>
      <c r="T31" s="201"/>
      <c r="U31" s="204" t="s">
        <v>10650</v>
      </c>
      <c r="V31" s="201"/>
      <c r="W31" s="245">
        <v>4.2</v>
      </c>
      <c r="X31" s="245">
        <v>120</v>
      </c>
      <c r="Y31" s="246" t="s">
        <v>5336</v>
      </c>
      <c r="Z31" s="201"/>
      <c r="AA31" s="201"/>
      <c r="AB31" s="201"/>
      <c r="AC31" s="201"/>
      <c r="AD31" s="201"/>
      <c r="AE31" s="246" t="s">
        <v>148</v>
      </c>
      <c r="AF31" s="246"/>
      <c r="AG31" s="246"/>
      <c r="AH31" s="246"/>
      <c r="AI31" s="246"/>
      <c r="AJ31" s="246"/>
      <c r="AK31" s="246"/>
      <c r="AL31" s="246"/>
      <c r="AM31" s="246"/>
      <c r="AN31" s="246"/>
      <c r="AO31" s="246"/>
      <c r="AP31" s="246"/>
      <c r="AQ31" s="246"/>
      <c r="AR31" s="246"/>
    </row>
    <row r="32" spans="1:44" ht="15.75">
      <c r="A32" s="244" t="s">
        <v>8700</v>
      </c>
      <c r="B32" s="201" t="s">
        <v>8701</v>
      </c>
      <c r="C32" s="199" t="s">
        <v>8702</v>
      </c>
      <c r="D32" s="244" t="s">
        <v>953</v>
      </c>
      <c r="E32" s="249" t="s">
        <v>1020</v>
      </c>
      <c r="F32" s="201"/>
      <c r="G32" s="252" t="s">
        <v>9543</v>
      </c>
      <c r="H32" s="218"/>
      <c r="I32" s="218"/>
      <c r="J32" s="218"/>
      <c r="K32" s="218"/>
      <c r="L32" s="201"/>
      <c r="M32" s="201"/>
      <c r="N32" s="201"/>
      <c r="O32" s="201"/>
      <c r="P32" s="201"/>
      <c r="Q32" s="201"/>
      <c r="R32" s="201"/>
      <c r="S32" s="201"/>
      <c r="T32" s="201"/>
      <c r="U32" s="204" t="s">
        <v>10651</v>
      </c>
      <c r="V32" s="201"/>
      <c r="W32" s="245">
        <v>4.3</v>
      </c>
      <c r="X32" s="245">
        <v>-3</v>
      </c>
      <c r="Y32" s="246" t="s">
        <v>5336</v>
      </c>
      <c r="Z32" s="201"/>
      <c r="AA32" s="201"/>
      <c r="AB32" s="201"/>
      <c r="AC32" s="201"/>
      <c r="AD32" s="201"/>
      <c r="AE32" s="246" t="s">
        <v>148</v>
      </c>
      <c r="AF32" s="246"/>
      <c r="AG32" s="246"/>
      <c r="AH32" s="246"/>
      <c r="AI32" s="246"/>
      <c r="AJ32" s="246"/>
      <c r="AK32" s="246"/>
      <c r="AL32" s="246"/>
      <c r="AM32" s="246"/>
      <c r="AN32" s="246"/>
      <c r="AO32" s="246"/>
      <c r="AP32" s="246"/>
      <c r="AQ32" s="246"/>
      <c r="AR32" s="246"/>
    </row>
    <row r="33" spans="1:44" ht="15.75">
      <c r="A33" s="244" t="s">
        <v>10652</v>
      </c>
      <c r="B33" s="201" t="s">
        <v>10653</v>
      </c>
      <c r="C33" s="199" t="s">
        <v>10654</v>
      </c>
      <c r="D33" s="244" t="s">
        <v>50</v>
      </c>
      <c r="E33" s="249" t="s">
        <v>1020</v>
      </c>
      <c r="F33" s="201"/>
      <c r="G33" s="252" t="s">
        <v>10655</v>
      </c>
      <c r="H33" s="218"/>
      <c r="I33" s="218"/>
      <c r="J33" s="218"/>
      <c r="K33" s="218"/>
      <c r="L33" s="201"/>
      <c r="M33" s="201"/>
      <c r="N33" s="201"/>
      <c r="O33" s="201"/>
      <c r="P33" s="201"/>
      <c r="Q33" s="201"/>
      <c r="R33" s="201"/>
      <c r="S33" s="201"/>
      <c r="T33" s="201"/>
      <c r="U33" s="204" t="s">
        <v>10656</v>
      </c>
      <c r="V33" s="201"/>
      <c r="W33" s="245">
        <v>4.5999999999999996</v>
      </c>
      <c r="X33" s="245">
        <v>-37</v>
      </c>
      <c r="Y33" s="246" t="s">
        <v>5336</v>
      </c>
      <c r="Z33" s="201"/>
      <c r="AA33" s="201"/>
      <c r="AB33" s="201"/>
      <c r="AC33" s="201"/>
      <c r="AD33" s="201"/>
      <c r="AE33" s="246" t="s">
        <v>148</v>
      </c>
      <c r="AF33" s="246"/>
      <c r="AG33" s="246"/>
      <c r="AH33" s="246"/>
      <c r="AI33" s="246"/>
      <c r="AJ33" s="246"/>
      <c r="AK33" s="246"/>
      <c r="AL33" s="246"/>
      <c r="AM33" s="246"/>
      <c r="AN33" s="246"/>
      <c r="AO33" s="246"/>
      <c r="AP33" s="246"/>
      <c r="AQ33" s="246"/>
      <c r="AR33" s="246"/>
    </row>
    <row r="34" spans="1:44" ht="15.75">
      <c r="A34" s="244" t="s">
        <v>10657</v>
      </c>
      <c r="B34" s="201" t="s">
        <v>10658</v>
      </c>
      <c r="C34" s="199" t="s">
        <v>10659</v>
      </c>
      <c r="D34" s="244" t="s">
        <v>50</v>
      </c>
      <c r="E34" s="249" t="s">
        <v>1020</v>
      </c>
      <c r="F34" s="201"/>
      <c r="G34" s="252" t="s">
        <v>10660</v>
      </c>
      <c r="H34" s="218"/>
      <c r="I34" s="218"/>
      <c r="J34" s="218"/>
      <c r="K34" s="218"/>
      <c r="L34" s="201"/>
      <c r="M34" s="201"/>
      <c r="N34" s="201"/>
      <c r="O34" s="201"/>
      <c r="P34" s="201"/>
      <c r="Q34" s="201"/>
      <c r="R34" s="201"/>
      <c r="S34" s="201"/>
      <c r="T34" s="201"/>
      <c r="U34" s="199" t="s">
        <v>10661</v>
      </c>
      <c r="V34" s="199" t="s">
        <v>10662</v>
      </c>
      <c r="W34" s="245">
        <v>3.6</v>
      </c>
      <c r="X34" s="245">
        <v>-12</v>
      </c>
      <c r="Y34" s="246" t="s">
        <v>5336</v>
      </c>
      <c r="Z34" s="201"/>
      <c r="AA34" s="201"/>
      <c r="AB34" s="201"/>
      <c r="AC34" s="201"/>
      <c r="AD34" s="201"/>
      <c r="AE34" s="246" t="s">
        <v>148</v>
      </c>
      <c r="AF34" s="246"/>
      <c r="AG34" s="246"/>
      <c r="AH34" s="246"/>
      <c r="AI34" s="246"/>
      <c r="AJ34" s="246"/>
      <c r="AK34" s="246"/>
      <c r="AL34" s="246"/>
      <c r="AM34" s="246"/>
      <c r="AN34" s="246"/>
      <c r="AO34" s="246"/>
      <c r="AP34" s="246"/>
      <c r="AQ34" s="246"/>
      <c r="AR34" s="246"/>
    </row>
    <row r="35" spans="1:44" ht="15.75">
      <c r="A35" s="244" t="s">
        <v>10663</v>
      </c>
      <c r="B35" s="201" t="s">
        <v>10664</v>
      </c>
      <c r="C35" s="199" t="s">
        <v>10665</v>
      </c>
      <c r="D35" s="244" t="s">
        <v>50</v>
      </c>
      <c r="E35" s="249" t="s">
        <v>1020</v>
      </c>
      <c r="F35" s="201"/>
      <c r="G35" s="252" t="s">
        <v>10666</v>
      </c>
      <c r="H35" s="218"/>
      <c r="I35" s="218"/>
      <c r="J35" s="218"/>
      <c r="K35" s="218"/>
      <c r="L35" s="201"/>
      <c r="M35" s="201"/>
      <c r="N35" s="201"/>
      <c r="O35" s="201"/>
      <c r="P35" s="201"/>
      <c r="Q35" s="201"/>
      <c r="R35" s="201"/>
      <c r="S35" s="201"/>
      <c r="T35" s="201"/>
      <c r="U35" s="199" t="s">
        <v>10667</v>
      </c>
      <c r="V35" s="204" t="s">
        <v>10668</v>
      </c>
      <c r="W35" s="201"/>
      <c r="X35" s="201"/>
      <c r="Y35" s="246" t="s">
        <v>5336</v>
      </c>
      <c r="Z35" s="201"/>
      <c r="AA35" s="201"/>
      <c r="AB35" s="201"/>
      <c r="AC35" s="201"/>
      <c r="AD35" s="201"/>
      <c r="AE35" s="246" t="s">
        <v>148</v>
      </c>
      <c r="AF35" s="246"/>
      <c r="AG35" s="246"/>
      <c r="AH35" s="246"/>
      <c r="AI35" s="246"/>
      <c r="AJ35" s="246"/>
      <c r="AK35" s="246"/>
      <c r="AL35" s="246"/>
      <c r="AM35" s="246"/>
      <c r="AN35" s="246"/>
      <c r="AO35" s="246"/>
      <c r="AP35" s="246"/>
      <c r="AQ35" s="246"/>
      <c r="AR35" s="246"/>
    </row>
    <row r="36" spans="1:44" ht="15.75">
      <c r="A36" s="244" t="s">
        <v>10669</v>
      </c>
      <c r="B36" s="201" t="s">
        <v>10670</v>
      </c>
      <c r="C36" s="204" t="s">
        <v>10671</v>
      </c>
      <c r="D36" s="201"/>
      <c r="E36" s="249" t="s">
        <v>1020</v>
      </c>
      <c r="F36" s="201"/>
      <c r="G36" s="218"/>
      <c r="H36" s="218"/>
      <c r="I36" s="218"/>
      <c r="J36" s="218"/>
      <c r="K36" s="218"/>
      <c r="L36" s="201"/>
      <c r="M36" s="201"/>
      <c r="N36" s="201"/>
      <c r="O36" s="201"/>
      <c r="P36" s="201"/>
      <c r="Q36" s="201"/>
      <c r="R36" s="201"/>
      <c r="S36" s="201"/>
      <c r="T36" s="201"/>
      <c r="U36" s="204" t="s">
        <v>10672</v>
      </c>
      <c r="V36" s="208"/>
      <c r="W36" s="208"/>
      <c r="X36" s="201"/>
      <c r="Y36" s="246" t="s">
        <v>5336</v>
      </c>
      <c r="Z36" s="201"/>
      <c r="AA36" s="201"/>
      <c r="AB36" s="201"/>
      <c r="AC36" s="201"/>
      <c r="AD36" s="201"/>
      <c r="AE36" s="246" t="s">
        <v>148</v>
      </c>
      <c r="AF36" s="246"/>
      <c r="AG36" s="246"/>
      <c r="AH36" s="246"/>
      <c r="AI36" s="246"/>
      <c r="AJ36" s="246"/>
      <c r="AK36" s="246"/>
      <c r="AL36" s="246"/>
      <c r="AM36" s="246"/>
      <c r="AN36" s="246"/>
      <c r="AO36" s="246"/>
      <c r="AP36" s="246"/>
      <c r="AQ36" s="246"/>
      <c r="AR36" s="246"/>
    </row>
    <row r="37" spans="1:44" ht="15.75">
      <c r="A37" s="244" t="s">
        <v>10673</v>
      </c>
      <c r="B37" s="201" t="s">
        <v>10670</v>
      </c>
      <c r="C37" s="204" t="s">
        <v>10674</v>
      </c>
      <c r="D37" s="201"/>
      <c r="E37" s="249" t="s">
        <v>1020</v>
      </c>
      <c r="F37" s="201"/>
      <c r="G37" s="218"/>
      <c r="H37" s="218"/>
      <c r="I37" s="218"/>
      <c r="J37" s="218"/>
      <c r="K37" s="218"/>
      <c r="L37" s="201"/>
      <c r="M37" s="201"/>
      <c r="N37" s="201"/>
      <c r="O37" s="201"/>
      <c r="P37" s="201"/>
      <c r="Q37" s="201"/>
      <c r="R37" s="201"/>
      <c r="S37" s="201"/>
      <c r="T37" s="201"/>
      <c r="U37" s="204" t="s">
        <v>10675</v>
      </c>
      <c r="V37" s="201"/>
      <c r="W37" s="245">
        <v>3</v>
      </c>
      <c r="X37" s="245">
        <v>-2</v>
      </c>
      <c r="Y37" s="246" t="s">
        <v>5336</v>
      </c>
      <c r="Z37" s="201"/>
      <c r="AA37" s="201"/>
      <c r="AB37" s="201"/>
      <c r="AC37" s="201"/>
      <c r="AD37" s="201"/>
      <c r="AE37" s="246" t="s">
        <v>148</v>
      </c>
      <c r="AF37" s="246"/>
      <c r="AG37" s="246"/>
      <c r="AH37" s="246"/>
      <c r="AI37" s="246"/>
      <c r="AJ37" s="246"/>
      <c r="AK37" s="246"/>
      <c r="AL37" s="246"/>
      <c r="AM37" s="246"/>
      <c r="AN37" s="246"/>
      <c r="AO37" s="246"/>
      <c r="AP37" s="246"/>
      <c r="AQ37" s="246"/>
      <c r="AR37" s="246"/>
    </row>
    <row r="38" spans="1:44" ht="15.75">
      <c r="A38" s="244" t="s">
        <v>10676</v>
      </c>
      <c r="B38" s="201" t="s">
        <v>10677</v>
      </c>
      <c r="C38" s="199" t="s">
        <v>10678</v>
      </c>
      <c r="D38" s="244" t="s">
        <v>50</v>
      </c>
      <c r="E38" s="249" t="s">
        <v>1020</v>
      </c>
      <c r="F38" s="201"/>
      <c r="G38" s="252" t="s">
        <v>10679</v>
      </c>
      <c r="H38" s="218"/>
      <c r="I38" s="218"/>
      <c r="J38" s="218"/>
      <c r="K38" s="218"/>
      <c r="L38" s="201"/>
      <c r="M38" s="201"/>
      <c r="N38" s="201"/>
      <c r="O38" s="201"/>
      <c r="P38" s="201"/>
      <c r="Q38" s="201"/>
      <c r="R38" s="201"/>
      <c r="S38" s="201"/>
      <c r="T38" s="201"/>
      <c r="U38" s="199" t="s">
        <v>10680</v>
      </c>
      <c r="V38" s="199" t="s">
        <v>10681</v>
      </c>
      <c r="W38" s="245">
        <v>4.8</v>
      </c>
      <c r="X38" s="245">
        <v>-4</v>
      </c>
      <c r="Y38" s="246" t="s">
        <v>5336</v>
      </c>
      <c r="Z38" s="201"/>
      <c r="AA38" s="201"/>
      <c r="AB38" s="201"/>
      <c r="AC38" s="201"/>
      <c r="AD38" s="201"/>
      <c r="AE38" s="246" t="s">
        <v>148</v>
      </c>
      <c r="AF38" s="246"/>
      <c r="AG38" s="246"/>
      <c r="AH38" s="246"/>
      <c r="AI38" s="246"/>
      <c r="AJ38" s="246"/>
      <c r="AK38" s="246"/>
      <c r="AL38" s="246"/>
      <c r="AM38" s="246"/>
      <c r="AN38" s="246"/>
      <c r="AO38" s="246"/>
      <c r="AP38" s="246"/>
      <c r="AQ38" s="246"/>
      <c r="AR38" s="246"/>
    </row>
    <row r="39" spans="1:44" ht="15.75">
      <c r="A39" s="244" t="s">
        <v>10682</v>
      </c>
      <c r="B39" s="201" t="s">
        <v>10683</v>
      </c>
      <c r="C39" s="199" t="s">
        <v>10684</v>
      </c>
      <c r="D39" s="244" t="s">
        <v>50</v>
      </c>
      <c r="E39" s="249" t="s">
        <v>1020</v>
      </c>
      <c r="F39" s="201"/>
      <c r="G39" s="218"/>
      <c r="H39" s="218"/>
      <c r="I39" s="218"/>
      <c r="J39" s="218"/>
      <c r="K39" s="218"/>
      <c r="L39" s="201"/>
      <c r="M39" s="201"/>
      <c r="N39" s="201"/>
      <c r="O39" s="201"/>
      <c r="P39" s="201"/>
      <c r="Q39" s="201"/>
      <c r="R39" s="201"/>
      <c r="S39" s="201"/>
      <c r="T39" s="201"/>
      <c r="U39" s="204" t="s">
        <v>10685</v>
      </c>
      <c r="V39" s="201"/>
      <c r="W39" s="245">
        <v>4.2</v>
      </c>
      <c r="X39" s="245">
        <v>-2773</v>
      </c>
      <c r="Y39" s="246" t="s">
        <v>5336</v>
      </c>
      <c r="Z39" s="201"/>
      <c r="AA39" s="201"/>
      <c r="AB39" s="201"/>
      <c r="AC39" s="201"/>
      <c r="AD39" s="201"/>
      <c r="AE39" s="246" t="s">
        <v>148</v>
      </c>
      <c r="AF39" s="246"/>
      <c r="AG39" s="246"/>
      <c r="AH39" s="246"/>
      <c r="AI39" s="246"/>
      <c r="AJ39" s="246"/>
      <c r="AK39" s="246"/>
      <c r="AL39" s="246"/>
      <c r="AM39" s="246"/>
      <c r="AN39" s="246"/>
      <c r="AO39" s="246"/>
      <c r="AP39" s="246"/>
      <c r="AQ39" s="246"/>
      <c r="AR39" s="246"/>
    </row>
    <row r="40" spans="1:44" ht="15.75">
      <c r="A40" s="244" t="s">
        <v>10686</v>
      </c>
      <c r="B40" s="201" t="s">
        <v>10687</v>
      </c>
      <c r="C40" s="199" t="s">
        <v>10688</v>
      </c>
      <c r="D40" s="244" t="s">
        <v>2090</v>
      </c>
      <c r="E40" s="249" t="s">
        <v>1020</v>
      </c>
      <c r="F40" s="201"/>
      <c r="G40" s="252" t="s">
        <v>10689</v>
      </c>
      <c r="H40" s="218"/>
      <c r="I40" s="218"/>
      <c r="J40" s="218"/>
      <c r="K40" s="218"/>
      <c r="L40" s="201"/>
      <c r="M40" s="201"/>
      <c r="N40" s="201"/>
      <c r="O40" s="201"/>
      <c r="P40" s="201"/>
      <c r="Q40" s="201"/>
      <c r="R40" s="201"/>
      <c r="S40" s="201"/>
      <c r="T40" s="201"/>
      <c r="U40" s="199" t="s">
        <v>10690</v>
      </c>
      <c r="V40" s="199" t="s">
        <v>10691</v>
      </c>
      <c r="W40" s="245">
        <v>4.0999999999999996</v>
      </c>
      <c r="X40" s="245">
        <v>-546</v>
      </c>
      <c r="Y40" s="246" t="s">
        <v>5336</v>
      </c>
      <c r="Z40" s="201"/>
      <c r="AA40" s="201"/>
      <c r="AB40" s="201"/>
      <c r="AC40" s="201"/>
      <c r="AD40" s="201"/>
      <c r="AE40" s="246" t="s">
        <v>148</v>
      </c>
      <c r="AF40" s="246"/>
      <c r="AG40" s="246"/>
      <c r="AH40" s="246"/>
      <c r="AI40" s="246"/>
      <c r="AJ40" s="246"/>
      <c r="AK40" s="246"/>
      <c r="AL40" s="246"/>
      <c r="AM40" s="246"/>
      <c r="AN40" s="246"/>
      <c r="AO40" s="246"/>
      <c r="AP40" s="246"/>
      <c r="AQ40" s="246"/>
      <c r="AR40" s="246"/>
    </row>
    <row r="41" spans="1:44" ht="15.75">
      <c r="A41" s="244" t="s">
        <v>10692</v>
      </c>
      <c r="B41" s="201" t="s">
        <v>10693</v>
      </c>
      <c r="C41" s="199" t="s">
        <v>10694</v>
      </c>
      <c r="D41" s="244" t="s">
        <v>50</v>
      </c>
      <c r="E41" s="249" t="s">
        <v>1020</v>
      </c>
      <c r="F41" s="201"/>
      <c r="G41" s="252" t="s">
        <v>10695</v>
      </c>
      <c r="H41" s="218"/>
      <c r="I41" s="218"/>
      <c r="J41" s="218"/>
      <c r="K41" s="218"/>
      <c r="L41" s="201"/>
      <c r="M41" s="201"/>
      <c r="N41" s="201"/>
      <c r="O41" s="201"/>
      <c r="P41" s="201"/>
      <c r="Q41" s="201"/>
      <c r="R41" s="201"/>
      <c r="S41" s="201"/>
      <c r="T41" s="201"/>
      <c r="U41" s="199" t="s">
        <v>10696</v>
      </c>
      <c r="V41" s="204" t="s">
        <v>10697</v>
      </c>
      <c r="W41" s="201"/>
      <c r="X41" s="201"/>
      <c r="Y41" s="246" t="s">
        <v>5336</v>
      </c>
      <c r="Z41" s="201"/>
      <c r="AA41" s="201"/>
      <c r="AB41" s="201"/>
      <c r="AC41" s="201"/>
      <c r="AD41" s="201"/>
      <c r="AE41" s="246" t="s">
        <v>148</v>
      </c>
      <c r="AF41" s="246"/>
      <c r="AG41" s="246"/>
      <c r="AH41" s="246"/>
      <c r="AI41" s="246"/>
      <c r="AJ41" s="246"/>
      <c r="AK41" s="246"/>
      <c r="AL41" s="246"/>
      <c r="AM41" s="246"/>
      <c r="AN41" s="246"/>
      <c r="AO41" s="246"/>
      <c r="AP41" s="246"/>
      <c r="AQ41" s="246"/>
      <c r="AR41" s="246"/>
    </row>
    <row r="42" spans="1:44" ht="15.75">
      <c r="A42" s="244" t="s">
        <v>10698</v>
      </c>
      <c r="B42" s="201"/>
      <c r="C42" s="204" t="s">
        <v>10699</v>
      </c>
      <c r="D42" s="201"/>
      <c r="E42" s="249" t="s">
        <v>1020</v>
      </c>
      <c r="F42" s="201"/>
      <c r="G42" s="218"/>
      <c r="H42" s="218"/>
      <c r="I42" s="218"/>
      <c r="J42" s="218"/>
      <c r="K42" s="218"/>
      <c r="L42" s="201"/>
      <c r="M42" s="201"/>
      <c r="N42" s="201"/>
      <c r="O42" s="201"/>
      <c r="P42" s="201"/>
      <c r="Q42" s="201"/>
      <c r="R42" s="201"/>
      <c r="S42" s="201"/>
      <c r="T42" s="201"/>
      <c r="U42" s="204" t="s">
        <v>10700</v>
      </c>
      <c r="V42" s="201"/>
      <c r="W42" s="245">
        <v>4.4000000000000004</v>
      </c>
      <c r="X42" s="245">
        <v>37</v>
      </c>
      <c r="Y42" s="246" t="s">
        <v>5336</v>
      </c>
      <c r="Z42" s="201"/>
      <c r="AA42" s="201"/>
      <c r="AB42" s="201"/>
      <c r="AC42" s="201"/>
      <c r="AD42" s="201"/>
      <c r="AE42" s="246" t="s">
        <v>148</v>
      </c>
      <c r="AF42" s="246"/>
      <c r="AG42" s="246"/>
      <c r="AH42" s="246"/>
      <c r="AI42" s="246"/>
      <c r="AJ42" s="246"/>
      <c r="AK42" s="246"/>
      <c r="AL42" s="246"/>
      <c r="AM42" s="246"/>
      <c r="AN42" s="246"/>
      <c r="AO42" s="246"/>
      <c r="AP42" s="246"/>
      <c r="AQ42" s="246"/>
      <c r="AR42" s="246"/>
    </row>
    <row r="43" spans="1:44" ht="15.75">
      <c r="A43" s="244" t="s">
        <v>10701</v>
      </c>
      <c r="B43" s="201" t="s">
        <v>10702</v>
      </c>
      <c r="C43" s="199" t="s">
        <v>10703</v>
      </c>
      <c r="D43" s="244" t="s">
        <v>50</v>
      </c>
      <c r="E43" s="249" t="s">
        <v>1020</v>
      </c>
      <c r="F43" s="201"/>
      <c r="G43" s="252" t="s">
        <v>10704</v>
      </c>
      <c r="H43" s="218"/>
      <c r="I43" s="218"/>
      <c r="J43" s="218"/>
      <c r="K43" s="218"/>
      <c r="L43" s="201"/>
      <c r="M43" s="201"/>
      <c r="N43" s="201"/>
      <c r="O43" s="201"/>
      <c r="P43" s="201"/>
      <c r="Q43" s="201"/>
      <c r="R43" s="201"/>
      <c r="S43" s="201"/>
      <c r="T43" s="201"/>
      <c r="U43" s="199" t="s">
        <v>10705</v>
      </c>
      <c r="V43" s="199" t="s">
        <v>10706</v>
      </c>
      <c r="W43" s="245">
        <v>4</v>
      </c>
      <c r="X43" s="245">
        <v>1845</v>
      </c>
      <c r="Y43" s="246" t="s">
        <v>5336</v>
      </c>
      <c r="Z43" s="201"/>
      <c r="AA43" s="201"/>
      <c r="AB43" s="201"/>
      <c r="AC43" s="201"/>
      <c r="AD43" s="201"/>
      <c r="AE43" s="246" t="s">
        <v>148</v>
      </c>
      <c r="AF43" s="246"/>
      <c r="AG43" s="246"/>
      <c r="AH43" s="246"/>
      <c r="AI43" s="246"/>
      <c r="AJ43" s="246"/>
      <c r="AK43" s="246"/>
      <c r="AL43" s="246"/>
      <c r="AM43" s="246"/>
      <c r="AN43" s="246"/>
      <c r="AO43" s="246"/>
      <c r="AP43" s="246"/>
      <c r="AQ43" s="246"/>
      <c r="AR43" s="246"/>
    </row>
    <row r="44" spans="1:44" ht="15.75">
      <c r="A44" s="244" t="s">
        <v>6222</v>
      </c>
      <c r="B44" s="201" t="s">
        <v>10426</v>
      </c>
      <c r="C44" s="199" t="s">
        <v>10707</v>
      </c>
      <c r="D44" s="244" t="s">
        <v>2090</v>
      </c>
      <c r="E44" s="249" t="s">
        <v>1020</v>
      </c>
      <c r="F44" s="201"/>
      <c r="G44" s="252" t="s">
        <v>10708</v>
      </c>
      <c r="H44" s="218"/>
      <c r="I44" s="218"/>
      <c r="J44" s="218"/>
      <c r="K44" s="218"/>
      <c r="L44" s="201"/>
      <c r="M44" s="201"/>
      <c r="N44" s="201"/>
      <c r="O44" s="201"/>
      <c r="P44" s="201"/>
      <c r="Q44" s="201"/>
      <c r="R44" s="201"/>
      <c r="S44" s="201"/>
      <c r="T44" s="201"/>
      <c r="U44" s="199" t="s">
        <v>10709</v>
      </c>
      <c r="V44" s="199" t="s">
        <v>10710</v>
      </c>
      <c r="W44" s="245">
        <v>4.4000000000000004</v>
      </c>
      <c r="X44" s="245">
        <v>226</v>
      </c>
      <c r="Y44" s="246" t="s">
        <v>5336</v>
      </c>
      <c r="Z44" s="201"/>
      <c r="AA44" s="201"/>
      <c r="AB44" s="201"/>
      <c r="AC44" s="201"/>
      <c r="AD44" s="201"/>
      <c r="AE44" s="246" t="s">
        <v>148</v>
      </c>
      <c r="AF44" s="246"/>
      <c r="AG44" s="246"/>
      <c r="AH44" s="246"/>
      <c r="AI44" s="246"/>
      <c r="AJ44" s="246"/>
      <c r="AK44" s="246"/>
      <c r="AL44" s="246"/>
      <c r="AM44" s="246"/>
      <c r="AN44" s="246"/>
      <c r="AO44" s="246"/>
      <c r="AP44" s="246"/>
      <c r="AQ44" s="246"/>
      <c r="AR44" s="246"/>
    </row>
    <row r="45" spans="1:44" ht="15.75">
      <c r="A45" s="244" t="s">
        <v>10711</v>
      </c>
      <c r="B45" s="201" t="s">
        <v>10712</v>
      </c>
      <c r="C45" s="199" t="s">
        <v>10713</v>
      </c>
      <c r="D45" s="244" t="s">
        <v>50</v>
      </c>
      <c r="E45" s="249" t="s">
        <v>1020</v>
      </c>
      <c r="F45" s="201"/>
      <c r="G45" s="252" t="s">
        <v>10714</v>
      </c>
      <c r="H45" s="218"/>
      <c r="I45" s="218"/>
      <c r="J45" s="218"/>
      <c r="K45" s="218"/>
      <c r="L45" s="201"/>
      <c r="M45" s="201"/>
      <c r="N45" s="201"/>
      <c r="O45" s="201"/>
      <c r="P45" s="201"/>
      <c r="Q45" s="201"/>
      <c r="R45" s="201"/>
      <c r="S45" s="201"/>
      <c r="T45" s="201"/>
      <c r="U45" s="199" t="s">
        <v>10715</v>
      </c>
      <c r="V45" s="199" t="s">
        <v>10716</v>
      </c>
      <c r="W45" s="245">
        <v>4.2</v>
      </c>
      <c r="X45" s="245">
        <v>1060</v>
      </c>
      <c r="Y45" s="246" t="s">
        <v>5336</v>
      </c>
      <c r="Z45" s="201"/>
      <c r="AA45" s="201"/>
      <c r="AB45" s="201"/>
      <c r="AC45" s="201"/>
      <c r="AD45" s="201"/>
      <c r="AE45" s="246" t="s">
        <v>148</v>
      </c>
      <c r="AF45" s="246"/>
      <c r="AG45" s="246"/>
      <c r="AH45" s="246"/>
      <c r="AI45" s="246"/>
      <c r="AJ45" s="246"/>
      <c r="AK45" s="246"/>
      <c r="AL45" s="246"/>
      <c r="AM45" s="246"/>
      <c r="AN45" s="246"/>
      <c r="AO45" s="246"/>
      <c r="AP45" s="246"/>
      <c r="AQ45" s="246"/>
      <c r="AR45" s="246"/>
    </row>
    <row r="46" spans="1:44" ht="15.75">
      <c r="A46" s="244" t="s">
        <v>5263</v>
      </c>
      <c r="B46" s="201" t="s">
        <v>5264</v>
      </c>
      <c r="C46" s="199" t="s">
        <v>5265</v>
      </c>
      <c r="D46" s="244" t="s">
        <v>50</v>
      </c>
      <c r="E46" s="249" t="s">
        <v>1020</v>
      </c>
      <c r="F46" s="201"/>
      <c r="G46" s="252" t="s">
        <v>10717</v>
      </c>
      <c r="H46" s="218"/>
      <c r="I46" s="218"/>
      <c r="J46" s="218"/>
      <c r="K46" s="218"/>
      <c r="L46" s="201"/>
      <c r="M46" s="201"/>
      <c r="N46" s="201"/>
      <c r="O46" s="201"/>
      <c r="P46" s="201"/>
      <c r="Q46" s="201"/>
      <c r="R46" s="201"/>
      <c r="S46" s="201"/>
      <c r="T46" s="201"/>
      <c r="U46" s="199" t="s">
        <v>10718</v>
      </c>
      <c r="V46" s="199" t="s">
        <v>10719</v>
      </c>
      <c r="W46" s="245">
        <v>3.7</v>
      </c>
      <c r="X46" s="245">
        <v>6</v>
      </c>
      <c r="Y46" s="246" t="s">
        <v>5336</v>
      </c>
      <c r="Z46" s="201"/>
      <c r="AA46" s="201"/>
      <c r="AB46" s="201"/>
      <c r="AC46" s="201"/>
      <c r="AD46" s="201"/>
      <c r="AE46" s="246" t="s">
        <v>148</v>
      </c>
      <c r="AF46" s="246"/>
      <c r="AG46" s="246"/>
      <c r="AH46" s="246"/>
      <c r="AI46" s="246"/>
      <c r="AJ46" s="246"/>
      <c r="AK46" s="246"/>
      <c r="AL46" s="246"/>
      <c r="AM46" s="246"/>
      <c r="AN46" s="246"/>
      <c r="AO46" s="246"/>
      <c r="AP46" s="246"/>
      <c r="AQ46" s="246"/>
      <c r="AR46" s="246"/>
    </row>
    <row r="47" spans="1:44" ht="15.75">
      <c r="A47" s="244" t="s">
        <v>10720</v>
      </c>
      <c r="B47" s="201" t="s">
        <v>8527</v>
      </c>
      <c r="C47" s="199" t="s">
        <v>10721</v>
      </c>
      <c r="D47" s="244" t="s">
        <v>50</v>
      </c>
      <c r="E47" s="249" t="s">
        <v>1020</v>
      </c>
      <c r="F47" s="201"/>
      <c r="G47" s="218"/>
      <c r="H47" s="218"/>
      <c r="I47" s="218"/>
      <c r="J47" s="218"/>
      <c r="K47" s="218"/>
      <c r="L47" s="201"/>
      <c r="M47" s="201"/>
      <c r="N47" s="201"/>
      <c r="O47" s="201"/>
      <c r="P47" s="201"/>
      <c r="Q47" s="201"/>
      <c r="R47" s="201"/>
      <c r="S47" s="201"/>
      <c r="T47" s="201"/>
      <c r="U47" s="204" t="s">
        <v>10722</v>
      </c>
      <c r="V47" s="201"/>
      <c r="W47" s="245">
        <v>3.9</v>
      </c>
      <c r="X47" s="245">
        <v>90</v>
      </c>
      <c r="Y47" s="246" t="s">
        <v>5336</v>
      </c>
      <c r="Z47" s="201"/>
      <c r="AA47" s="201"/>
      <c r="AB47" s="201"/>
      <c r="AC47" s="201"/>
      <c r="AD47" s="201"/>
      <c r="AE47" s="246" t="s">
        <v>148</v>
      </c>
      <c r="AF47" s="246"/>
      <c r="AG47" s="246"/>
      <c r="AH47" s="246"/>
      <c r="AI47" s="246"/>
      <c r="AJ47" s="246"/>
      <c r="AK47" s="246"/>
      <c r="AL47" s="246"/>
      <c r="AM47" s="246"/>
      <c r="AN47" s="246"/>
      <c r="AO47" s="246"/>
      <c r="AP47" s="246"/>
      <c r="AQ47" s="246"/>
      <c r="AR47" s="246"/>
    </row>
    <row r="48" spans="1:44" ht="15.75">
      <c r="A48" s="244" t="s">
        <v>10723</v>
      </c>
      <c r="B48" s="201" t="s">
        <v>10724</v>
      </c>
      <c r="C48" s="199" t="s">
        <v>10725</v>
      </c>
      <c r="D48" s="244" t="s">
        <v>10726</v>
      </c>
      <c r="E48" s="249" t="s">
        <v>1020</v>
      </c>
      <c r="F48" s="201"/>
      <c r="G48" s="218"/>
      <c r="H48" s="218"/>
      <c r="I48" s="218"/>
      <c r="J48" s="218"/>
      <c r="K48" s="218"/>
      <c r="L48" s="201"/>
      <c r="M48" s="201"/>
      <c r="N48" s="201"/>
      <c r="O48" s="201"/>
      <c r="P48" s="201"/>
      <c r="Q48" s="201"/>
      <c r="R48" s="201"/>
      <c r="S48" s="201"/>
      <c r="T48" s="201"/>
      <c r="U48" s="204" t="s">
        <v>10727</v>
      </c>
      <c r="V48" s="208"/>
      <c r="W48" s="208"/>
      <c r="X48" s="208"/>
      <c r="Y48" s="208"/>
      <c r="Z48" s="208"/>
      <c r="AA48" s="208"/>
      <c r="AB48" s="208"/>
      <c r="AC48" s="208"/>
      <c r="AD48" s="208"/>
      <c r="AE48" s="201"/>
      <c r="AF48" s="201"/>
      <c r="AG48" s="201"/>
      <c r="AH48" s="201"/>
      <c r="AI48" s="201"/>
      <c r="AJ48" s="201"/>
      <c r="AK48" s="201"/>
      <c r="AL48" s="201"/>
      <c r="AM48" s="201"/>
      <c r="AN48" s="201"/>
      <c r="AO48" s="201"/>
      <c r="AP48" s="201"/>
      <c r="AQ48" s="201"/>
      <c r="AR48" s="201"/>
    </row>
    <row r="49" spans="1:44">
      <c r="A49" s="201" t="s">
        <v>10728</v>
      </c>
      <c r="B49" s="201" t="s">
        <v>10729</v>
      </c>
      <c r="C49" s="199" t="s">
        <v>10730</v>
      </c>
      <c r="D49" s="201" t="s">
        <v>10731</v>
      </c>
      <c r="E49" s="201" t="s">
        <v>8849</v>
      </c>
      <c r="F49" s="201"/>
      <c r="G49" s="218"/>
      <c r="H49" s="218"/>
      <c r="I49" s="218"/>
      <c r="J49" s="218"/>
      <c r="K49" s="218"/>
      <c r="L49" s="201"/>
      <c r="M49" s="201"/>
      <c r="N49" s="201"/>
      <c r="O49" s="201"/>
      <c r="P49" s="201"/>
      <c r="Q49" s="201"/>
      <c r="R49" s="201"/>
      <c r="S49" s="201"/>
      <c r="T49" s="199" t="s">
        <v>10732</v>
      </c>
      <c r="U49" s="204" t="s">
        <v>10732</v>
      </c>
      <c r="V49" s="208"/>
      <c r="W49" s="208"/>
      <c r="X49" s="208"/>
      <c r="Y49" s="208"/>
      <c r="Z49" s="208"/>
      <c r="AA49" s="208"/>
      <c r="AB49" s="208"/>
      <c r="AC49" s="208"/>
      <c r="AD49" s="201"/>
      <c r="AE49" s="201" t="s">
        <v>148</v>
      </c>
      <c r="AF49" s="201"/>
      <c r="AG49" s="201"/>
      <c r="AH49" s="201"/>
      <c r="AI49" s="201"/>
      <c r="AJ49" s="201"/>
      <c r="AK49" s="201"/>
      <c r="AL49" s="201"/>
      <c r="AM49" s="201"/>
      <c r="AN49" s="201"/>
      <c r="AO49" s="201"/>
      <c r="AP49" s="201"/>
      <c r="AQ49" s="201"/>
      <c r="AR49" s="201"/>
    </row>
    <row r="50" spans="1:44">
      <c r="A50" s="201" t="s">
        <v>10733</v>
      </c>
      <c r="B50" s="201" t="s">
        <v>10734</v>
      </c>
      <c r="C50" s="199" t="s">
        <v>10735</v>
      </c>
      <c r="D50" s="201" t="s">
        <v>10736</v>
      </c>
      <c r="E50" s="201" t="s">
        <v>8849</v>
      </c>
      <c r="F50" s="201"/>
      <c r="G50" s="218"/>
      <c r="H50" s="218"/>
      <c r="I50" s="218"/>
      <c r="J50" s="218"/>
      <c r="K50" s="218"/>
      <c r="L50" s="201"/>
      <c r="M50" s="201"/>
      <c r="N50" s="201"/>
      <c r="O50" s="201"/>
      <c r="P50" s="201"/>
      <c r="Q50" s="201"/>
      <c r="R50" s="201"/>
      <c r="S50" s="201"/>
      <c r="T50" s="199" t="s">
        <v>10737</v>
      </c>
      <c r="U50" s="204" t="s">
        <v>10737</v>
      </c>
      <c r="V50" s="201"/>
      <c r="W50" s="248">
        <v>3.5</v>
      </c>
      <c r="X50" s="248">
        <v>13</v>
      </c>
      <c r="Y50" s="201"/>
      <c r="Z50" s="201"/>
      <c r="AA50" s="201"/>
      <c r="AB50" s="201"/>
      <c r="AC50" s="201"/>
      <c r="AD50" s="201"/>
      <c r="AE50" s="201" t="s">
        <v>148</v>
      </c>
      <c r="AF50" s="201"/>
      <c r="AG50" s="201"/>
      <c r="AH50" s="201"/>
      <c r="AI50" s="201"/>
      <c r="AJ50" s="201"/>
      <c r="AK50" s="201"/>
      <c r="AL50" s="201"/>
      <c r="AM50" s="201"/>
      <c r="AN50" s="201"/>
      <c r="AO50" s="201"/>
      <c r="AP50" s="201"/>
      <c r="AQ50" s="201"/>
      <c r="AR50" s="201"/>
    </row>
    <row r="51" spans="1:44">
      <c r="A51" s="201" t="s">
        <v>10738</v>
      </c>
      <c r="B51" s="201" t="s">
        <v>10739</v>
      </c>
      <c r="C51" s="199" t="s">
        <v>10740</v>
      </c>
      <c r="D51" s="201" t="s">
        <v>10741</v>
      </c>
      <c r="E51" s="201" t="s">
        <v>8849</v>
      </c>
      <c r="F51" s="201"/>
      <c r="G51" s="218"/>
      <c r="H51" s="218"/>
      <c r="I51" s="218"/>
      <c r="J51" s="218"/>
      <c r="K51" s="218"/>
      <c r="L51" s="201"/>
      <c r="M51" s="201"/>
      <c r="N51" s="201"/>
      <c r="O51" s="201"/>
      <c r="P51" s="201"/>
      <c r="Q51" s="201"/>
      <c r="R51" s="201"/>
      <c r="S51" s="201"/>
      <c r="T51" s="199" t="s">
        <v>10742</v>
      </c>
      <c r="U51" s="204" t="s">
        <v>10742</v>
      </c>
      <c r="V51" s="208"/>
      <c r="W51" s="208"/>
      <c r="X51" s="208"/>
      <c r="Y51" s="208"/>
      <c r="Z51" s="208"/>
      <c r="AA51" s="208"/>
      <c r="AB51" s="208"/>
      <c r="AC51" s="208"/>
      <c r="AD51" s="201"/>
      <c r="AE51" s="201" t="s">
        <v>148</v>
      </c>
      <c r="AF51" s="201"/>
      <c r="AG51" s="201"/>
      <c r="AH51" s="201"/>
      <c r="AI51" s="201"/>
      <c r="AJ51" s="201"/>
      <c r="AK51" s="201"/>
      <c r="AL51" s="201"/>
      <c r="AM51" s="201"/>
      <c r="AN51" s="201"/>
      <c r="AO51" s="201"/>
      <c r="AP51" s="201"/>
      <c r="AQ51" s="201"/>
      <c r="AR51" s="201"/>
    </row>
    <row r="52" spans="1:44">
      <c r="A52" s="201" t="s">
        <v>10743</v>
      </c>
      <c r="B52" s="201" t="s">
        <v>10744</v>
      </c>
      <c r="C52" s="199" t="s">
        <v>10745</v>
      </c>
      <c r="D52" s="201" t="s">
        <v>8908</v>
      </c>
      <c r="E52" s="201" t="s">
        <v>8849</v>
      </c>
      <c r="F52" s="201"/>
      <c r="G52" s="253">
        <f>914952720130</f>
        <v>914952720130</v>
      </c>
      <c r="H52" s="218"/>
      <c r="I52" s="218"/>
      <c r="J52" s="218"/>
      <c r="K52" s="218"/>
      <c r="L52" s="201"/>
      <c r="M52" s="201"/>
      <c r="N52" s="201"/>
      <c r="O52" s="201"/>
      <c r="P52" s="201"/>
      <c r="Q52" s="201"/>
      <c r="R52" s="201"/>
      <c r="S52" s="201"/>
      <c r="T52" s="199" t="s">
        <v>10746</v>
      </c>
      <c r="U52" s="204" t="s">
        <v>10746</v>
      </c>
      <c r="V52" s="201"/>
      <c r="W52" s="248">
        <v>4.5</v>
      </c>
      <c r="X52" s="248">
        <v>24</v>
      </c>
      <c r="Y52" s="201"/>
      <c r="Z52" s="201"/>
      <c r="AA52" s="201"/>
      <c r="AB52" s="201"/>
      <c r="AC52" s="201"/>
      <c r="AD52" s="201"/>
      <c r="AE52" s="201" t="s">
        <v>148</v>
      </c>
      <c r="AF52" s="201"/>
      <c r="AG52" s="201"/>
      <c r="AH52" s="201"/>
      <c r="AI52" s="201"/>
      <c r="AJ52" s="201"/>
      <c r="AK52" s="201"/>
      <c r="AL52" s="201"/>
      <c r="AM52" s="201"/>
      <c r="AN52" s="201"/>
      <c r="AO52" s="201"/>
      <c r="AP52" s="201"/>
      <c r="AQ52" s="201"/>
      <c r="AR52" s="201"/>
    </row>
    <row r="53" spans="1:44">
      <c r="A53" s="201" t="s">
        <v>10747</v>
      </c>
      <c r="B53" s="201" t="s">
        <v>10748</v>
      </c>
      <c r="C53" s="199" t="s">
        <v>10749</v>
      </c>
      <c r="D53" s="201" t="s">
        <v>10750</v>
      </c>
      <c r="E53" s="201" t="s">
        <v>8849</v>
      </c>
      <c r="F53" s="201"/>
      <c r="G53" s="253">
        <f>918714143134</f>
        <v>918714143134</v>
      </c>
      <c r="H53" s="218"/>
      <c r="I53" s="218" t="s">
        <v>10751</v>
      </c>
      <c r="J53" s="218"/>
      <c r="K53" s="218"/>
      <c r="L53" s="201"/>
      <c r="M53" s="201"/>
      <c r="N53" s="201"/>
      <c r="O53" s="201"/>
      <c r="P53" s="201"/>
      <c r="Q53" s="201"/>
      <c r="R53" s="201"/>
      <c r="S53" s="201"/>
      <c r="T53" s="199" t="s">
        <v>10752</v>
      </c>
      <c r="U53" s="199" t="s">
        <v>10752</v>
      </c>
      <c r="V53" s="199" t="s">
        <v>10753</v>
      </c>
      <c r="W53" s="248">
        <v>5</v>
      </c>
      <c r="X53" s="248">
        <v>2</v>
      </c>
      <c r="Y53" s="201"/>
      <c r="Z53" s="201"/>
      <c r="AA53" s="201"/>
      <c r="AB53" s="201"/>
      <c r="AC53" s="201"/>
      <c r="AD53" s="201"/>
      <c r="AE53" s="201" t="s">
        <v>148</v>
      </c>
      <c r="AF53" s="201"/>
      <c r="AG53" s="201"/>
      <c r="AH53" s="201"/>
      <c r="AI53" s="201"/>
      <c r="AJ53" s="201"/>
      <c r="AK53" s="201"/>
      <c r="AL53" s="201"/>
      <c r="AM53" s="201"/>
      <c r="AN53" s="201"/>
      <c r="AO53" s="201"/>
      <c r="AP53" s="201"/>
      <c r="AQ53" s="201"/>
      <c r="AR53" s="201"/>
    </row>
    <row r="54" spans="1:44">
      <c r="A54" s="201" t="s">
        <v>10754</v>
      </c>
      <c r="B54" s="201" t="s">
        <v>10755</v>
      </c>
      <c r="C54" s="199" t="s">
        <v>10756</v>
      </c>
      <c r="D54" s="201" t="s">
        <v>84</v>
      </c>
      <c r="E54" s="201" t="s">
        <v>8849</v>
      </c>
      <c r="F54" s="201"/>
      <c r="G54" s="218" t="s">
        <v>10757</v>
      </c>
      <c r="H54" s="218"/>
      <c r="I54" s="218"/>
      <c r="J54" s="218"/>
      <c r="K54" s="218"/>
      <c r="L54" s="201"/>
      <c r="M54" s="201"/>
      <c r="N54" s="201"/>
      <c r="O54" s="201"/>
      <c r="P54" s="201"/>
      <c r="Q54" s="201"/>
      <c r="R54" s="201"/>
      <c r="S54" s="201"/>
      <c r="T54" s="199" t="s">
        <v>10758</v>
      </c>
      <c r="U54" s="204" t="s">
        <v>10758</v>
      </c>
      <c r="V54" s="201"/>
      <c r="W54" s="248">
        <v>4.4000000000000004</v>
      </c>
      <c r="X54" s="248">
        <v>1784</v>
      </c>
      <c r="Y54" s="201"/>
      <c r="Z54" s="248">
        <v>1987</v>
      </c>
      <c r="AA54" s="201"/>
      <c r="AB54" s="201"/>
      <c r="AC54" s="201"/>
      <c r="AD54" s="201"/>
      <c r="AE54" s="201" t="s">
        <v>6602</v>
      </c>
      <c r="AF54" s="201" t="s">
        <v>5404</v>
      </c>
      <c r="AG54" s="201"/>
      <c r="AH54" s="201"/>
      <c r="AI54" s="201"/>
      <c r="AJ54" s="201"/>
      <c r="AK54" s="201"/>
      <c r="AL54" s="201"/>
      <c r="AM54" s="201"/>
      <c r="AN54" s="201"/>
      <c r="AO54" s="201"/>
      <c r="AP54" s="201"/>
      <c r="AQ54" s="201"/>
      <c r="AR54" s="201"/>
    </row>
    <row r="55" spans="1:44">
      <c r="A55" s="201" t="s">
        <v>10759</v>
      </c>
      <c r="B55" s="201" t="s">
        <v>10760</v>
      </c>
      <c r="C55" s="199" t="s">
        <v>10761</v>
      </c>
      <c r="D55" s="201" t="s">
        <v>84</v>
      </c>
      <c r="E55" s="201" t="s">
        <v>8849</v>
      </c>
      <c r="F55" s="201"/>
      <c r="G55" s="218"/>
      <c r="H55" s="218"/>
      <c r="I55" s="218"/>
      <c r="J55" s="218"/>
      <c r="K55" s="218"/>
      <c r="L55" s="201"/>
      <c r="M55" s="201"/>
      <c r="N55" s="201"/>
      <c r="O55" s="201"/>
      <c r="P55" s="201"/>
      <c r="Q55" s="201"/>
      <c r="R55" s="201"/>
      <c r="S55" s="201"/>
      <c r="T55" s="199" t="s">
        <v>10762</v>
      </c>
      <c r="U55" s="204" t="s">
        <v>10762</v>
      </c>
      <c r="V55" s="201"/>
      <c r="W55" s="248">
        <v>4</v>
      </c>
      <c r="X55" s="248">
        <v>60</v>
      </c>
      <c r="Y55" s="201"/>
      <c r="Z55" s="201"/>
      <c r="AA55" s="201"/>
      <c r="AB55" s="201"/>
      <c r="AC55" s="201"/>
      <c r="AD55" s="201"/>
      <c r="AE55" s="201" t="s">
        <v>148</v>
      </c>
      <c r="AF55" s="201"/>
      <c r="AG55" s="201"/>
      <c r="AH55" s="201"/>
      <c r="AI55" s="201"/>
      <c r="AJ55" s="201"/>
      <c r="AK55" s="201"/>
      <c r="AL55" s="201"/>
      <c r="AM55" s="201"/>
      <c r="AN55" s="201"/>
      <c r="AO55" s="201"/>
      <c r="AP55" s="201"/>
      <c r="AQ55" s="201"/>
      <c r="AR55" s="201"/>
    </row>
    <row r="56" spans="1:44">
      <c r="A56" s="201" t="s">
        <v>10763</v>
      </c>
      <c r="B56" s="201" t="s">
        <v>10764</v>
      </c>
      <c r="C56" s="199" t="s">
        <v>10765</v>
      </c>
      <c r="D56" s="201" t="s">
        <v>10766</v>
      </c>
      <c r="E56" s="201" t="s">
        <v>8849</v>
      </c>
      <c r="F56" s="199" t="s">
        <v>10767</v>
      </c>
      <c r="G56" s="253">
        <f>919526004212</f>
        <v>919526004212</v>
      </c>
      <c r="H56" s="218"/>
      <c r="I56" s="218"/>
      <c r="J56" s="218"/>
      <c r="K56" s="218"/>
      <c r="L56" s="201"/>
      <c r="M56" s="201"/>
      <c r="N56" s="201"/>
      <c r="O56" s="201"/>
      <c r="P56" s="201"/>
      <c r="Q56" s="201"/>
      <c r="R56" s="201"/>
      <c r="S56" s="201"/>
      <c r="T56" s="199" t="s">
        <v>10768</v>
      </c>
      <c r="U56" s="199" t="s">
        <v>10769</v>
      </c>
      <c r="V56" s="199" t="s">
        <v>10770</v>
      </c>
      <c r="W56" s="248">
        <v>4.8</v>
      </c>
      <c r="X56" s="248">
        <v>5</v>
      </c>
      <c r="Y56" s="201" t="s">
        <v>6937</v>
      </c>
      <c r="Z56" s="201"/>
      <c r="AA56" s="201"/>
      <c r="AB56" s="201"/>
      <c r="AC56" s="201"/>
      <c r="AD56" s="201"/>
      <c r="AE56" s="201" t="s">
        <v>148</v>
      </c>
      <c r="AF56" s="201"/>
      <c r="AG56" s="201"/>
      <c r="AH56" s="201"/>
      <c r="AI56" s="201"/>
      <c r="AJ56" s="201"/>
      <c r="AK56" s="201"/>
      <c r="AL56" s="201"/>
      <c r="AM56" s="201"/>
      <c r="AN56" s="201"/>
      <c r="AO56" s="201"/>
      <c r="AP56" s="201"/>
      <c r="AQ56" s="201"/>
      <c r="AR56" s="201"/>
    </row>
    <row r="57" spans="1:44">
      <c r="A57" s="201" t="s">
        <v>10771</v>
      </c>
      <c r="B57" s="201" t="s">
        <v>10772</v>
      </c>
      <c r="C57" s="199" t="s">
        <v>10773</v>
      </c>
      <c r="D57" s="201" t="s">
        <v>10774</v>
      </c>
      <c r="E57" s="201" t="s">
        <v>8849</v>
      </c>
      <c r="F57" s="201"/>
      <c r="G57" s="253">
        <v>919895186605</v>
      </c>
      <c r="H57" s="218"/>
      <c r="I57" s="218"/>
      <c r="J57" s="218"/>
      <c r="K57" s="218"/>
      <c r="L57" s="201"/>
      <c r="M57" s="201"/>
      <c r="N57" s="201"/>
      <c r="O57" s="201"/>
      <c r="P57" s="201"/>
      <c r="Q57" s="201"/>
      <c r="R57" s="201"/>
      <c r="S57" s="201"/>
      <c r="T57" s="199" t="s">
        <v>10775</v>
      </c>
      <c r="U57" s="204" t="s">
        <v>10776</v>
      </c>
      <c r="V57" s="201"/>
      <c r="W57" s="248">
        <v>5</v>
      </c>
      <c r="X57" s="248">
        <v>1</v>
      </c>
      <c r="Y57" s="201"/>
      <c r="Z57" s="201"/>
      <c r="AA57" s="201"/>
      <c r="AB57" s="201"/>
      <c r="AC57" s="201"/>
      <c r="AD57" s="201"/>
      <c r="AE57" s="201" t="s">
        <v>148</v>
      </c>
      <c r="AF57" s="201"/>
      <c r="AG57" s="201"/>
      <c r="AH57" s="201"/>
      <c r="AI57" s="201"/>
      <c r="AJ57" s="201"/>
      <c r="AK57" s="201"/>
      <c r="AL57" s="201"/>
      <c r="AM57" s="201"/>
      <c r="AN57" s="201"/>
      <c r="AO57" s="201"/>
      <c r="AP57" s="201"/>
      <c r="AQ57" s="201"/>
      <c r="AR57" s="201"/>
    </row>
    <row r="58" spans="1:44">
      <c r="A58" s="201" t="s">
        <v>10777</v>
      </c>
      <c r="B58" s="201" t="s">
        <v>10772</v>
      </c>
      <c r="C58" s="199" t="s">
        <v>10778</v>
      </c>
      <c r="D58" s="201" t="s">
        <v>10774</v>
      </c>
      <c r="E58" s="201" t="s">
        <v>8849</v>
      </c>
      <c r="F58" s="201"/>
      <c r="G58" s="218"/>
      <c r="H58" s="218"/>
      <c r="I58" s="218"/>
      <c r="J58" s="218"/>
      <c r="K58" s="218"/>
      <c r="L58" s="201"/>
      <c r="M58" s="201"/>
      <c r="N58" s="201"/>
      <c r="O58" s="201"/>
      <c r="P58" s="201"/>
      <c r="Q58" s="201"/>
      <c r="R58" s="201"/>
      <c r="S58" s="201"/>
      <c r="T58" s="199" t="s">
        <v>10779</v>
      </c>
      <c r="U58" s="204" t="s">
        <v>10779</v>
      </c>
      <c r="V58" s="208"/>
      <c r="W58" s="208"/>
      <c r="X58" s="208"/>
      <c r="Y58" s="208"/>
      <c r="Z58" s="208"/>
      <c r="AA58" s="208"/>
      <c r="AB58" s="208"/>
      <c r="AC58" s="208"/>
      <c r="AD58" s="201"/>
      <c r="AE58" s="201" t="s">
        <v>148</v>
      </c>
      <c r="AF58" s="201"/>
      <c r="AG58" s="201"/>
      <c r="AH58" s="201"/>
      <c r="AI58" s="201"/>
      <c r="AJ58" s="201"/>
      <c r="AK58" s="201"/>
      <c r="AL58" s="201"/>
      <c r="AM58" s="201"/>
      <c r="AN58" s="201"/>
      <c r="AO58" s="201"/>
      <c r="AP58" s="201"/>
      <c r="AQ58" s="201"/>
      <c r="AR58" s="201"/>
    </row>
    <row r="59" spans="1:44">
      <c r="A59" s="201" t="s">
        <v>10780</v>
      </c>
      <c r="B59" s="201" t="s">
        <v>10781</v>
      </c>
      <c r="C59" s="199" t="s">
        <v>10782</v>
      </c>
      <c r="D59" s="201" t="s">
        <v>10783</v>
      </c>
      <c r="E59" s="201" t="s">
        <v>8849</v>
      </c>
      <c r="F59" s="201"/>
      <c r="G59" s="218"/>
      <c r="H59" s="218"/>
      <c r="I59" s="218"/>
      <c r="J59" s="218"/>
      <c r="K59" s="218"/>
      <c r="L59" s="201"/>
      <c r="M59" s="201"/>
      <c r="N59" s="201"/>
      <c r="O59" s="201"/>
      <c r="P59" s="201"/>
      <c r="Q59" s="201"/>
      <c r="R59" s="201"/>
      <c r="S59" s="201"/>
      <c r="T59" s="199" t="s">
        <v>10784</v>
      </c>
      <c r="U59" s="204" t="s">
        <v>10784</v>
      </c>
      <c r="V59" s="208"/>
      <c r="W59" s="208"/>
      <c r="X59" s="208"/>
      <c r="Y59" s="208"/>
      <c r="Z59" s="208"/>
      <c r="AA59" s="208"/>
      <c r="AB59" s="208"/>
      <c r="AC59" s="208"/>
      <c r="AD59" s="201"/>
      <c r="AE59" s="201" t="s">
        <v>148</v>
      </c>
      <c r="AF59" s="201"/>
      <c r="AG59" s="201"/>
      <c r="AH59" s="201"/>
      <c r="AI59" s="201"/>
      <c r="AJ59" s="201"/>
      <c r="AK59" s="201"/>
      <c r="AL59" s="201"/>
      <c r="AM59" s="201"/>
      <c r="AN59" s="201"/>
      <c r="AO59" s="201"/>
      <c r="AP59" s="201"/>
      <c r="AQ59" s="201"/>
      <c r="AR59" s="201"/>
    </row>
    <row r="60" spans="1:44">
      <c r="A60" s="201" t="s">
        <v>10785</v>
      </c>
      <c r="B60" s="201" t="s">
        <v>10786</v>
      </c>
      <c r="C60" s="199" t="s">
        <v>10787</v>
      </c>
      <c r="D60" s="201" t="s">
        <v>10788</v>
      </c>
      <c r="E60" s="201" t="s">
        <v>8849</v>
      </c>
      <c r="F60" s="201"/>
      <c r="G60" s="253">
        <f>919947828070</f>
        <v>919947828070</v>
      </c>
      <c r="H60" s="218"/>
      <c r="I60" s="218"/>
      <c r="J60" s="218"/>
      <c r="K60" s="218"/>
      <c r="L60" s="201"/>
      <c r="M60" s="201"/>
      <c r="N60" s="201"/>
      <c r="O60" s="201"/>
      <c r="P60" s="201"/>
      <c r="Q60" s="201"/>
      <c r="R60" s="201"/>
      <c r="S60" s="201"/>
      <c r="T60" s="199" t="s">
        <v>10789</v>
      </c>
      <c r="U60" s="204" t="s">
        <v>10789</v>
      </c>
      <c r="V60" s="208"/>
      <c r="W60" s="208"/>
      <c r="X60" s="208"/>
      <c r="Y60" s="208"/>
      <c r="Z60" s="208"/>
      <c r="AA60" s="208"/>
      <c r="AB60" s="208"/>
      <c r="AC60" s="208"/>
      <c r="AD60" s="201"/>
      <c r="AE60" s="201" t="s">
        <v>148</v>
      </c>
      <c r="AF60" s="201"/>
      <c r="AG60" s="201"/>
      <c r="AH60" s="201"/>
      <c r="AI60" s="201"/>
      <c r="AJ60" s="201"/>
      <c r="AK60" s="201"/>
      <c r="AL60" s="201"/>
      <c r="AM60" s="201"/>
      <c r="AN60" s="201"/>
      <c r="AO60" s="201"/>
      <c r="AP60" s="201"/>
      <c r="AQ60" s="201"/>
      <c r="AR60" s="201"/>
    </row>
    <row r="61" spans="1:44">
      <c r="A61" s="201" t="s">
        <v>10790</v>
      </c>
      <c r="B61" s="201" t="s">
        <v>10791</v>
      </c>
      <c r="C61" s="199" t="s">
        <v>10792</v>
      </c>
      <c r="D61" s="201" t="s">
        <v>10793</v>
      </c>
      <c r="E61" s="201" t="s">
        <v>8849</v>
      </c>
      <c r="F61" s="201"/>
      <c r="G61" s="253">
        <f>919894502396</f>
        <v>919894502396</v>
      </c>
      <c r="H61" s="218"/>
      <c r="I61" s="218"/>
      <c r="J61" s="218"/>
      <c r="K61" s="218"/>
      <c r="L61" s="201"/>
      <c r="M61" s="201"/>
      <c r="N61" s="201"/>
      <c r="O61" s="201"/>
      <c r="P61" s="201"/>
      <c r="Q61" s="201"/>
      <c r="R61" s="201"/>
      <c r="S61" s="201"/>
      <c r="T61" s="199" t="s">
        <v>10794</v>
      </c>
      <c r="U61" s="204" t="s">
        <v>10794</v>
      </c>
      <c r="V61" s="201"/>
      <c r="W61" s="248">
        <v>5</v>
      </c>
      <c r="X61" s="248">
        <v>3</v>
      </c>
      <c r="Y61" s="201"/>
      <c r="Z61" s="201"/>
      <c r="AA61" s="201"/>
      <c r="AB61" s="201"/>
      <c r="AC61" s="201"/>
      <c r="AD61" s="201"/>
      <c r="AE61" s="201" t="s">
        <v>148</v>
      </c>
      <c r="AF61" s="201"/>
      <c r="AG61" s="201"/>
      <c r="AH61" s="201"/>
      <c r="AI61" s="201"/>
      <c r="AJ61" s="201"/>
      <c r="AK61" s="201"/>
      <c r="AL61" s="201"/>
      <c r="AM61" s="201"/>
      <c r="AN61" s="201"/>
      <c r="AO61" s="201"/>
      <c r="AP61" s="201"/>
      <c r="AQ61" s="201"/>
      <c r="AR61" s="201"/>
    </row>
    <row r="62" spans="1:44">
      <c r="A62" s="201" t="s">
        <v>10795</v>
      </c>
      <c r="B62" s="201" t="s">
        <v>10796</v>
      </c>
      <c r="C62" s="199" t="s">
        <v>10797</v>
      </c>
      <c r="D62" s="201" t="s">
        <v>10798</v>
      </c>
      <c r="E62" s="201" t="s">
        <v>8849</v>
      </c>
      <c r="F62" s="201"/>
      <c r="G62" s="218" t="s">
        <v>10799</v>
      </c>
      <c r="H62" s="218"/>
      <c r="I62" s="218"/>
      <c r="J62" s="218"/>
      <c r="K62" s="218"/>
      <c r="L62" s="201"/>
      <c r="M62" s="201"/>
      <c r="N62" s="201"/>
      <c r="O62" s="201"/>
      <c r="P62" s="201"/>
      <c r="Q62" s="201"/>
      <c r="R62" s="201"/>
      <c r="S62" s="201"/>
      <c r="T62" s="199" t="s">
        <v>10800</v>
      </c>
      <c r="U62" s="199" t="s">
        <v>10800</v>
      </c>
      <c r="V62" s="199" t="s">
        <v>10801</v>
      </c>
      <c r="W62" s="248">
        <v>4</v>
      </c>
      <c r="X62" s="248">
        <v>1</v>
      </c>
      <c r="Y62" s="201"/>
      <c r="Z62" s="201"/>
      <c r="AA62" s="201"/>
      <c r="AB62" s="201"/>
      <c r="AC62" s="201"/>
      <c r="AD62" s="201"/>
      <c r="AE62" s="201" t="s">
        <v>148</v>
      </c>
      <c r="AF62" s="201"/>
      <c r="AG62" s="201"/>
      <c r="AH62" s="201"/>
      <c r="AI62" s="201"/>
      <c r="AJ62" s="201"/>
      <c r="AK62" s="201"/>
      <c r="AL62" s="201"/>
      <c r="AM62" s="201"/>
      <c r="AN62" s="201"/>
      <c r="AO62" s="201"/>
      <c r="AP62" s="201"/>
      <c r="AQ62" s="201"/>
      <c r="AR62" s="201"/>
    </row>
    <row r="63" spans="1:44">
      <c r="A63" s="201" t="s">
        <v>10802</v>
      </c>
      <c r="B63" s="201" t="s">
        <v>10803</v>
      </c>
      <c r="C63" s="199" t="s">
        <v>10804</v>
      </c>
      <c r="D63" s="201" t="s">
        <v>10805</v>
      </c>
      <c r="E63" s="201" t="s">
        <v>8849</v>
      </c>
      <c r="F63" s="201"/>
      <c r="G63" s="218"/>
      <c r="H63" s="218"/>
      <c r="I63" s="218"/>
      <c r="J63" s="218"/>
      <c r="K63" s="218"/>
      <c r="L63" s="201"/>
      <c r="M63" s="201"/>
      <c r="N63" s="201"/>
      <c r="O63" s="201"/>
      <c r="P63" s="201"/>
      <c r="Q63" s="201"/>
      <c r="R63" s="201"/>
      <c r="S63" s="201"/>
      <c r="T63" s="199" t="s">
        <v>10806</v>
      </c>
      <c r="U63" s="204" t="s">
        <v>10806</v>
      </c>
      <c r="V63" s="201"/>
      <c r="W63" s="248">
        <v>4.3</v>
      </c>
      <c r="X63" s="248">
        <v>4</v>
      </c>
      <c r="Y63" s="201"/>
      <c r="Z63" s="201"/>
      <c r="AA63" s="201"/>
      <c r="AB63" s="201"/>
      <c r="AC63" s="201"/>
      <c r="AD63" s="201"/>
      <c r="AE63" s="201" t="s">
        <v>148</v>
      </c>
      <c r="AF63" s="201"/>
      <c r="AG63" s="201"/>
      <c r="AH63" s="201"/>
      <c r="AI63" s="201"/>
      <c r="AJ63" s="201"/>
      <c r="AK63" s="201"/>
      <c r="AL63" s="201"/>
      <c r="AM63" s="201"/>
      <c r="AN63" s="201"/>
      <c r="AO63" s="201"/>
      <c r="AP63" s="201"/>
      <c r="AQ63" s="201"/>
      <c r="AR63" s="201"/>
    </row>
    <row r="64" spans="1:44">
      <c r="A64" s="201" t="s">
        <v>10807</v>
      </c>
      <c r="B64" s="201" t="s">
        <v>10808</v>
      </c>
      <c r="C64" s="199" t="s">
        <v>10809</v>
      </c>
      <c r="D64" s="201" t="s">
        <v>10810</v>
      </c>
      <c r="E64" s="201" t="s">
        <v>8849</v>
      </c>
      <c r="F64" s="201"/>
      <c r="G64" s="253">
        <f>919895606576</f>
        <v>919895606576</v>
      </c>
      <c r="H64" s="218"/>
      <c r="I64" s="218"/>
      <c r="J64" s="218"/>
      <c r="K64" s="218"/>
      <c r="L64" s="201"/>
      <c r="M64" s="201"/>
      <c r="N64" s="201"/>
      <c r="O64" s="201"/>
      <c r="P64" s="201"/>
      <c r="Q64" s="201"/>
      <c r="R64" s="201"/>
      <c r="S64" s="201"/>
      <c r="T64" s="199" t="s">
        <v>10811</v>
      </c>
      <c r="U64" s="204" t="s">
        <v>10811</v>
      </c>
      <c r="V64" s="201"/>
      <c r="W64" s="248">
        <v>5</v>
      </c>
      <c r="X64" s="248">
        <v>1</v>
      </c>
      <c r="Y64" s="201"/>
      <c r="Z64" s="201"/>
      <c r="AA64" s="201"/>
      <c r="AB64" s="201"/>
      <c r="AC64" s="201"/>
      <c r="AD64" s="201"/>
      <c r="AE64" s="201" t="s">
        <v>148</v>
      </c>
      <c r="AF64" s="201"/>
      <c r="AG64" s="201"/>
      <c r="AH64" s="201"/>
      <c r="AI64" s="201"/>
      <c r="AJ64" s="201"/>
      <c r="AK64" s="201"/>
      <c r="AL64" s="201"/>
      <c r="AM64" s="201"/>
      <c r="AN64" s="201"/>
      <c r="AO64" s="201"/>
      <c r="AP64" s="201"/>
      <c r="AQ64" s="201"/>
      <c r="AR64" s="201"/>
    </row>
    <row r="65" spans="1:44">
      <c r="A65" s="201" t="s">
        <v>10812</v>
      </c>
      <c r="B65" s="201" t="s">
        <v>10813</v>
      </c>
      <c r="C65" s="199" t="s">
        <v>10814</v>
      </c>
      <c r="D65" s="201" t="s">
        <v>8908</v>
      </c>
      <c r="E65" s="201" t="s">
        <v>8849</v>
      </c>
      <c r="F65" s="201"/>
      <c r="G65" s="253">
        <f>918943574791</f>
        <v>918943574791</v>
      </c>
      <c r="H65" s="218"/>
      <c r="I65" s="218"/>
      <c r="J65" s="218"/>
      <c r="K65" s="218"/>
      <c r="L65" s="201"/>
      <c r="M65" s="201"/>
      <c r="N65" s="201"/>
      <c r="O65" s="201"/>
      <c r="P65" s="201"/>
      <c r="Q65" s="201"/>
      <c r="R65" s="201"/>
      <c r="S65" s="201"/>
      <c r="T65" s="199" t="s">
        <v>10815</v>
      </c>
      <c r="U65" s="204" t="s">
        <v>10815</v>
      </c>
      <c r="V65" s="201"/>
      <c r="W65" s="248">
        <v>3.7</v>
      </c>
      <c r="X65" s="248">
        <v>3</v>
      </c>
      <c r="Y65" s="201"/>
      <c r="Z65" s="201"/>
      <c r="AA65" s="201"/>
      <c r="AB65" s="201"/>
      <c r="AC65" s="201"/>
      <c r="AD65" s="201"/>
      <c r="AE65" s="201" t="s">
        <v>148</v>
      </c>
      <c r="AF65" s="201"/>
      <c r="AG65" s="201"/>
      <c r="AH65" s="201"/>
      <c r="AI65" s="201"/>
      <c r="AJ65" s="201"/>
      <c r="AK65" s="201"/>
      <c r="AL65" s="201"/>
      <c r="AM65" s="201"/>
      <c r="AN65" s="201"/>
      <c r="AO65" s="201"/>
      <c r="AP65" s="201"/>
      <c r="AQ65" s="201"/>
      <c r="AR65" s="201"/>
    </row>
    <row r="66" spans="1:44">
      <c r="A66" s="201" t="s">
        <v>10816</v>
      </c>
      <c r="B66" s="201" t="s">
        <v>10817</v>
      </c>
      <c r="C66" s="199" t="s">
        <v>10818</v>
      </c>
      <c r="D66" s="201" t="s">
        <v>424</v>
      </c>
      <c r="E66" s="201" t="s">
        <v>8849</v>
      </c>
      <c r="F66" s="201"/>
      <c r="G66" s="253">
        <f>914842204068</f>
        <v>914842204068</v>
      </c>
      <c r="H66" s="218"/>
      <c r="I66" s="218"/>
      <c r="J66" s="218"/>
      <c r="K66" s="218"/>
      <c r="L66" s="201"/>
      <c r="M66" s="201"/>
      <c r="N66" s="201"/>
      <c r="O66" s="201"/>
      <c r="P66" s="201"/>
      <c r="Q66" s="201"/>
      <c r="R66" s="201"/>
      <c r="S66" s="201"/>
      <c r="T66" s="199" t="s">
        <v>10819</v>
      </c>
      <c r="U66" s="204" t="s">
        <v>10819</v>
      </c>
      <c r="V66" s="201"/>
      <c r="W66" s="248">
        <v>4.4000000000000004</v>
      </c>
      <c r="X66" s="248">
        <v>3201</v>
      </c>
      <c r="Y66" s="201"/>
      <c r="Z66" s="248">
        <v>1993</v>
      </c>
      <c r="AA66" s="201"/>
      <c r="AB66" s="201"/>
      <c r="AC66" s="201"/>
      <c r="AD66" s="201"/>
      <c r="AE66" s="201" t="s">
        <v>6602</v>
      </c>
      <c r="AF66" s="201" t="s">
        <v>5404</v>
      </c>
      <c r="AG66" s="201"/>
      <c r="AH66" s="201"/>
      <c r="AI66" s="201"/>
      <c r="AJ66" s="201"/>
      <c r="AK66" s="201"/>
      <c r="AL66" s="201"/>
      <c r="AM66" s="201"/>
      <c r="AN66" s="201"/>
      <c r="AO66" s="201"/>
      <c r="AP66" s="201"/>
      <c r="AQ66" s="201"/>
      <c r="AR66" s="201"/>
    </row>
    <row r="67" spans="1:44">
      <c r="A67" s="201" t="s">
        <v>10820</v>
      </c>
      <c r="B67" s="201" t="s">
        <v>10821</v>
      </c>
      <c r="C67" s="199" t="s">
        <v>10822</v>
      </c>
      <c r="D67" s="201" t="s">
        <v>10823</v>
      </c>
      <c r="E67" s="201" t="s">
        <v>8849</v>
      </c>
      <c r="F67" s="199" t="s">
        <v>10824</v>
      </c>
      <c r="G67" s="253">
        <f>914872391865</f>
        <v>914872391865</v>
      </c>
      <c r="H67" s="218"/>
      <c r="I67" s="218"/>
      <c r="J67" s="218"/>
      <c r="K67" s="218"/>
      <c r="L67" s="201"/>
      <c r="M67" s="201"/>
      <c r="N67" s="201"/>
      <c r="O67" s="201"/>
      <c r="P67" s="201"/>
      <c r="Q67" s="201"/>
      <c r="R67" s="201"/>
      <c r="S67" s="201"/>
      <c r="T67" s="199" t="s">
        <v>10825</v>
      </c>
      <c r="U67" s="199" t="s">
        <v>10825</v>
      </c>
      <c r="V67" s="199" t="s">
        <v>10826</v>
      </c>
      <c r="W67" s="248">
        <v>4.3</v>
      </c>
      <c r="X67" s="248">
        <v>190</v>
      </c>
      <c r="Y67" s="201"/>
      <c r="Z67" s="248">
        <v>2013</v>
      </c>
      <c r="AA67" s="201"/>
      <c r="AB67" s="201"/>
      <c r="AC67" s="201"/>
      <c r="AD67" s="201"/>
      <c r="AE67" s="201" t="s">
        <v>10459</v>
      </c>
      <c r="AF67" s="201" t="s">
        <v>5404</v>
      </c>
      <c r="AG67" s="201"/>
      <c r="AH67" s="201"/>
      <c r="AI67" s="201"/>
      <c r="AJ67" s="201"/>
      <c r="AK67" s="201"/>
      <c r="AL67" s="201"/>
      <c r="AM67" s="201"/>
      <c r="AN67" s="201"/>
      <c r="AO67" s="201"/>
      <c r="AP67" s="201"/>
      <c r="AQ67" s="201"/>
      <c r="AR67" s="201"/>
    </row>
    <row r="68" spans="1:44">
      <c r="A68" s="201" t="s">
        <v>10827</v>
      </c>
      <c r="B68" s="201" t="s">
        <v>10828</v>
      </c>
      <c r="C68" s="199" t="s">
        <v>10829</v>
      </c>
      <c r="D68" s="201" t="s">
        <v>4918</v>
      </c>
      <c r="E68" s="201" t="s">
        <v>4917</v>
      </c>
      <c r="F68" s="201"/>
      <c r="G68" s="253">
        <f>914425361134</f>
        <v>914425361134</v>
      </c>
      <c r="H68" s="218"/>
      <c r="I68" s="218" t="s">
        <v>10830</v>
      </c>
      <c r="J68" s="218"/>
      <c r="K68" s="218"/>
      <c r="L68" s="201"/>
      <c r="M68" s="201"/>
      <c r="N68" s="201"/>
      <c r="O68" s="201"/>
      <c r="P68" s="201"/>
      <c r="Q68" s="201"/>
      <c r="R68" s="201"/>
      <c r="S68" s="201"/>
      <c r="T68" s="199" t="s">
        <v>10831</v>
      </c>
      <c r="U68" s="204" t="s">
        <v>10831</v>
      </c>
      <c r="V68" s="201"/>
      <c r="W68" s="248">
        <v>4.2</v>
      </c>
      <c r="X68" s="248">
        <v>13</v>
      </c>
      <c r="Y68" s="201"/>
      <c r="Z68" s="201"/>
      <c r="AA68" s="201"/>
      <c r="AB68" s="201"/>
      <c r="AC68" s="201"/>
      <c r="AD68" s="201"/>
      <c r="AE68" s="201" t="s">
        <v>10459</v>
      </c>
      <c r="AF68" s="201" t="s">
        <v>5404</v>
      </c>
      <c r="AG68" s="201"/>
      <c r="AH68" s="201"/>
      <c r="AI68" s="201"/>
      <c r="AJ68" s="201"/>
      <c r="AK68" s="201"/>
      <c r="AL68" s="201"/>
      <c r="AM68" s="201"/>
      <c r="AN68" s="201"/>
      <c r="AO68" s="201"/>
      <c r="AP68" s="201"/>
      <c r="AQ68" s="201"/>
      <c r="AR68" s="201"/>
    </row>
    <row r="69" spans="1:44">
      <c r="A69" s="201" t="s">
        <v>10608</v>
      </c>
      <c r="B69" s="201" t="s">
        <v>10832</v>
      </c>
      <c r="C69" s="199" t="s">
        <v>10833</v>
      </c>
      <c r="D69" s="201" t="s">
        <v>4918</v>
      </c>
      <c r="E69" s="201" t="s">
        <v>4917</v>
      </c>
      <c r="F69" s="201"/>
      <c r="G69" s="218"/>
      <c r="H69" s="218"/>
      <c r="I69" s="218"/>
      <c r="J69" s="218"/>
      <c r="K69" s="218"/>
      <c r="L69" s="201"/>
      <c r="M69" s="201"/>
      <c r="N69" s="201"/>
      <c r="O69" s="201"/>
      <c r="P69" s="201"/>
      <c r="Q69" s="201"/>
      <c r="R69" s="201"/>
      <c r="S69" s="201"/>
      <c r="T69" s="199" t="s">
        <v>10834</v>
      </c>
      <c r="U69" s="204" t="s">
        <v>10834</v>
      </c>
      <c r="V69" s="208"/>
      <c r="W69" s="208"/>
      <c r="X69" s="208"/>
      <c r="Y69" s="208"/>
      <c r="Z69" s="208"/>
      <c r="AA69" s="208"/>
      <c r="AB69" s="208"/>
      <c r="AC69" s="208"/>
      <c r="AD69" s="201"/>
      <c r="AE69" s="201" t="s">
        <v>148</v>
      </c>
      <c r="AF69" s="201"/>
      <c r="AG69" s="201"/>
      <c r="AH69" s="201"/>
      <c r="AI69" s="201"/>
      <c r="AJ69" s="201"/>
      <c r="AK69" s="201"/>
      <c r="AL69" s="201"/>
      <c r="AM69" s="201"/>
      <c r="AN69" s="201"/>
      <c r="AO69" s="201"/>
      <c r="AP69" s="201"/>
      <c r="AQ69" s="201"/>
      <c r="AR69" s="201"/>
    </row>
    <row r="70" spans="1:44">
      <c r="A70" s="201" t="s">
        <v>10835</v>
      </c>
      <c r="B70" s="201" t="s">
        <v>10836</v>
      </c>
      <c r="C70" s="199" t="s">
        <v>10837</v>
      </c>
      <c r="D70" s="201" t="s">
        <v>4918</v>
      </c>
      <c r="E70" s="201" t="s">
        <v>4917</v>
      </c>
      <c r="F70" s="201"/>
      <c r="G70" s="218"/>
      <c r="H70" s="218"/>
      <c r="I70" s="218"/>
      <c r="J70" s="218"/>
      <c r="K70" s="218"/>
      <c r="L70" s="201"/>
      <c r="M70" s="201"/>
      <c r="N70" s="201"/>
      <c r="O70" s="201"/>
      <c r="P70" s="201"/>
      <c r="Q70" s="201"/>
      <c r="R70" s="201"/>
      <c r="S70" s="201"/>
      <c r="T70" s="199" t="s">
        <v>10838</v>
      </c>
      <c r="U70" s="204" t="s">
        <v>10838</v>
      </c>
      <c r="V70" s="208"/>
      <c r="W70" s="208"/>
      <c r="X70" s="208"/>
      <c r="Y70" s="208"/>
      <c r="Z70" s="208"/>
      <c r="AA70" s="208"/>
      <c r="AB70" s="208"/>
      <c r="AC70" s="208"/>
      <c r="AD70" s="201"/>
      <c r="AE70" s="201" t="s">
        <v>148</v>
      </c>
      <c r="AF70" s="201"/>
      <c r="AG70" s="201"/>
      <c r="AH70" s="201"/>
      <c r="AI70" s="201"/>
      <c r="AJ70" s="201"/>
      <c r="AK70" s="201"/>
      <c r="AL70" s="201"/>
      <c r="AM70" s="201"/>
      <c r="AN70" s="201"/>
      <c r="AO70" s="201"/>
      <c r="AP70" s="201"/>
      <c r="AQ70" s="201"/>
      <c r="AR70" s="201"/>
    </row>
    <row r="71" spans="1:44">
      <c r="A71" s="201" t="s">
        <v>10839</v>
      </c>
      <c r="B71" s="201" t="s">
        <v>10840</v>
      </c>
      <c r="C71" s="199" t="s">
        <v>10841</v>
      </c>
      <c r="D71" s="201" t="s">
        <v>4918</v>
      </c>
      <c r="E71" s="201" t="s">
        <v>4917</v>
      </c>
      <c r="F71" s="201"/>
      <c r="G71" s="218"/>
      <c r="H71" s="218"/>
      <c r="I71" s="218"/>
      <c r="J71" s="218"/>
      <c r="K71" s="218"/>
      <c r="L71" s="201"/>
      <c r="M71" s="201"/>
      <c r="N71" s="201"/>
      <c r="O71" s="201"/>
      <c r="P71" s="201"/>
      <c r="Q71" s="201"/>
      <c r="R71" s="201"/>
      <c r="S71" s="201"/>
      <c r="T71" s="199" t="s">
        <v>10842</v>
      </c>
      <c r="U71" s="204" t="s">
        <v>10842</v>
      </c>
      <c r="V71" s="201"/>
      <c r="W71" s="248">
        <v>4.0999999999999996</v>
      </c>
      <c r="X71" s="248">
        <v>7</v>
      </c>
      <c r="Y71" s="201"/>
      <c r="Z71" s="201"/>
      <c r="AA71" s="201"/>
      <c r="AB71" s="201"/>
      <c r="AC71" s="201"/>
      <c r="AD71" s="201"/>
      <c r="AE71" s="201" t="s">
        <v>148</v>
      </c>
      <c r="AF71" s="201"/>
      <c r="AG71" s="201"/>
      <c r="AH71" s="201"/>
      <c r="AI71" s="201"/>
      <c r="AJ71" s="201"/>
      <c r="AK71" s="201"/>
      <c r="AL71" s="201"/>
      <c r="AM71" s="201"/>
      <c r="AN71" s="201"/>
      <c r="AO71" s="201"/>
      <c r="AP71" s="201"/>
      <c r="AQ71" s="201"/>
      <c r="AR71" s="201"/>
    </row>
    <row r="72" spans="1:44">
      <c r="A72" s="201" t="s">
        <v>5364</v>
      </c>
      <c r="B72" s="201" t="s">
        <v>9581</v>
      </c>
      <c r="C72" s="199" t="s">
        <v>10843</v>
      </c>
      <c r="D72" s="201" t="s">
        <v>4918</v>
      </c>
      <c r="E72" s="201" t="s">
        <v>4917</v>
      </c>
      <c r="F72" s="201"/>
      <c r="G72" s="253">
        <f>914425362479</f>
        <v>914425362479</v>
      </c>
      <c r="H72" s="218"/>
      <c r="I72" s="218"/>
      <c r="J72" s="218"/>
      <c r="K72" s="218"/>
      <c r="L72" s="201"/>
      <c r="M72" s="201"/>
      <c r="N72" s="201"/>
      <c r="O72" s="201"/>
      <c r="P72" s="201"/>
      <c r="Q72" s="201"/>
      <c r="R72" s="201"/>
      <c r="S72" s="201"/>
      <c r="T72" s="199" t="s">
        <v>10844</v>
      </c>
      <c r="U72" s="204" t="s">
        <v>10844</v>
      </c>
      <c r="V72" s="201"/>
      <c r="W72" s="248">
        <v>4.2</v>
      </c>
      <c r="X72" s="248">
        <v>39</v>
      </c>
      <c r="Y72" s="201"/>
      <c r="Z72" s="201"/>
      <c r="AA72" s="201"/>
      <c r="AB72" s="201"/>
      <c r="AC72" s="201"/>
      <c r="AD72" s="201"/>
      <c r="AE72" s="201" t="s">
        <v>6602</v>
      </c>
      <c r="AF72" s="201"/>
      <c r="AG72" s="201"/>
      <c r="AH72" s="201"/>
      <c r="AI72" s="201"/>
      <c r="AJ72" s="201"/>
      <c r="AK72" s="201"/>
      <c r="AL72" s="201"/>
      <c r="AM72" s="201"/>
      <c r="AN72" s="201"/>
      <c r="AO72" s="201"/>
      <c r="AP72" s="201"/>
      <c r="AQ72" s="201"/>
      <c r="AR72" s="201"/>
    </row>
    <row r="73" spans="1:44">
      <c r="A73" s="201" t="s">
        <v>10845</v>
      </c>
      <c r="B73" s="201" t="s">
        <v>10846</v>
      </c>
      <c r="C73" s="199" t="s">
        <v>10847</v>
      </c>
      <c r="D73" s="201" t="s">
        <v>4918</v>
      </c>
      <c r="E73" s="201" t="s">
        <v>4917</v>
      </c>
      <c r="F73" s="201"/>
      <c r="G73" s="253">
        <f>919003125672</f>
        <v>919003125672</v>
      </c>
      <c r="H73" s="218"/>
      <c r="I73" s="218"/>
      <c r="J73" s="218"/>
      <c r="K73" s="218"/>
      <c r="L73" s="201"/>
      <c r="M73" s="201"/>
      <c r="N73" s="201"/>
      <c r="O73" s="201"/>
      <c r="P73" s="201"/>
      <c r="Q73" s="201"/>
      <c r="R73" s="201"/>
      <c r="S73" s="201"/>
      <c r="T73" s="199" t="s">
        <v>10848</v>
      </c>
      <c r="U73" s="204" t="s">
        <v>10848</v>
      </c>
      <c r="V73" s="201"/>
      <c r="W73" s="248">
        <v>5</v>
      </c>
      <c r="X73" s="248">
        <v>1</v>
      </c>
      <c r="Y73" s="201"/>
      <c r="Z73" s="201"/>
      <c r="AA73" s="201"/>
      <c r="AB73" s="201"/>
      <c r="AC73" s="201"/>
      <c r="AD73" s="201"/>
      <c r="AE73" s="201" t="s">
        <v>148</v>
      </c>
      <c r="AF73" s="201"/>
      <c r="AG73" s="201"/>
      <c r="AH73" s="201"/>
      <c r="AI73" s="201"/>
      <c r="AJ73" s="201"/>
      <c r="AK73" s="201"/>
      <c r="AL73" s="201"/>
      <c r="AM73" s="201"/>
      <c r="AN73" s="201"/>
      <c r="AO73" s="201"/>
      <c r="AP73" s="201"/>
      <c r="AQ73" s="201"/>
      <c r="AR73" s="201"/>
    </row>
    <row r="74" spans="1:44">
      <c r="A74" s="201" t="s">
        <v>10849</v>
      </c>
      <c r="B74" s="201" t="s">
        <v>10850</v>
      </c>
      <c r="C74" s="199" t="s">
        <v>10851</v>
      </c>
      <c r="D74" s="201" t="s">
        <v>4918</v>
      </c>
      <c r="E74" s="201" t="s">
        <v>4917</v>
      </c>
      <c r="F74" s="201"/>
      <c r="G74" s="253">
        <f>919087289105</f>
        <v>919087289105</v>
      </c>
      <c r="H74" s="218"/>
      <c r="I74" s="218"/>
      <c r="J74" s="218"/>
      <c r="K74" s="218"/>
      <c r="L74" s="201"/>
      <c r="M74" s="201"/>
      <c r="N74" s="201"/>
      <c r="O74" s="201"/>
      <c r="P74" s="201"/>
      <c r="Q74" s="201"/>
      <c r="R74" s="201"/>
      <c r="S74" s="201"/>
      <c r="T74" s="199" t="s">
        <v>10852</v>
      </c>
      <c r="U74" s="204" t="s">
        <v>10853</v>
      </c>
      <c r="V74" s="201"/>
      <c r="W74" s="248">
        <v>4.5999999999999996</v>
      </c>
      <c r="X74" s="248">
        <v>8</v>
      </c>
      <c r="Y74" s="201"/>
      <c r="Z74" s="201"/>
      <c r="AA74" s="201"/>
      <c r="AB74" s="201"/>
      <c r="AC74" s="201"/>
      <c r="AD74" s="201"/>
      <c r="AE74" s="201" t="s">
        <v>148</v>
      </c>
      <c r="AF74" s="201"/>
      <c r="AG74" s="201"/>
      <c r="AH74" s="201"/>
      <c r="AI74" s="201"/>
      <c r="AJ74" s="201"/>
      <c r="AK74" s="201"/>
      <c r="AL74" s="201"/>
      <c r="AM74" s="201"/>
      <c r="AN74" s="201"/>
      <c r="AO74" s="201"/>
      <c r="AP74" s="201"/>
      <c r="AQ74" s="201"/>
      <c r="AR74" s="201"/>
    </row>
    <row r="75" spans="1:44">
      <c r="A75" s="201" t="s">
        <v>10854</v>
      </c>
      <c r="B75" s="201" t="s">
        <v>10855</v>
      </c>
      <c r="C75" s="199" t="s">
        <v>10856</v>
      </c>
      <c r="D75" s="201" t="s">
        <v>10857</v>
      </c>
      <c r="E75" s="201" t="s">
        <v>4917</v>
      </c>
      <c r="F75" s="201"/>
      <c r="G75" s="253">
        <f>919600829527</f>
        <v>919600829527</v>
      </c>
      <c r="H75" s="218"/>
      <c r="I75" s="218"/>
      <c r="J75" s="218"/>
      <c r="K75" s="218"/>
      <c r="L75" s="201"/>
      <c r="M75" s="201"/>
      <c r="N75" s="201"/>
      <c r="O75" s="201"/>
      <c r="P75" s="201"/>
      <c r="Q75" s="201"/>
      <c r="R75" s="201"/>
      <c r="S75" s="201"/>
      <c r="T75" s="199" t="s">
        <v>10858</v>
      </c>
      <c r="U75" s="204" t="s">
        <v>10858</v>
      </c>
      <c r="V75" s="201"/>
      <c r="W75" s="248">
        <v>5</v>
      </c>
      <c r="X75" s="248">
        <v>1</v>
      </c>
      <c r="Y75" s="201"/>
      <c r="Z75" s="201"/>
      <c r="AA75" s="201"/>
      <c r="AB75" s="201"/>
      <c r="AC75" s="201"/>
      <c r="AD75" s="201"/>
      <c r="AE75" s="201" t="s">
        <v>148</v>
      </c>
      <c r="AF75" s="201"/>
      <c r="AG75" s="201"/>
      <c r="AH75" s="201"/>
      <c r="AI75" s="201"/>
      <c r="AJ75" s="201"/>
      <c r="AK75" s="201"/>
      <c r="AL75" s="201"/>
      <c r="AM75" s="201"/>
      <c r="AN75" s="201"/>
      <c r="AO75" s="201"/>
      <c r="AP75" s="201"/>
      <c r="AQ75" s="201"/>
      <c r="AR75" s="201"/>
    </row>
    <row r="76" spans="1:44">
      <c r="A76" s="201" t="s">
        <v>10859</v>
      </c>
      <c r="B76" s="201" t="s">
        <v>10860</v>
      </c>
      <c r="C76" s="199" t="s">
        <v>10861</v>
      </c>
      <c r="D76" s="201" t="s">
        <v>10862</v>
      </c>
      <c r="E76" s="201" t="s">
        <v>4917</v>
      </c>
      <c r="F76" s="201"/>
      <c r="G76" s="218"/>
      <c r="H76" s="218"/>
      <c r="I76" s="218"/>
      <c r="J76" s="218"/>
      <c r="K76" s="218"/>
      <c r="L76" s="201"/>
      <c r="M76" s="201"/>
      <c r="N76" s="201"/>
      <c r="O76" s="201"/>
      <c r="P76" s="201"/>
      <c r="Q76" s="201"/>
      <c r="R76" s="201"/>
      <c r="S76" s="201"/>
      <c r="T76" s="199" t="s">
        <v>10863</v>
      </c>
      <c r="U76" s="204" t="s">
        <v>10863</v>
      </c>
      <c r="V76" s="208"/>
      <c r="W76" s="208"/>
      <c r="X76" s="208"/>
      <c r="Y76" s="208"/>
      <c r="Z76" s="208"/>
      <c r="AA76" s="208"/>
      <c r="AB76" s="208"/>
      <c r="AC76" s="208"/>
      <c r="AD76" s="201"/>
      <c r="AE76" s="201" t="s">
        <v>148</v>
      </c>
      <c r="AF76" s="201"/>
      <c r="AG76" s="201"/>
      <c r="AH76" s="201"/>
      <c r="AI76" s="201"/>
      <c r="AJ76" s="201"/>
      <c r="AK76" s="201"/>
      <c r="AL76" s="201"/>
      <c r="AM76" s="201"/>
      <c r="AN76" s="201"/>
      <c r="AO76" s="201"/>
      <c r="AP76" s="201"/>
      <c r="AQ76" s="201"/>
      <c r="AR76" s="201"/>
    </row>
    <row r="77" spans="1:44">
      <c r="A77" s="201" t="s">
        <v>10864</v>
      </c>
      <c r="B77" s="201" t="s">
        <v>10865</v>
      </c>
      <c r="C77" s="199" t="s">
        <v>10866</v>
      </c>
      <c r="D77" s="201" t="s">
        <v>10867</v>
      </c>
      <c r="E77" s="201" t="s">
        <v>4917</v>
      </c>
      <c r="F77" s="201"/>
      <c r="G77" s="253">
        <f>918807350797</f>
        <v>918807350797</v>
      </c>
      <c r="H77" s="218"/>
      <c r="I77" s="218"/>
      <c r="J77" s="218"/>
      <c r="K77" s="218"/>
      <c r="L77" s="201"/>
      <c r="M77" s="201"/>
      <c r="N77" s="201"/>
      <c r="O77" s="201"/>
      <c r="P77" s="201"/>
      <c r="Q77" s="201"/>
      <c r="R77" s="201"/>
      <c r="S77" s="201"/>
      <c r="T77" s="199" t="s">
        <v>10868</v>
      </c>
      <c r="U77" s="204" t="s">
        <v>10869</v>
      </c>
      <c r="V77" s="201"/>
      <c r="W77" s="248">
        <v>4.5</v>
      </c>
      <c r="X77" s="248">
        <v>6</v>
      </c>
      <c r="Y77" s="201" t="s">
        <v>6937</v>
      </c>
      <c r="Z77" s="201"/>
      <c r="AA77" s="201"/>
      <c r="AB77" s="201"/>
      <c r="AC77" s="201"/>
      <c r="AD77" s="201"/>
      <c r="AE77" s="201" t="s">
        <v>148</v>
      </c>
      <c r="AF77" s="201"/>
      <c r="AG77" s="201"/>
      <c r="AH77" s="201"/>
      <c r="AI77" s="201"/>
      <c r="AJ77" s="201"/>
      <c r="AK77" s="201"/>
      <c r="AL77" s="201"/>
      <c r="AM77" s="201"/>
      <c r="AN77" s="201"/>
      <c r="AO77" s="201"/>
      <c r="AP77" s="201"/>
      <c r="AQ77" s="201"/>
      <c r="AR77" s="201"/>
    </row>
    <row r="78" spans="1:44">
      <c r="A78" s="201" t="s">
        <v>10870</v>
      </c>
      <c r="B78" s="201" t="s">
        <v>10871</v>
      </c>
      <c r="C78" s="199" t="s">
        <v>10872</v>
      </c>
      <c r="D78" s="201" t="s">
        <v>10873</v>
      </c>
      <c r="E78" s="201" t="s">
        <v>4917</v>
      </c>
      <c r="F78" s="201"/>
      <c r="G78" s="218"/>
      <c r="H78" s="218"/>
      <c r="I78" s="218"/>
      <c r="J78" s="218"/>
      <c r="K78" s="218"/>
      <c r="L78" s="201"/>
      <c r="M78" s="201"/>
      <c r="N78" s="201"/>
      <c r="O78" s="201"/>
      <c r="P78" s="201"/>
      <c r="Q78" s="201"/>
      <c r="R78" s="201"/>
      <c r="S78" s="201"/>
      <c r="T78" s="199" t="s">
        <v>10874</v>
      </c>
      <c r="U78" s="204" t="s">
        <v>10874</v>
      </c>
      <c r="V78" s="208"/>
      <c r="W78" s="208"/>
      <c r="X78" s="201"/>
      <c r="Y78" s="201" t="s">
        <v>6937</v>
      </c>
      <c r="Z78" s="201"/>
      <c r="AA78" s="201"/>
      <c r="AB78" s="201"/>
      <c r="AC78" s="201"/>
      <c r="AD78" s="201"/>
      <c r="AE78" s="201" t="s">
        <v>148</v>
      </c>
      <c r="AF78" s="201"/>
      <c r="AG78" s="201"/>
      <c r="AH78" s="201"/>
      <c r="AI78" s="201"/>
      <c r="AJ78" s="201"/>
      <c r="AK78" s="201"/>
      <c r="AL78" s="201"/>
      <c r="AM78" s="201"/>
      <c r="AN78" s="201"/>
      <c r="AO78" s="201"/>
      <c r="AP78" s="201"/>
      <c r="AQ78" s="201"/>
      <c r="AR78" s="201"/>
    </row>
    <row r="79" spans="1:44">
      <c r="A79" s="201" t="s">
        <v>10875</v>
      </c>
      <c r="B79" s="201" t="s">
        <v>10876</v>
      </c>
      <c r="C79" s="199" t="s">
        <v>10877</v>
      </c>
      <c r="D79" s="201" t="s">
        <v>10878</v>
      </c>
      <c r="E79" s="201" t="s">
        <v>4917</v>
      </c>
      <c r="F79" s="201"/>
      <c r="G79" s="218"/>
      <c r="H79" s="218"/>
      <c r="I79" s="218"/>
      <c r="J79" s="218"/>
      <c r="K79" s="218"/>
      <c r="L79" s="201"/>
      <c r="M79" s="201"/>
      <c r="N79" s="201"/>
      <c r="O79" s="201"/>
      <c r="P79" s="201"/>
      <c r="Q79" s="201"/>
      <c r="R79" s="201"/>
      <c r="S79" s="201"/>
      <c r="T79" s="199" t="s">
        <v>10879</v>
      </c>
      <c r="U79" s="204" t="s">
        <v>10879</v>
      </c>
      <c r="V79" s="208"/>
      <c r="W79" s="208"/>
      <c r="X79" s="208"/>
      <c r="Y79" s="208"/>
      <c r="Z79" s="208"/>
      <c r="AA79" s="208"/>
      <c r="AB79" s="208"/>
      <c r="AC79" s="208"/>
      <c r="AD79" s="201"/>
      <c r="AE79" s="201" t="s">
        <v>148</v>
      </c>
      <c r="AF79" s="201"/>
      <c r="AG79" s="201"/>
      <c r="AH79" s="201"/>
      <c r="AI79" s="201"/>
      <c r="AJ79" s="201"/>
      <c r="AK79" s="201"/>
      <c r="AL79" s="201"/>
      <c r="AM79" s="201"/>
      <c r="AN79" s="201"/>
      <c r="AO79" s="201"/>
      <c r="AP79" s="201"/>
      <c r="AQ79" s="201"/>
      <c r="AR79" s="201"/>
    </row>
    <row r="80" spans="1:44">
      <c r="A80" s="201" t="s">
        <v>10780</v>
      </c>
      <c r="B80" s="201" t="s">
        <v>10880</v>
      </c>
      <c r="C80" s="199" t="s">
        <v>10881</v>
      </c>
      <c r="D80" s="201" t="s">
        <v>10882</v>
      </c>
      <c r="E80" s="201" t="s">
        <v>4917</v>
      </c>
      <c r="F80" s="201"/>
      <c r="G80" s="253">
        <f>917448510937</f>
        <v>917448510937</v>
      </c>
      <c r="H80" s="218"/>
      <c r="I80" s="218"/>
      <c r="J80" s="218"/>
      <c r="K80" s="218"/>
      <c r="L80" s="201"/>
      <c r="M80" s="201"/>
      <c r="N80" s="201"/>
      <c r="O80" s="201"/>
      <c r="P80" s="201"/>
      <c r="Q80" s="201"/>
      <c r="R80" s="201"/>
      <c r="S80" s="201"/>
      <c r="T80" s="199" t="s">
        <v>10883</v>
      </c>
      <c r="U80" s="204" t="s">
        <v>10883</v>
      </c>
      <c r="V80" s="201"/>
      <c r="W80" s="248">
        <v>4.5</v>
      </c>
      <c r="X80" s="248">
        <v>2</v>
      </c>
      <c r="Y80" s="201"/>
      <c r="Z80" s="201"/>
      <c r="AA80" s="201"/>
      <c r="AB80" s="201"/>
      <c r="AC80" s="201"/>
      <c r="AD80" s="201"/>
      <c r="AE80" s="201" t="s">
        <v>148</v>
      </c>
      <c r="AF80" s="201"/>
      <c r="AG80" s="201"/>
      <c r="AH80" s="201"/>
      <c r="AI80" s="201"/>
      <c r="AJ80" s="201"/>
      <c r="AK80" s="201"/>
      <c r="AL80" s="201"/>
      <c r="AM80" s="201"/>
      <c r="AN80" s="201"/>
      <c r="AO80" s="201"/>
      <c r="AP80" s="201"/>
      <c r="AQ80" s="201"/>
      <c r="AR80" s="201"/>
    </row>
    <row r="81" spans="1:44">
      <c r="A81" s="201" t="s">
        <v>10884</v>
      </c>
      <c r="B81" s="201" t="s">
        <v>10885</v>
      </c>
      <c r="C81" s="199" t="s">
        <v>10886</v>
      </c>
      <c r="D81" s="201" t="s">
        <v>10887</v>
      </c>
      <c r="E81" s="201" t="s">
        <v>4917</v>
      </c>
      <c r="F81" s="201"/>
      <c r="G81" s="218"/>
      <c r="H81" s="218"/>
      <c r="I81" s="218"/>
      <c r="J81" s="218"/>
      <c r="K81" s="218"/>
      <c r="L81" s="201"/>
      <c r="M81" s="201"/>
      <c r="N81" s="201"/>
      <c r="O81" s="201"/>
      <c r="P81" s="201"/>
      <c r="Q81" s="201"/>
      <c r="R81" s="201"/>
      <c r="S81" s="201"/>
      <c r="T81" s="199" t="s">
        <v>10888</v>
      </c>
      <c r="U81" s="204" t="s">
        <v>10888</v>
      </c>
      <c r="V81" s="201"/>
      <c r="W81" s="248">
        <v>4</v>
      </c>
      <c r="X81" s="248">
        <v>1</v>
      </c>
      <c r="Y81" s="201"/>
      <c r="Z81" s="201"/>
      <c r="AA81" s="201"/>
      <c r="AB81" s="201"/>
      <c r="AC81" s="201"/>
      <c r="AD81" s="201"/>
      <c r="AE81" s="201" t="s">
        <v>148</v>
      </c>
      <c r="AF81" s="201"/>
      <c r="AG81" s="201"/>
      <c r="AH81" s="201"/>
      <c r="AI81" s="201"/>
      <c r="AJ81" s="201"/>
      <c r="AK81" s="201"/>
      <c r="AL81" s="201"/>
      <c r="AM81" s="201"/>
      <c r="AN81" s="201"/>
      <c r="AO81" s="201"/>
      <c r="AP81" s="201"/>
      <c r="AQ81" s="201"/>
      <c r="AR81" s="201"/>
    </row>
    <row r="82" spans="1:44">
      <c r="A82" s="201" t="s">
        <v>10889</v>
      </c>
      <c r="B82" s="201" t="s">
        <v>10890</v>
      </c>
      <c r="C82" s="199" t="s">
        <v>10891</v>
      </c>
      <c r="D82" s="201" t="s">
        <v>10892</v>
      </c>
      <c r="E82" s="201" t="s">
        <v>4917</v>
      </c>
      <c r="F82" s="201"/>
      <c r="G82" s="218" t="s">
        <v>10893</v>
      </c>
      <c r="H82" s="218"/>
      <c r="I82" s="218"/>
      <c r="J82" s="218"/>
      <c r="K82" s="218"/>
      <c r="L82" s="201"/>
      <c r="M82" s="201"/>
      <c r="N82" s="201"/>
      <c r="O82" s="201"/>
      <c r="P82" s="201"/>
      <c r="Q82" s="201"/>
      <c r="R82" s="201"/>
      <c r="S82" s="201"/>
      <c r="T82" s="199" t="s">
        <v>10894</v>
      </c>
      <c r="U82" s="199" t="s">
        <v>10894</v>
      </c>
      <c r="V82" s="204" t="s">
        <v>10895</v>
      </c>
      <c r="W82" s="201"/>
      <c r="X82" s="201"/>
      <c r="Y82" s="201"/>
      <c r="Z82" s="201"/>
      <c r="AA82" s="201"/>
      <c r="AB82" s="201"/>
      <c r="AC82" s="201"/>
      <c r="AD82" s="201"/>
      <c r="AE82" s="201" t="s">
        <v>6602</v>
      </c>
      <c r="AF82" s="201"/>
      <c r="AG82" s="201"/>
      <c r="AH82" s="201"/>
      <c r="AI82" s="201"/>
      <c r="AJ82" s="201"/>
      <c r="AK82" s="201"/>
      <c r="AL82" s="201"/>
      <c r="AM82" s="201"/>
      <c r="AN82" s="201"/>
      <c r="AO82" s="201"/>
      <c r="AP82" s="201"/>
      <c r="AQ82" s="201"/>
      <c r="AR82" s="201"/>
    </row>
    <row r="83" spans="1:44">
      <c r="A83" s="201" t="s">
        <v>10896</v>
      </c>
      <c r="B83" s="201" t="s">
        <v>10897</v>
      </c>
      <c r="C83" s="199" t="s">
        <v>10898</v>
      </c>
      <c r="D83" s="201" t="s">
        <v>10899</v>
      </c>
      <c r="E83" s="201" t="s">
        <v>4917</v>
      </c>
      <c r="F83" s="201"/>
      <c r="G83" s="218"/>
      <c r="H83" s="218"/>
      <c r="I83" s="218"/>
      <c r="J83" s="218"/>
      <c r="K83" s="218"/>
      <c r="L83" s="201"/>
      <c r="M83" s="201"/>
      <c r="N83" s="201"/>
      <c r="O83" s="201"/>
      <c r="P83" s="201"/>
      <c r="Q83" s="201"/>
      <c r="R83" s="201"/>
      <c r="S83" s="201"/>
      <c r="T83" s="199" t="s">
        <v>10900</v>
      </c>
      <c r="U83" s="204" t="s">
        <v>10900</v>
      </c>
      <c r="V83" s="201"/>
      <c r="W83" s="248">
        <v>5</v>
      </c>
      <c r="X83" s="248">
        <v>1</v>
      </c>
      <c r="Y83" s="201"/>
      <c r="Z83" s="201"/>
      <c r="AA83" s="201"/>
      <c r="AB83" s="201"/>
      <c r="AC83" s="201"/>
      <c r="AD83" s="201"/>
      <c r="AE83" s="201" t="s">
        <v>148</v>
      </c>
      <c r="AF83" s="201"/>
      <c r="AG83" s="201"/>
      <c r="AH83" s="201"/>
      <c r="AI83" s="201"/>
      <c r="AJ83" s="201"/>
      <c r="AK83" s="201"/>
      <c r="AL83" s="201"/>
      <c r="AM83" s="201"/>
      <c r="AN83" s="201"/>
      <c r="AO83" s="201"/>
      <c r="AP83" s="201"/>
      <c r="AQ83" s="201"/>
      <c r="AR83" s="201"/>
    </row>
    <row r="84" spans="1:44">
      <c r="A84" s="201" t="s">
        <v>10901</v>
      </c>
      <c r="B84" s="201" t="s">
        <v>10902</v>
      </c>
      <c r="C84" s="199" t="s">
        <v>10903</v>
      </c>
      <c r="D84" s="201" t="s">
        <v>10904</v>
      </c>
      <c r="E84" s="201" t="s">
        <v>4917</v>
      </c>
      <c r="F84" s="204" t="s">
        <v>10905</v>
      </c>
      <c r="G84" s="218"/>
      <c r="H84" s="218"/>
      <c r="I84" s="218"/>
      <c r="J84" s="218"/>
      <c r="K84" s="218"/>
      <c r="L84" s="201"/>
      <c r="M84" s="201"/>
      <c r="N84" s="201"/>
      <c r="O84" s="201"/>
      <c r="P84" s="201"/>
      <c r="Q84" s="201"/>
      <c r="R84" s="201"/>
      <c r="S84" s="201"/>
      <c r="T84" s="199" t="s">
        <v>10906</v>
      </c>
      <c r="U84" s="199" t="s">
        <v>10906</v>
      </c>
      <c r="V84" s="199" t="s">
        <v>10907</v>
      </c>
      <c r="W84" s="248">
        <v>4.8</v>
      </c>
      <c r="X84" s="248">
        <v>16</v>
      </c>
      <c r="Y84" s="201"/>
      <c r="Z84" s="248">
        <v>2015</v>
      </c>
      <c r="AA84" s="201"/>
      <c r="AB84" s="201"/>
      <c r="AC84" s="201"/>
      <c r="AD84" s="201"/>
      <c r="AE84" s="201" t="s">
        <v>148</v>
      </c>
      <c r="AF84" s="201"/>
      <c r="AG84" s="201"/>
      <c r="AH84" s="201"/>
      <c r="AI84" s="201"/>
      <c r="AJ84" s="201"/>
      <c r="AK84" s="201"/>
      <c r="AL84" s="201"/>
      <c r="AM84" s="201"/>
      <c r="AN84" s="201"/>
      <c r="AO84" s="201"/>
      <c r="AP84" s="201"/>
      <c r="AQ84" s="201"/>
      <c r="AR84" s="201"/>
    </row>
    <row r="85" spans="1:44" s="51" customFormat="1">
      <c r="A85" s="250" t="s">
        <v>10908</v>
      </c>
      <c r="B85" s="250" t="s">
        <v>10909</v>
      </c>
      <c r="C85" s="47" t="s">
        <v>10910</v>
      </c>
      <c r="D85" s="250" t="s">
        <v>10911</v>
      </c>
      <c r="E85" s="250" t="s">
        <v>4917</v>
      </c>
      <c r="F85" s="250"/>
      <c r="G85" s="254"/>
      <c r="H85" s="254"/>
      <c r="I85" s="254"/>
      <c r="J85" s="254"/>
      <c r="K85" s="254"/>
      <c r="L85" s="250"/>
      <c r="M85" s="250"/>
      <c r="N85" s="250"/>
      <c r="O85" s="250"/>
      <c r="P85" s="250"/>
      <c r="Q85" s="250"/>
      <c r="R85" s="250"/>
      <c r="S85" s="250"/>
      <c r="T85" s="47" t="s">
        <v>10912</v>
      </c>
      <c r="U85" s="47" t="s">
        <v>10912</v>
      </c>
      <c r="V85" s="47" t="s">
        <v>10913</v>
      </c>
      <c r="W85" s="251">
        <v>5</v>
      </c>
      <c r="X85" s="251">
        <v>4</v>
      </c>
      <c r="Y85" s="250" t="s">
        <v>10914</v>
      </c>
      <c r="Z85" s="250"/>
      <c r="AA85" s="250"/>
      <c r="AB85" s="250"/>
      <c r="AC85" s="250"/>
      <c r="AD85" s="250"/>
      <c r="AE85" s="250" t="s">
        <v>148</v>
      </c>
      <c r="AF85" s="250"/>
      <c r="AG85" s="250"/>
      <c r="AH85" s="250"/>
      <c r="AI85" s="250"/>
      <c r="AJ85" s="250"/>
      <c r="AK85" s="250"/>
      <c r="AL85" s="250"/>
      <c r="AM85" s="250"/>
      <c r="AN85" s="250"/>
      <c r="AO85" s="250"/>
      <c r="AP85" s="250"/>
      <c r="AQ85" s="250"/>
      <c r="AR85" s="250"/>
    </row>
  </sheetData>
  <hyperlinks>
    <hyperlink ref="U2" r:id="rId1" location="rlfi=hd:;si:4008035812900082370,l,CiR2b2xsZXliYWxsIGNsYXNzZXMgaW4gYW5kaHJhIHByYWRlc2haOgoSdm9sbGV5YmFsbCBjbGFzc2VzIiR2b2xsZXliYWxsIGNsYXNzZXMgaW4gYW5kaHJhIHByYWRlc2g;mv:[[18.7368794,84.56210700000001],[13.2640458,77.0930473]];tbs:lrf:!1m4!1u3!2m2!3m1!1e1!1m4!1u2!2m2!2m1!1e1!1m4!1u16!2m2!16m1!1e1!1m4!1u16!2m2!16m1!1e2!2m1!1e2!2m1!1e16!2m1!1e3!3sIAE,lf:1,lf_ui:2" xr:uid="{2135F168-4027-46BB-87D7-41934E0AE0EC}"/>
    <hyperlink ref="V2" r:id="rId2" xr:uid="{42652B42-B665-465F-B032-8FA7CFC235A6}"/>
    <hyperlink ref="U3" r:id="rId3" location="rlfi=hd:;si:243506393401070842;mv:[[18.7368794,84.56210700000001],[13.2640458,77.0930473]];tbs:lrf:!1m4!1u3!2m2!3m1!1e1!1m4!1u2!2m2!2m1!1e1!1m4!1u16!2m2!16m1!1e1!1m4!1u16!2m2!16m1!1e2!2m1!1e2!2m1!1e16!2m1!1e3!3sIAE,lf:1,lf_ui:2" xr:uid="{4179D85B-878C-4AB4-9245-558B8B3CDB98}"/>
    <hyperlink ref="U4" r:id="rId4" location="rlfi=hd:;si:15181889875312186900;mv:[[18.7368794,84.56210700000001],[13.2640458,77.0930473]];tbs:lrf:!1m4!1u3!2m2!3m1!1e1!1m4!1u2!2m2!2m1!1e1!1m4!1u16!2m2!16m1!1e1!1m4!1u16!2m2!16m1!1e2!2m1!1e2!2m1!1e16!2m1!1e3!3sIAE,lf:1,lf_ui:2" xr:uid="{510225B5-7113-416F-8867-E99D887521D9}"/>
    <hyperlink ref="U5" r:id="rId5" location="rlfi=hd:;si:14795614868405485830,l,CiR2b2xsZXliYWxsIGNsYXNzZXMgaW4gYW5kaHJhIHByYWRlc2haOgoSdm9sbGV5YmFsbCBjbGFzc2VzIiR2b2xsZXliYWxsIGNsYXNzZXMgaW4gYW5kaHJhIHByYWRlc2g;mv:[[18.7368794,84.56210700000001],[13.2640458,77.0930473]];tbs:lrf:!1m4!1u3!2m2!3m1!1e1!1m4!1u2!2m2!2m1!1e1!1m4!1u16!2m2!16m1!1e1!1m4!1u16!2m2!16m1!1e2!2m1!1e2!2m1!1e16!2m1!1e3!3sIAE,lf:1,lf_ui:2" xr:uid="{763EEC20-40EB-4C32-90F2-04AF9FCD5A5C}"/>
    <hyperlink ref="U6" r:id="rId6" location="rlfi=hd:;si:6464974011411235049;mv:[[18.7368794,84.56210700000001],[13.2640458,77.0930473]];tbs:lrf:!1m4!1u3!2m2!3m1!1e1!1m4!1u2!2m2!2m1!1e1!1m4!1u16!2m2!16m1!1e1!1m4!1u16!2m2!16m1!1e2!2m1!1e2!2m1!1e16!2m1!1e3!3sIAE,lf:1,lf_ui:2" xr:uid="{06228BCD-1CA6-46BD-89AB-826EB39E8C90}"/>
    <hyperlink ref="U7" r:id="rId7" location="rlfi=hd:;si:14812190775894767795,l,CiR2b2xsZXliYWxsIGNsYXNzZXMgaW4gYW5kaHJhIHByYWRlc2haOgoSdm9sbGV5YmFsbCBjbGFzc2VzIiR2b2xsZXliYWxsIGNsYXNzZXMgaW4gYW5kaHJhIHByYWRlc2g;mv:[[18.7368794,84.56210700000001],[13.2640458,77.0930473]];tbs:lrf:!1m4!1u3!2m2!3m1!1e1!1m4!1u2!2m2!2m1!1e1!1m4!1u16!2m2!16m1!1e1!1m4!1u16!2m2!16m1!1e2!2m1!1e2!2m1!1e16!2m1!1e3!3sIAE,lf:1,lf_ui:2" xr:uid="{444DB282-CDDA-4D53-9FA9-305A248E56D6}"/>
    <hyperlink ref="U8" r:id="rId8" location="rlfi=hd:;si:7337788923973617444,l,CiR2b2xsZXliYWxsIGNsYXNzZXMgaW4gYW5kaHJhIHByYWRlc2haOgoSdm9sbGV5YmFsbCBjbGFzc2VzIiR2b2xsZXliYWxsIGNsYXNzZXMgaW4gYW5kaHJhIHByYWRlc2g;mv:[[18.7368794,84.56210700000001],[13.2640458,77.0930473]];tbs:lrf:!1m4!1u3!2m2!3m1!1e1!1m4!1u2!2m2!2m1!1e1!1m4!1u16!2m2!16m1!1e1!1m4!1u16!2m2!16m1!1e2!2m1!1e2!2m1!1e16!2m1!1e3!3sIAE,lf:1,lf_ui:2" xr:uid="{A6E5BBB1-95A5-47D2-B9D7-65CE51FCDDBA}"/>
    <hyperlink ref="U9" r:id="rId9" location="rlfi=hd:;si:11854662990390979441;mv:[[18.7368794,84.56210700000001],[13.2640458,77.0930473]];tbs:lrf:!1m4!1u3!2m2!3m1!1e1!1m4!1u2!2m2!2m1!1e1!1m4!1u16!2m2!16m1!1e1!1m4!1u16!2m2!16m1!1e2!2m1!1e2!2m1!1e16!2m1!1e3!3sIAE,lf:1,lf_ui:2" xr:uid="{BA905E18-65BF-4B54-9297-8EFCEF6BE841}"/>
    <hyperlink ref="U10" r:id="rId10" location="rlfi=hd:;si:9812405083128855164,l,CiR2b2xsZXliYWxsIGNsYXNzZXMgaW4gYW5kaHJhIHByYWRlc2haOgoSdm9sbGV5YmFsbCBjbGFzc2VzIiR2b2xsZXliYWxsIGNsYXNzZXMgaW4gYW5kaHJhIHByYWRlc2g;mv:[[18.7368794,84.56210700000001],[13.2640458,77.0930473]];tbs:lrf:!1m4!1u3!2m2!3m1!1e1!1m4!1u2!2m2!2m1!1e1!1m4!1u16!2m2!16m1!1e1!1m4!1u16!2m2!16m1!1e2!2m1!1e2!2m1!1e16!2m1!1e3!3sIAE,lf:1,lf_ui:2" xr:uid="{052EFE88-0F63-40EC-96E9-7F85169E1A3D}"/>
    <hyperlink ref="V10" r:id="rId11" xr:uid="{0BFA4FE7-6B3A-4CD5-B591-C6E3A7909B59}"/>
    <hyperlink ref="C11" r:id="rId12" xr:uid="{82B24BB1-AC3F-4A4B-97AF-35890B42D19D}"/>
    <hyperlink ref="U11" r:id="rId13" location="rlfi=hd:;si:16466460343567017953,l,Ch92b2xsZXliYWxsIGNsYXNzZXMgaW4ga2FybmF0YWthWjUKEnZvbGxleWJhbGwgY2xhc3NlcyIfdm9sbGV5YmFsbCBjbGFzc2VzIGluIGthcm5hdGFrYQ;mv:[[13.163577799999999,78.3826921],[12.824936800000001,74.6536742]];tbs:lrf:!1m4!1u3!2m2!3m1!1e1!1m4!1u2!2m2!2m1!1e1!1m4!1u16!2m2!16m1!1e1!1m4!1u16!2m2!16m1!1e2!2m1!1e2!2m1!1e16!2m1!1e3!3sIAE,lf:1,lf_ui:2" xr:uid="{D635197A-45B9-4933-9A07-68166EC7AC2A}"/>
    <hyperlink ref="C12" r:id="rId14" xr:uid="{F9E3A197-F6A3-4018-AF2B-1E27A1628382}"/>
    <hyperlink ref="U12" r:id="rId15" location="rlfi=hd:;si:9715368476628215647,l,Ch92b2xsZXliYWxsIGNsYXNzZXMgaW4ga2FybmF0YWthWjUKEnZvbGxleWJhbGwgY2xhc3NlcyIfdm9sbGV5YmFsbCBjbGFzc2VzIGluIGthcm5hdGFrYQ;mv:[[13.163577799999999,78.3826921],[12.824936800000001,74.6536742]]" xr:uid="{B8D95969-45F8-4533-B418-8C77D5FFF976}"/>
    <hyperlink ref="C13" r:id="rId16" xr:uid="{7B95BF76-1473-4C22-9124-E58C1C2EEDFA}"/>
    <hyperlink ref="U13" r:id="rId17" location="rlfi=hd:;si:16877134960925728313,l,Ch92b2xsZXliYWxsIGNsYXNzZXMgaW4ga2FybmF0YWthWjUKEnZvbGxleWJhbGwgY2xhc3NlcyIfdm9sbGV5YmFsbCBjbGFzc2VzIGluIGthcm5hdGFrYQ;mv:[[13.163577799999999,78.3826921],[12.824936800000001,74.6536742]]" xr:uid="{B101F8BA-B380-46FB-B99E-001CEC6D1D9D}"/>
    <hyperlink ref="C14" r:id="rId18" xr:uid="{CA8F2DDB-88F3-4520-93DF-D291D75F72DC}"/>
    <hyperlink ref="U14" r:id="rId19" location="rlfi=hd:;si:12828327016541408812;mv:[[13.163577799999999,78.3826921],[12.824936800000001,74.6536742]]" xr:uid="{39CECBCC-1CC2-42B0-BC9D-AE447381EA25}"/>
    <hyperlink ref="C15" r:id="rId20" xr:uid="{171D9119-3158-49EB-98F9-D2C5E81313CB}"/>
    <hyperlink ref="U15" r:id="rId21" location="rlfi=hd:;si:9756135428491804998,l,Ch92b2xsZXliYWxsIGNsYXNzZXMgaW4ga2FybmF0YWthWjUKEnZvbGxleWJhbGwgY2xhc3NlcyIfdm9sbGV5YmFsbCBjbGFzc2VzIGluIGthcm5hdGFrYQ;mv:[[13.163577799999999,78.3826921],[12.824936800000001,74.6536742]]" xr:uid="{4A7B85F6-9AFA-4765-AF56-FE3866A81CFC}"/>
    <hyperlink ref="C16" r:id="rId22" xr:uid="{3AD8733F-F0BE-47C7-9A0F-09EF03D2AAB1}"/>
    <hyperlink ref="U16" r:id="rId23" location="rlfi=hd:;si:8571714051828390900,l,Ch92b2xsZXliYWxsIGNsYXNzZXMgaW4ga2FybmF0YWthWjUKEnZvbGxleWJhbGwgY2xhc3NlcyIfdm9sbGV5YmFsbCBjbGFzc2VzIGluIGthcm5hdGFrYQ;mv:[[13.163577799999999,78.3826921],[12.824936800000001,74.6536742]]" xr:uid="{2EE0CEBE-E914-49E6-82A0-85C92B50C9F3}"/>
    <hyperlink ref="C17" r:id="rId24" xr:uid="{83349D62-8097-420C-97BB-F24F2E63633D}"/>
    <hyperlink ref="U17" r:id="rId25" location="rlfi=hd:;si:1906998067645143918;mv:[[13.163577799999999,78.3826921],[12.824936800000001,74.6536742]]" xr:uid="{B289CF78-30C9-495D-94E4-C047F665A93B}"/>
    <hyperlink ref="C18" r:id="rId26" xr:uid="{8B39482E-C2D0-442E-99B3-250A0845E00C}"/>
    <hyperlink ref="U18" r:id="rId27" location="rlfi=hd:;si:12143896476288144591,l,Ch92b2xsZXliYWxsIGNsYXNzZXMgaW4ga2FybmF0YWthWjUKEnZvbGxleWJhbGwgY2xhc3NlcyIfdm9sbGV5YmFsbCBjbGFzc2VzIGluIGthcm5hdGFrYQ;mv:[[13.163577799999999,78.3826921],[12.824936800000001,74.6536742]]" xr:uid="{F60B3DB7-3E27-4CDC-907A-7FE0E1078CFA}"/>
    <hyperlink ref="V18" r:id="rId28" xr:uid="{7EE1C122-7131-449B-880A-C2D0321445D9}"/>
    <hyperlink ref="C19" r:id="rId29" xr:uid="{F5D4399D-0C1C-48B5-8FA9-3BAA03B58B3D}"/>
    <hyperlink ref="U19" r:id="rId30" location="rlfi=hd:;si:16304219757129652384,l,Ch92b2xsZXliYWxsIGNsYXNzZXMgaW4ga2FybmF0YWthWjUKEnZvbGxleWJhbGwgY2xhc3NlcyIfdm9sbGV5YmFsbCBjbGFzc2VzIGluIGthcm5hdGFrYQ;mv:[[13.163577799999999,78.3826921],[12.824936800000001,74.6536742]]" xr:uid="{135DC481-A498-4F48-BBE3-3BDA9B0D032A}"/>
    <hyperlink ref="C20" r:id="rId31" xr:uid="{1A373838-B172-4696-817B-CE51031BFA50}"/>
    <hyperlink ref="U20" r:id="rId32" location="rlfi=hd:;si:16304219757129652384,l,Ch92b2xsZXliYWxsIGNsYXNzZXMgaW4ga2FybmF0YWthWjUKEnZvbGxleWJhbGwgY2xhc3NlcyIfdm9sbGV5YmFsbCBjbGFzc2VzIGluIGthcm5hdGFrYQ;mv:[[13.163577799999999,78.3826921],[12.824936800000001,74.6536742]]" xr:uid="{726AD00D-8918-4FD7-A3C5-82031DC1C787}"/>
    <hyperlink ref="C21" r:id="rId33" xr:uid="{25E714E5-F86D-4D67-A661-D8C88CD4A8CB}"/>
    <hyperlink ref="U21" r:id="rId34" location="rlfi=hd:;si:4783528572966561398,l,Ch92b2xsZXliYWxsIGNsYXNzZXMgaW4ga2FybmF0YWthSOu4w8vlgICACFo7ChJ2b2xsZXliYWxsIGNsYXNzZXMQABABGAMiH3ZvbGxleWJhbGwgY2xhc3NlcyBpbiBrYXJuYXRha2E;mv:[[13.163577799999999,78.3826921],[12.824936800000001,74.6536742]]" xr:uid="{2A60B917-ABC3-4B2C-882A-49F8E4D11A3A}"/>
    <hyperlink ref="C22" r:id="rId35" xr:uid="{944FBD26-350D-4E64-B16C-4529F13B2591}"/>
    <hyperlink ref="U22" r:id="rId36" location="rlfi=hd:;si:6689846071462751701,l,Ch92b2xsZXliYWxsIGNsYXNzZXMgaW4ga2FybmF0YWthWjUKEnZvbGxleWJhbGwgY2xhc3NlcyIfdm9sbGV5YmFsbCBjbGFzc2VzIGluIGthcm5hdGFrYQ;mv:[[13.163577799999999,78.3826921],[12.824936800000001,74.6536742]]" xr:uid="{5CD4A1A1-4358-4310-B779-97D06DA1DA3C}"/>
    <hyperlink ref="C23" r:id="rId37" xr:uid="{5EDA75A7-18BB-4DE1-B120-88DDD036AEE4}"/>
    <hyperlink ref="U23" r:id="rId38" xr:uid="{8993FAF3-199B-48AC-87E3-59D6E844E9FB}"/>
    <hyperlink ref="V23" r:id="rId39" xr:uid="{8D64D8BE-F045-4030-8221-61984B5481DA}"/>
    <hyperlink ref="C24" r:id="rId40" xr:uid="{435B5658-D09B-4C4B-A474-F218FB3DD704}"/>
    <hyperlink ref="U24" r:id="rId41" xr:uid="{C74F3CCF-50F1-4ECD-87C4-3D8D442F9CE2}"/>
    <hyperlink ref="C25" r:id="rId42" xr:uid="{44C67101-B7F3-4CDF-A7CF-0FF22B227C5A}"/>
    <hyperlink ref="U25" r:id="rId43" location="rlfi=hd:;si:16151937406990499689,l,Ch92b2xsZXliYWxsIGNsYXNzZXMgaW4ga2FybmF0YWthWjUKEnZvbGxleWJhbGwgY2xhc3NlcyIfdm9sbGV5YmFsbCBjbGFzc2VzIGluIGthcm5hdGFrYQ;mv:[[16.0472224,77.8655359],[12.092634799999999,74.305984]];start:20" xr:uid="{DDF15A8C-6480-45D1-AFCA-6B44523A46DA}"/>
    <hyperlink ref="C26" r:id="rId44" xr:uid="{D5BDF09B-5CB2-471E-B798-03177D3E7C67}"/>
    <hyperlink ref="U26" r:id="rId45" location="rlfi=hd:;si:12229694309533271927,l,Ch92b2xsZXliYWxsIGNsYXNzZXMgaW4ga2FybmF0YWthWjUKEnZvbGxleWJhbGwgY2xhc3NlcyIfdm9sbGV5YmFsbCBjbGFzc2VzIGluIGthcm5hdGFrYQ;mv:[[13.1635636,78.3826921],[12.8251876,74.6536742]]" xr:uid="{47EAA27A-19AD-4A27-838C-9C84582CECE7}"/>
    <hyperlink ref="C27" r:id="rId46" xr:uid="{9E66F780-0B0A-4B13-A0D3-EE267A4112D0}"/>
    <hyperlink ref="U27" r:id="rId47" location="rlfi=hd:;si:18225355153290851636;mv:[[13.1635636,78.3826921],[12.8251876,74.6536742]]" xr:uid="{718C8342-1828-40B2-A8EA-75A57250B1C9}"/>
    <hyperlink ref="C28" r:id="rId48" xr:uid="{BC825AC5-3479-4273-80DD-579C4E907BE4}"/>
    <hyperlink ref="U28" r:id="rId49" location="rlfi=hd:;si:6689846071462751701,l,Ch92b2xsZXliYWxsIGNsYXNzZXMgaW4ga2FybmF0YWthWjUKEnZvbGxleWJhbGwgY2xhc3NlcyIfdm9sbGV5YmFsbCBjbGFzc2VzIGluIGthcm5hdGFrYQ;mv:[[13.163577799999999,78.3826921],[12.824936800000001,74.6536742]]" xr:uid="{E2E53D0F-27F5-4272-B6D1-AF2297AF970A}"/>
    <hyperlink ref="C29" r:id="rId50" xr:uid="{CC6C58CE-1F5C-444E-B767-A7E23F1FAEC3}"/>
    <hyperlink ref="U29" r:id="rId51" location="rlfi=hd:;si:10977990401111503833,l,Ch92b2xsZXliYWxsIGNsYXNzZXMgaW4ga2FybmF0YWthSKjDq8aDq4CACFo7ChJ2b2xsZXliYWxsIGNsYXNzZXMQABABGAMiH3ZvbGxleWJhbGwgY2xhc3NlcyBpbiBrYXJuYXRha2FiCwkW14tYMdvLHRACYgsJEUAtntB6gjIQAmILCVtVCLxGLU4QEAJiCwk8TwhnDILRMRAC;mv:[[13.1635636,78.3826921],[12.8251876,74.6536742]]" xr:uid="{756381BF-6E8F-449D-AD63-5753975B8E9F}"/>
    <hyperlink ref="C30" r:id="rId52" xr:uid="{76A7DF7B-B8E1-4934-A28F-7B3B7C537AC4}"/>
    <hyperlink ref="U30" r:id="rId53" xr:uid="{F9A19EB2-1E41-4309-A5B5-3970B73C200A}"/>
    <hyperlink ref="C31" r:id="rId54" xr:uid="{97726196-5C2B-4752-B848-74F3E9AD1DCC}"/>
    <hyperlink ref="U31" r:id="rId55" location="rlfi=hd:;si:11949507083286217857,l,CiF2b2xsZXliYWxsIGNsYXNzZXMgaW4gbWFoYXJhc2h0cmFaNwoSdm9sbGV5YmFsbCBjbGFzc2VzIiF2b2xsZXliYWxsIGNsYXNzZXMgaW4gbWFoYXJhc2h0cmE;mv:[[20.4277438,78.62531659999999],[18.344369,72.49467539999999]]" xr:uid="{4344D49B-0FC2-47C9-B1CD-77B7195460D2}"/>
    <hyperlink ref="C32" r:id="rId56" xr:uid="{12EC68D8-E22E-4CAD-957E-F2158AC467EF}"/>
    <hyperlink ref="U32" r:id="rId57" location="rlfi=hd:;si:2014438638760593461,l,CiF2b2xsZXliYWxsIGNsYXNzZXMgaW4gbWFoYXJhc2h0cmFI3srx6bOPgIAIWj0KEnZvbGxleWJhbGwgY2xhc3NlcxAAEAEYAyIhdm9sbGV5YmFsbCBjbGFzc2VzIGluIG1haGFyYXNodHJh;mv:[[20.4277438,78.62531659999999],[18.344369,72.49467539999999]]" xr:uid="{CEE278CB-FF76-4986-80FB-A6716CF1176D}"/>
    <hyperlink ref="C33" r:id="rId58" xr:uid="{3DED4CD0-6CA1-4874-9768-9089362998AC}"/>
    <hyperlink ref="U33" r:id="rId59" location="rlfi=hd:;si:10590491369346374489;mv:[[20.4277438,78.62531659999999],[18.344369,72.49467539999999]]" xr:uid="{FB91779E-CA7A-4382-85F5-814ED7BE36A8}"/>
    <hyperlink ref="C34" r:id="rId60" xr:uid="{DD2103B0-4260-442B-8541-51D9DA0CA570}"/>
    <hyperlink ref="U34" r:id="rId61" location="rlfi=hd:;si:3323090958418722641,l,ChROZXcgVm9sbGV5YmFsbCBDb3VydFosChRuZXcgdm9sbGV5YmFsbCBjb3VydCIUbmV3IHZvbGxleWJhbGwgY291cnQ;mv:[[19.1539753,72.9135313],[19.1345606,72.8689888]];tbs:lrf:!1m4!1u2!2m2!2m1!1e1!1m4!1u16!2m2!16m1!1e1!1m4!1u16!2m2!16m1!1e2!2m1!1e2!2m1!1e16!3sIAE,lf:1,lf_ui:2" xr:uid="{8AB445E5-202E-4034-82D1-0F612EC60D56}"/>
    <hyperlink ref="V34" r:id="rId62" xr:uid="{762141AF-75FE-4A89-BBDD-518BE42566B5}"/>
    <hyperlink ref="C35" r:id="rId63" xr:uid="{A6A26C3F-8528-4978-8052-0F98DFF71061}"/>
    <hyperlink ref="U35" r:id="rId64" location="rlfi=hd:;si:2385891741684915767;mv:[[21.2921466,79.48832949999999],[18.2954406,72.44582559999999]]" xr:uid="{2B8E79BD-50E5-4046-8C4D-6BDD2F395145}"/>
    <hyperlink ref="V35" r:id="rId65" xr:uid="{64980851-1AF4-4A4E-BCE5-894EE9F0085B}"/>
    <hyperlink ref="C36" r:id="rId66" xr:uid="{EB08DDF2-2BF6-4D56-BE40-8FDB661B51D4}"/>
    <hyperlink ref="U36" r:id="rId67" location="rlfi=hd:;si:3088587604494680193;mv:[[19.0747291,72.90139429999999],[19.0723104,72.89818369999999]];tbs:lrf:!1m4!1u3!2m2!3m1!1e1!1m4!1u2!2m2!2m1!1e1!1m4!1u16!2m2!16m1!1e1!1m4!1u16!2m2!16m1!1e2!2m1!1e2!2m1!1e16!2m1!1e3!3sIAE,lf:1,lf_ui:2" xr:uid="{97C88429-898E-4A7A-B9BF-FF46DA6C831A}"/>
    <hyperlink ref="C37" r:id="rId68" xr:uid="{16B82DCD-FE4E-482B-A361-1DCE50378D7E}"/>
    <hyperlink ref="U37" r:id="rId69" location="rlfi=hd:;si:5004559905687730938,l,ChhTb21haXlhIFZvbGxleUJhbGwgY291cnRaNAoYc29tYWl5YSB2b2xsZXliYWxsIGNvdXJ0Ihhzb21haXlhIHZvbGxleWJhbGwgY291cnQ;mv:[[19.0747291,72.90139429999999],[19.0723104,72.89818369999999]]" xr:uid="{F585F487-8046-4C95-B924-B4ED3AC4579A}"/>
    <hyperlink ref="C38" r:id="rId70" xr:uid="{7F1F48E6-10BC-4276-8DFC-29B1D6011DC8}"/>
    <hyperlink ref="U38" r:id="rId71" location="rlfi=hd:;si:3810216521471269903;mv:[[21.2921466,79.48832949999999],[18.2954406,72.44582559999999]]" xr:uid="{635F2109-E03F-47DC-8971-481A55256457}"/>
    <hyperlink ref="V38" r:id="rId72" xr:uid="{76A011BD-AD5B-4662-AB3D-E5B6DE225E0B}"/>
    <hyperlink ref="C39" r:id="rId73" xr:uid="{B3A93EF3-09DD-4958-A83D-2A7F2927BE10}"/>
    <hyperlink ref="U39" r:id="rId74" location="rlfi=hd:;si:1967996940050800399,l,CiF2b2xsZXliYWxsIGNsYXNzZXMgaW4gbWFoYXJhc2h0cmFaNwoSdm9sbGV5YmFsbCBjbGFzc2VzIiF2b2xsZXliYWxsIGNsYXNzZXMgaW4gbWFoYXJhc2h0cmE;mv:[[21.2921466,79.48832949999999],[18.2954406,72.44582559999999]]" xr:uid="{CDD7D1E4-4E9F-470C-812D-3D1C492BBBDE}"/>
    <hyperlink ref="C40" r:id="rId75" xr:uid="{EC184FE5-0966-4664-9B1F-6AC3DCC69A9F}"/>
    <hyperlink ref="U40" r:id="rId76" location="rlfi=hd:;si:8810236929536906658,l,CiF2b2xsZXliYWxsIGNsYXNzZXMgaW4gbWFoYXJhc2h0cmFIxbrNqIOrgIAIWj0KEnZvbGxleWJhbGwgY2xhc3NlcxAAEAEYAyIhdm9sbGV5YmFsbCBjbGFzc2VzIGluIG1haGFyYXNodHJh;mv:[[21.2921466,79.48832949999999],[18.2954406,72.44582559999999]]" xr:uid="{70AFCA4C-BD59-4C78-94E8-E3A682A0461E}"/>
    <hyperlink ref="V40" r:id="rId77" xr:uid="{38793134-D44C-40C6-8E33-80B1D459D128}"/>
    <hyperlink ref="C41" r:id="rId78" xr:uid="{1352EFD0-3542-4997-94E5-F68C78B06D92}"/>
    <hyperlink ref="U41" r:id="rId79" location="rlfi=hd:;si:17469993794319662773,l,CiF2b2xsZXliYWxsIGNsYXNzZXMgaW4gbWFoYXJhc2h0cmFI6KPNy-WAgIAIWj0KEnZvbGxleWJhbGwgY2xhc3NlcxAAEAEYAyIhdm9sbGV5YmFsbCBjbGFzc2VzIGluIG1haGFyYXNodHJh;mv:[[21.2921466,79.48832949999999],[18.2954406,72.44582559999999]]" xr:uid="{52191682-8FED-4722-A573-6A6AD418E261}"/>
    <hyperlink ref="V41" r:id="rId80" xr:uid="{8E351D41-1F40-412F-A434-3F5E3CD76BA9}"/>
    <hyperlink ref="C42" r:id="rId81" xr:uid="{51229101-274A-4DD7-96F5-79460915C389}"/>
    <hyperlink ref="U42" r:id="rId82" location="rlfi=hd:;si:,18.580167869967415,71.52645473400352;mv:[[21.2921466,79.48832949999999],[18.2954406,72.44582559999999]]" xr:uid="{E16A2894-7517-4CAD-88D8-B52809F11649}"/>
    <hyperlink ref="C43" r:id="rId83" xr:uid="{71A2745B-AC47-43D7-BD82-BDB2AC8E2846}"/>
    <hyperlink ref="U43" r:id="rId84" location="rlfi=hd:;si:17580728267048951984,l,CiF2b2xsZXliYWxsIGNsYXNzZXMgaW4gbWFoYXJhc2h0cmFaNwoSdm9sbGV5YmFsbCBjbGFzc2VzIiF2b2xsZXliYWxsIGNsYXNzZXMgaW4gbWFoYXJhc2h0cmE;mv:[[21.2921466,79.48832949999999],[18.2954406,72.44582559999999]]" xr:uid="{1E89612B-5AD2-41CC-AB04-644048682452}"/>
    <hyperlink ref="V43" r:id="rId85" xr:uid="{E1182CE0-EF2B-4FAF-A9DC-E386FD9B32D9}"/>
    <hyperlink ref="C44" r:id="rId86" xr:uid="{88E0AAAC-F2A3-4FC3-9FD5-062855F35454}"/>
    <hyperlink ref="U44" r:id="rId87" location="rlfi=hd:;si:15932618702284684617;mv:[[19.026880977319028,73.01537637830421],[19.02652102268097,73.01499562169577]]" xr:uid="{C0C5CA93-C5F2-4C53-91C0-78CBD996455C}"/>
    <hyperlink ref="V44" r:id="rId88" xr:uid="{34918A85-21F6-496D-B281-4666C454DF7C}"/>
    <hyperlink ref="C45" r:id="rId89" xr:uid="{CCE63DC8-BE51-4375-BB91-15887757678A}"/>
    <hyperlink ref="U45" r:id="rId90" location="rlfi=hd:;si:5779889020343216463;mv:[[19.071857877319026,72.82329302991317],[19.071497922680972,72.82291217008682]]" xr:uid="{7635CC4E-407C-4C53-8BD0-CBF9D0B9194D}"/>
    <hyperlink ref="V45" r:id="rId91" xr:uid="{824BFC9B-0207-4781-8467-2BC81BCAF4A6}"/>
    <hyperlink ref="C46" r:id="rId92" xr:uid="{7FDCFBFE-31D2-419D-9A75-CE4CF6BEE04F}"/>
    <hyperlink ref="U46" r:id="rId93" location="rlfi=hd:;si:2673353095329567619;mv:[[19.017877677319028,72.84547786799081],[19.017517722680974,72.8450971320092]]" xr:uid="{117FF745-E419-475B-8501-29F85D1E58D0}"/>
    <hyperlink ref="V46" r:id="rId94" xr:uid="{BE8E7A92-D509-4582-B78F-CA468E6D2986}"/>
    <hyperlink ref="C47" r:id="rId95" xr:uid="{907EF88C-7B82-4DEA-9544-75914DFD3FE7}"/>
    <hyperlink ref="U47" r:id="rId96" location="rlfi=hd:;si:18131063679922420927;mv:[[19.295023999999998,73.1777246],[19.0063177,72.83380129999999]]" xr:uid="{32DEB45A-A791-42CC-BF87-8476C43DC938}"/>
    <hyperlink ref="C48" r:id="rId97" xr:uid="{14E062F7-1943-4824-B1C7-75A323494756}"/>
    <hyperlink ref="U48" r:id="rId98" location="rlfi=hd:;si:12478472847773300318;mv:[[19.209915977319028,73.18120448923746],[19.20955602268097,73.18082331076253]]" xr:uid="{A6F7702E-662E-4279-B471-B3F5653707FB}"/>
    <hyperlink ref="C49" r:id="rId99" xr:uid="{E017D154-D735-4F40-B4F5-4730676155FD}"/>
    <hyperlink ref="T49" r:id="rId100" location="rlfi=hd:;si:11099244046338398307;mv:[[12.353366,77.1638323],[8.2457795,75.1935194]]" xr:uid="{B61D94AC-E50B-4644-B6BE-0E4F59A879B1}"/>
    <hyperlink ref="U49" r:id="rId101" location="rlfi=hd:;si:11099244046338398307;mv:[[12.353366,77.1638323],[8.2457795,75.1935194]]" xr:uid="{1C7CFDA2-33A6-4873-994B-0EA5385047B6}"/>
    <hyperlink ref="C50" r:id="rId102" xr:uid="{1BD871FB-2229-40CB-8CC7-DA8AE4FA23FC}"/>
    <hyperlink ref="T50" r:id="rId103" location="rlfi=hd:;si:5166864839842076030,l,ChxWb2xsZXliYWxsIGNsYXNzZXMgaW4gS2VyYWxhWjIKEnZvbGxleWJhbGwgY2xhc3NlcyIcdm9sbGV5YmFsbCBjbGFzc2VzIGluIGtlcmFsYQ;mv:[[12.353366,77.1638323],[8.2457795,75.1935194]]" xr:uid="{46D67616-07C1-4083-B7B6-79FE11C49684}"/>
    <hyperlink ref="U50" r:id="rId104" location="rlfi=hd:;si:5166864839842076030,l,ChxWb2xsZXliYWxsIGNsYXNzZXMgaW4gS2VyYWxhWjIKEnZvbGxleWJhbGwgY2xhc3NlcyIcdm9sbGV5YmFsbCBjbGFzc2VzIGluIGtlcmFsYQ;mv:[[12.353366,77.1638323],[8.2457795,75.1935194]]" xr:uid="{8DAC7763-091D-40AF-82DA-C2EACDEE63FB}"/>
    <hyperlink ref="C51" r:id="rId105" xr:uid="{D27A02FF-6E22-4DE4-9C87-65FC0B82CD3C}"/>
    <hyperlink ref="T51" r:id="rId106" location="rlfi=hd:;si:13890287667839435146;mv:[[12.353366,77.1638323],[8.2457795,75.1935194]]" xr:uid="{157B02C4-D52F-4798-BE7C-D5175D42C75C}"/>
    <hyperlink ref="U51" r:id="rId107" location="rlfi=hd:;si:13890287667839435146;mv:[[12.353366,77.1638323],[8.2457795,75.1935194]]" xr:uid="{8604E826-08B5-41B5-85B8-C39E1ABF71BC}"/>
    <hyperlink ref="C52" r:id="rId108" xr:uid="{BE5F8330-C637-4480-BDAE-8396EEE698DF}"/>
    <hyperlink ref="T52" r:id="rId109" location="rlfi=hd:;si:15148062378734383821,l,ChxWb2xsZXliYWxsIGNsYXNzZXMgaW4gS2VyYWxhWjIKEnZvbGxleWJhbGwgY2xhc3NlcyIcdm9sbGV5YmFsbCBjbGFzc2VzIGluIGtlcmFsYQ;mv:[[12.353366,77.1638323],[8.2457795,75.1935194]]" xr:uid="{CC033AB4-D302-4AFF-88BB-1B4BAFE15D18}"/>
    <hyperlink ref="U52" r:id="rId110" location="rlfi=hd:;si:15148062378734383821,l,ChxWb2xsZXliYWxsIGNsYXNzZXMgaW4gS2VyYWxhWjIKEnZvbGxleWJhbGwgY2xhc3NlcyIcdm9sbGV5YmFsbCBjbGFzc2VzIGluIGtlcmFsYQ;mv:[[12.353366,77.1638323],[8.2457795,75.1935194]]" xr:uid="{187C9281-BBCA-4CAC-899F-16A1905E6885}"/>
    <hyperlink ref="C53" r:id="rId111" xr:uid="{736EA801-53F2-429E-A325-433CCC3C6C30}"/>
    <hyperlink ref="T53" r:id="rId112" location="rlfi=hd:;si:7801914089899055721,l,ChxWb2xsZXliYWxsIGNsYXNzZXMgaW4gS2VyYWxhWjIKEnZvbGxleWJhbGwgY2xhc3NlcyIcdm9sbGV5YmFsbCBjbGFzc2VzIGluIGtlcmFsYQ;mv:[[12.353366,77.1638323],[8.2457795,75.1935194]]" xr:uid="{76FC2A51-0A2D-4743-86CA-0946D6622210}"/>
    <hyperlink ref="U53" r:id="rId113" location="rlfi=hd:;si:7801914089899055721,l,ChxWb2xsZXliYWxsIGNsYXNzZXMgaW4gS2VyYWxhWjIKEnZvbGxleWJhbGwgY2xhc3NlcyIcdm9sbGV5YmFsbCBjbGFzc2VzIGluIGtlcmFsYQ;mv:[[12.353366,77.1638323],[8.2457795,75.1935194]]" xr:uid="{02CB3E60-3A29-4EDD-861B-3DEAF8446CCB}"/>
    <hyperlink ref="V53" r:id="rId114" xr:uid="{D420D441-133A-4F53-9DDB-DBA5C55070C3}"/>
    <hyperlink ref="C54" r:id="rId115" xr:uid="{D2EBCF1A-1375-462A-8E36-F38F2BAA9EDB}"/>
    <hyperlink ref="T54" r:id="rId116" location="rlfi=hd:;si:6916405810353224045,l,ChxWb2xsZXliYWxsIGNsYXNzZXMgaW4gS2VyYWxhSKrs_a8BWjgKEnZvbGxleWJhbGwgY2xhc3NlcxAAEAEYAyIcdm9sbGV5YmFsbCBjbGFzc2VzIGluIGtlcmFsYQ;mv:[[12.353999799999999,77.04928070000001],[8.2873136,75.3841125]];start:20" xr:uid="{589ECBB7-6B2B-4608-80B4-8CB77FE2A54F}"/>
    <hyperlink ref="U54" r:id="rId117" location="rlfi=hd:;si:6916405810353224045,l,ChxWb2xsZXliYWxsIGNsYXNzZXMgaW4gS2VyYWxhSKrs_a8BWjgKEnZvbGxleWJhbGwgY2xhc3NlcxAAEAEYAyIcdm9sbGV5YmFsbCBjbGFzc2VzIGluIGtlcmFsYQ;mv:[[12.353999799999999,77.04928070000001],[8.2873136,75.3841125]];start:20" xr:uid="{A7618BA6-9E31-4AC5-AE74-1AED0B06F1BD}"/>
    <hyperlink ref="C55" r:id="rId118" xr:uid="{6818DA77-7ABA-45BE-B08C-A3B307CC3CBD}"/>
    <hyperlink ref="T55" r:id="rId119" location="rlfi=hd:;si:6496592603312016961,l,ChxWb2xsZXliYWxsIGNsYXNzZXMgaW4gS2VyYWxhWjIKEnZvbGxleWJhbGwgY2xhc3NlcyIcdm9sbGV5YmFsbCBjbGFzc2VzIGluIGtlcmFsYQ;mv:[[12.353366,77.1638323],[8.2457795,75.1935194]]" xr:uid="{0FFF2877-E7A9-4E52-A56A-AD571F73B58A}"/>
    <hyperlink ref="U55" r:id="rId120" location="rlfi=hd:;si:6496592603312016961,l,ChxWb2xsZXliYWxsIGNsYXNzZXMgaW4gS2VyYWxhWjIKEnZvbGxleWJhbGwgY2xhc3NlcyIcdm9sbGV5YmFsbCBjbGFzc2VzIGluIGtlcmFsYQ;mv:[[12.353366,77.1638323],[8.2457795,75.1935194]]" xr:uid="{CEF6B4D8-BCA5-40BB-838C-FC10D88B350F}"/>
    <hyperlink ref="C56" r:id="rId121" xr:uid="{92EB27A2-586A-4637-BC90-FBC4C437C709}"/>
    <hyperlink ref="F56" r:id="rId122" xr:uid="{45AFCCEF-8982-4A8A-AFCC-948ADBB716EF}"/>
    <hyperlink ref="T56" r:id="rId123" xr:uid="{852F34A1-6C60-493F-90B5-7B9C76021EE0}"/>
    <hyperlink ref="U56" r:id="rId124" location="rlfi=hd:;si:16346177002031518977,l,ChxWb2xsZXliYWxsIGNsYXNzZXMgaW4gS2VyYWxhWjIKEnZvbGxleWJhbGwgY2xhc3NlcyIcdm9sbGV5YmFsbCBjbGFzc2VzIGluIGtlcmFsYQ;mv:[[12.353366,77.1638323],[8.2457795,75.1935194]]" xr:uid="{34B37883-22B6-45BC-B9F2-DD3E53B890FE}"/>
    <hyperlink ref="V56" r:id="rId125" xr:uid="{0F10AC0E-5AB1-4CF5-B069-7D2476F69072}"/>
    <hyperlink ref="C57" r:id="rId126" xr:uid="{533D7642-B435-443E-898B-81FC1BFF81F4}"/>
    <hyperlink ref="T57" r:id="rId127" xr:uid="{DA22B323-AE09-439C-8105-888AEF719A6B}"/>
    <hyperlink ref="U57" r:id="rId128" location="rlfi=hd:;si:17428364555502807108;mv:[[12.353999799999999,77.04928070000001],[8.2873136,75.3841125]];start:20" xr:uid="{7F267CD5-8DC1-4076-B045-A654F8AEF1DF}"/>
    <hyperlink ref="C58" r:id="rId129" xr:uid="{D6CF0F08-0E62-46D5-B21C-46769112FEBB}"/>
    <hyperlink ref="T58" r:id="rId130" location="rlfi=hd:;si:2309971054328499112;mv:[[12.353366,77.1638323],[8.2457795,75.1935194]]" xr:uid="{4987B943-E741-457A-BC86-744C2E1241B6}"/>
    <hyperlink ref="U58" r:id="rId131" location="rlfi=hd:;si:2309971054328499112;mv:[[12.353366,77.1638323],[8.2457795,75.1935194]]" xr:uid="{D3C4B915-5062-4DAB-9B1D-FEF6D52F5531}"/>
    <hyperlink ref="C59" r:id="rId132" xr:uid="{C93A6EE5-6E1D-4C52-BB6A-8D2B90ABB51B}"/>
    <hyperlink ref="T59" r:id="rId133" location="rlfi=hd:;si:4753770643325668216;mv:[[12.353366,77.1638323],[8.2457795,75.1935194]]" xr:uid="{3E5D88AA-D05C-46CF-AFCA-CA3ED49F1BD9}"/>
    <hyperlink ref="U59" r:id="rId134" location="rlfi=hd:;si:4753770643325668216;mv:[[12.353366,77.1638323],[8.2457795,75.1935194]]" xr:uid="{95BAB410-3597-4190-BD08-F68783B36026}"/>
    <hyperlink ref="C60" r:id="rId135" xr:uid="{859ECF34-5A06-4670-AD5C-4ED4BCC96C49}"/>
    <hyperlink ref="T60" r:id="rId136" location="rlfi=hd:;si:3082228385150012608,l,ChxWb2xsZXliYWxsIGNsYXNzZXMgaW4gS2VyYWxhWjIKEnZvbGxleWJhbGwgY2xhc3NlcyIcdm9sbGV5YmFsbCBjbGFzc2VzIGluIGtlcmFsYQ;mv:[[12.353366,77.1638323],[8.2457795,75.1935194]]" xr:uid="{F824CEC6-0588-4C4B-B077-3456AB9B7721}"/>
    <hyperlink ref="U60" r:id="rId137" location="rlfi=hd:;si:3082228385150012608,l,ChxWb2xsZXliYWxsIGNsYXNzZXMgaW4gS2VyYWxhWjIKEnZvbGxleWJhbGwgY2xhc3NlcyIcdm9sbGV5YmFsbCBjbGFzc2VzIGluIGtlcmFsYQ;mv:[[12.353366,77.1638323],[8.2457795,75.1935194]]" xr:uid="{025A91B5-3211-42C0-9D68-1F50CEE3050E}"/>
    <hyperlink ref="C61" r:id="rId138" xr:uid="{4D4C7B99-0B7B-4B47-9CF4-0177E5A21AC1}"/>
    <hyperlink ref="T61" r:id="rId139" location="rlfi=hd:;si:9611023815188473558;mv:[[12.353366,77.1638323],[8.2457795,75.1935194]]" xr:uid="{171DC2C4-7A33-4004-9C01-CAC227AF71FF}"/>
    <hyperlink ref="U61" r:id="rId140" location="rlfi=hd:;si:9611023815188473558;mv:[[12.353366,77.1638323],[8.2457795,75.1935194]]" xr:uid="{74259108-5178-49A3-903E-11E9B1A9D888}"/>
    <hyperlink ref="C62" r:id="rId141" xr:uid="{832E1128-87E0-4989-B853-B904BAF1539E}"/>
    <hyperlink ref="T62" r:id="rId142" location="rlfi=hd:;si:6046192487839050649;mv:[[12.353366,77.1638323],[8.2457795,75.1935194]]" xr:uid="{BBE66552-7546-4FBD-826E-7AD8742D4FDF}"/>
    <hyperlink ref="U62" r:id="rId143" location="rlfi=hd:;si:6046192487839050649;mv:[[12.353366,77.1638323],[8.2457795,75.1935194]]" xr:uid="{5477DAE1-8598-4FBA-BADA-DD701B7AFB01}"/>
    <hyperlink ref="V62" r:id="rId144" xr:uid="{A57F9AE6-C241-46BC-85D9-4613D4227682}"/>
    <hyperlink ref="C63" r:id="rId145" xr:uid="{753D34ED-9279-4963-9E1A-A520557A78B9}"/>
    <hyperlink ref="T63" r:id="rId146" location="rlfi=hd:;si:18153380471749675937,l,ChxWb2xsZXliYWxsIGNsYXNzZXMgaW4gS2VyYWxhWjIKEnZvbGxleWJhbGwgY2xhc3NlcyIcdm9sbGV5YmFsbCBjbGFzc2VzIGluIGtlcmFsYQ;mv:[[12.353366,77.1638323],[8.2457795,75.1935194]]" xr:uid="{BF33026D-FD47-47FD-B169-1B58E859DD1A}"/>
    <hyperlink ref="U63" r:id="rId147" location="rlfi=hd:;si:18153380471749675937,l,ChxWb2xsZXliYWxsIGNsYXNzZXMgaW4gS2VyYWxhWjIKEnZvbGxleWJhbGwgY2xhc3NlcyIcdm9sbGV5YmFsbCBjbGFzc2VzIGluIGtlcmFsYQ;mv:[[12.353366,77.1638323],[8.2457795,75.1935194]]" xr:uid="{FC88272D-E725-4B55-ACCA-66F3F12E3E5D}"/>
    <hyperlink ref="C64" r:id="rId148" xr:uid="{8671CFF6-99F9-410C-8692-1EAD23F17618}"/>
    <hyperlink ref="T64" r:id="rId149" location="rlfi=hd:;si:11280228319582179392;mv:[[12.353366,77.1638323],[8.2457795,75.1935194]]" xr:uid="{82064613-B6CF-443E-A6BD-827ADED6EE00}"/>
    <hyperlink ref="U64" r:id="rId150" location="rlfi=hd:;si:11280228319582179392;mv:[[12.353366,77.1638323],[8.2457795,75.1935194]]" xr:uid="{933BD294-4313-4847-AF5C-47D4DCB5666F}"/>
    <hyperlink ref="C65" r:id="rId151" xr:uid="{C12D54E1-7601-476E-B345-FC2BA080BD31}"/>
    <hyperlink ref="T65" r:id="rId152" location="rlfi=hd:;si:13501910473660756404;mv:[[12.353999799999999,77.0597355],[8.2873136,75.1994117]];start:20" xr:uid="{98D5730D-613D-4881-835D-6E6CCCE68250}"/>
    <hyperlink ref="U65" r:id="rId153" location="rlfi=hd:;si:13501910473660756404;mv:[[12.353999799999999,77.0597355],[8.2873136,75.1994117]];start:20" xr:uid="{E6F55A41-AAF8-4920-8A99-3FA51D2896F7}"/>
    <hyperlink ref="C66" r:id="rId154" xr:uid="{F8A3554E-CC09-4BA9-888E-16A424C3176B}"/>
    <hyperlink ref="T66" r:id="rId155" location="rlfi=hd:;si:1561117690440237674,l,ChxWb2xsZXliYWxsIGNsYXNzZXMgaW4gS2VyYWxhSKix3gVaOAoSdm9sbGV5YmFsbCBjbGFzc2VzEAAQARgDIhx2b2xsZXliYWxsIGNsYXNzZXMgaW4ga2VyYWxh;mv:[[12.353999799999999,77.0597355],[8.2873136,75.1994117]];start:20" xr:uid="{AAFDBBF7-BCAE-48B3-9399-7A8A430FD173}"/>
    <hyperlink ref="U66" r:id="rId156" location="rlfi=hd:;si:1561117690440237674,l,ChxWb2xsZXliYWxsIGNsYXNzZXMgaW4gS2VyYWxhSKix3gVaOAoSdm9sbGV5YmFsbCBjbGFzc2VzEAAQARgDIhx2b2xsZXliYWxsIGNsYXNzZXMgaW4ga2VyYWxh;mv:[[12.353999799999999,77.0597355],[8.2873136,75.1994117]];start:20" xr:uid="{91ABFEA5-1499-469E-80E2-A5B724EBCF25}"/>
    <hyperlink ref="C67" r:id="rId157" xr:uid="{5C7E6D42-54B4-41A9-9C63-BC9CD9EAA0BF}"/>
    <hyperlink ref="F67" r:id="rId158" xr:uid="{30F10A26-0980-4F97-9348-DDED1B4F7C43}"/>
    <hyperlink ref="T67" r:id="rId159" location="rlfi=hd:;si:10861811942183370240,l,ChxWb2xsZXliYWxsIGNsYXNzZXMgaW4gS2VyYWxhSO728aoDWjgKEnZvbGxleWJhbGwgY2xhc3NlcxAAEAEYAyIcdm9sbGV5YmFsbCBjbGFzc2VzIGluIGtlcmFsYQ;mv:[[10.5393872,77.0112216],[8.3928546,76.0573752]];start:40" xr:uid="{E83A7A8C-5C63-4D6F-9199-E0D609403DF1}"/>
    <hyperlink ref="U67" r:id="rId160" location="rlfi=hd:;si:10861811942183370240,l,ChxWb2xsZXliYWxsIGNsYXNzZXMgaW4gS2VyYWxhSO728aoDWjgKEnZvbGxleWJhbGwgY2xhc3NlcxAAEAEYAyIcdm9sbGV5YmFsbCBjbGFzc2VzIGluIGtlcmFsYQ;mv:[[10.5393872,77.0112216],[8.3928546,76.0573752]];start:40" xr:uid="{54D2A48E-9730-4E49-B8A2-DA5E797B72D6}"/>
    <hyperlink ref="V67" r:id="rId161" xr:uid="{2D80E5EE-78F2-41AF-8AE3-0B7D3148A495}"/>
    <hyperlink ref="C68" r:id="rId162" xr:uid="{00F40DDB-BCB5-4A2B-9528-8F3C01C9C13C}"/>
    <hyperlink ref="T68" r:id="rId163" location="rlfi=hd:;si:4368079898050390314,l,CiBWb2xsZXliYWxsIGNsYXNzZXMgaW4gVGFtaWwgTmFkdVo2ChJ2b2xsZXliYWxsIGNsYXNzZXMiIHZvbGxleWJhbGwgY2xhc3NlcyBpbiB0YW1pbCBuYWR1;mv:[[13.3711371,80.47862780000001],[8.1705734,76.6818986]]" xr:uid="{B5F36AEE-197F-4BF2-8B54-F95102B13591}"/>
    <hyperlink ref="U68" r:id="rId164" location="rlfi=hd:;si:4368079898050390314,l,CiBWb2xsZXliYWxsIGNsYXNzZXMgaW4gVGFtaWwgTmFkdVo2ChJ2b2xsZXliYWxsIGNsYXNzZXMiIHZvbGxleWJhbGwgY2xhc3NlcyBpbiB0YW1pbCBuYWR1;mv:[[13.3711371,80.47862780000001],[8.1705734,76.6818986]]" xr:uid="{E715608D-9AB2-4E9D-9CEF-45AAF1C1279C}"/>
    <hyperlink ref="C69" r:id="rId165" xr:uid="{ABAB85BF-447D-4C76-A9EC-A2EE548FE5E6}"/>
    <hyperlink ref="T69" r:id="rId166" location="rlfi=hd:;si:6949510714614795507;mv:[[13.3711371,80.47862780000001],[8.1705734,76.6818986]]" xr:uid="{D1839AEB-9DEC-422B-90FA-48F96E33F241}"/>
    <hyperlink ref="U69" r:id="rId167" location="rlfi=hd:;si:6949510714614795507;mv:[[13.3711371,80.47862780000001],[8.1705734,76.6818986]]" xr:uid="{980D1843-6B46-4D70-A011-AF05D985790C}"/>
    <hyperlink ref="C70" r:id="rId168" xr:uid="{2D79C69E-7FA3-448C-980E-8919D6AF8432}"/>
    <hyperlink ref="T70" r:id="rId169" location="rlfi=hd:;si:12982646562944231006;mv:[[13.3711371,80.47862780000001],[8.1705734,76.6818986]]" xr:uid="{5968FA8B-3907-461F-80BB-8BD517CCA5F2}"/>
    <hyperlink ref="U70" r:id="rId170" location="rlfi=hd:;si:12982646562944231006;mv:[[13.3711371,80.47862780000001],[8.1705734,76.6818986]]" xr:uid="{AF3AE0F9-9275-4F97-8595-837C0D8FEBC8}"/>
    <hyperlink ref="C71" r:id="rId171" xr:uid="{A3146DFF-299E-457D-9615-98681F20F755}"/>
    <hyperlink ref="T71" r:id="rId172" location="rlfi=hd:;si:11176657204879189270;mv:[[13.4175209,80.456064],[7.8568259000000005,76.7596434]];start:40" xr:uid="{C3E92A67-C666-4494-B2FC-0975AA9CD592}"/>
    <hyperlink ref="U71" r:id="rId173" location="rlfi=hd:;si:11176657204879189270;mv:[[13.4175209,80.456064],[7.8568259000000005,76.7596434]];start:40" xr:uid="{72B705E3-A8B5-45DB-9E3B-60F292ED6BA2}"/>
    <hyperlink ref="C72" r:id="rId174" xr:uid="{9CFF2152-AE39-48EF-A4C3-50CC84A7010A}"/>
    <hyperlink ref="T72" r:id="rId175" location="rlfi=hd:;si:4410337387040719171,l,CiBWb2xsZXliYWxsIGNsYXNzZXMgaW4gVGFtaWwgTmFkdVo2ChJ2b2xsZXliYWxsIGNsYXNzZXMiIHZvbGxleWJhbGwgY2xhc3NlcyBpbiB0YW1pbCBuYWR1;mv:[[13.3711371,80.47862780000001],[8.1705734,76.6818986]]" xr:uid="{B5F10015-BF8B-4EE2-9E23-3FD0F15F4673}"/>
    <hyperlink ref="U72" r:id="rId176" location="rlfi=hd:;si:4410337387040719171,l,CiBWb2xsZXliYWxsIGNsYXNzZXMgaW4gVGFtaWwgTmFkdVo2ChJ2b2xsZXliYWxsIGNsYXNzZXMiIHZvbGxleWJhbGwgY2xhc3NlcyBpbiB0YW1pbCBuYWR1;mv:[[13.3711371,80.47862780000001],[8.1705734,76.6818986]]" xr:uid="{1DADBCD5-F22F-464D-9E05-7DB45E0957CC}"/>
    <hyperlink ref="C73" r:id="rId177" xr:uid="{E4B5851A-6C34-4666-B56E-19518D5F4237}"/>
    <hyperlink ref="T73" r:id="rId178" location="rlfi=hd:;si:9468262680785611302;mv:[[13.3711371,80.47862780000001],[8.1705734,76.6818986]]" xr:uid="{3FC4F5A8-AB8D-40C9-8B5E-9DA4BAE8A66B}"/>
    <hyperlink ref="U73" r:id="rId179" location="rlfi=hd:;si:9468262680785611302;mv:[[13.3711371,80.47862780000001],[8.1705734,76.6818986]]" xr:uid="{F277553C-FC38-4D6D-84F9-E0C26668DA97}"/>
    <hyperlink ref="C74" r:id="rId180" xr:uid="{71DD22E5-F1F8-40FA-92D5-0ABC2BB5C438}"/>
    <hyperlink ref="T74" r:id="rId181" xr:uid="{09481F1E-4D21-46A9-8902-644ADDC24D0B}"/>
    <hyperlink ref="U74" r:id="rId182" location="rlfi=hd:;si:10090262059863711600,l,CiBWb2xsZXliYWxsIGNsYXNzZXMgaW4gVGFtaWwgTmFkdVo2ChJ2b2xsZXliYWxsIGNsYXNzZXMiIHZvbGxleWJhbGwgY2xhc3NlcyBpbiB0YW1pbCBuYWR1;mv:[[13.3711371,80.47862780000001],[8.1705734,76.6818986]]" xr:uid="{CA81E27F-E0A9-4582-8E47-916002355C13}"/>
    <hyperlink ref="C75" r:id="rId183" xr:uid="{5B820CC3-3F22-4EB4-826F-C23FA4EC8C73}"/>
    <hyperlink ref="T75" r:id="rId184" location="rlfi=hd:;si:640640716874864028;mv:[[13.3711371,80.47862780000001],[8.1705734,76.6818986]]" xr:uid="{D08ED5B3-F745-47CD-BC57-C06DB8E2E76A}"/>
    <hyperlink ref="U75" r:id="rId185" location="rlfi=hd:;si:640640716874864028;mv:[[13.3711371,80.47862780000001],[8.1705734,76.6818986]]" xr:uid="{BA9CC4BE-D87C-43CB-A819-5353056602DC}"/>
    <hyperlink ref="C76" r:id="rId186" xr:uid="{1DBA0881-F915-4C18-A144-FAF0B4DFFA2F}"/>
    <hyperlink ref="T76" r:id="rId187" location="rlfi=hd:;si:16562037061389262097;mv:[[13.3711371,80.47862780000001],[8.1705734,76.6818986]]" xr:uid="{C5F43493-66A2-4014-9BBA-EA5C24C980AB}"/>
    <hyperlink ref="U76" r:id="rId188" location="rlfi=hd:;si:16562037061389262097;mv:[[13.3711371,80.47862780000001],[8.1705734,76.6818986]]" xr:uid="{F4DDAFCE-E244-4E2C-AC58-F71C032BCEDB}"/>
    <hyperlink ref="C77" r:id="rId189" xr:uid="{E970A596-65EC-47C7-933E-05933D591004}"/>
    <hyperlink ref="T77" r:id="rId190" xr:uid="{633699E4-20D6-4077-97B4-60A05DA98E51}"/>
    <hyperlink ref="U77" r:id="rId191" location="rlfi=hd:;si:8689673634978983597,l,CiBWb2xsZXliYWxsIGNsYXNzZXMgaW4gVGFtaWwgTmFkdVo2ChJ2b2xsZXliYWxsIGNsYXNzZXMiIHZvbGxleWJhbGwgY2xhc3NlcyBpbiB0YW1pbCBuYWR1;mv:[[13.3711371,80.47862780000001],[8.1705734,76.6818986]]" xr:uid="{55CFCB92-B5AA-4C3C-A344-73407DB5664C}"/>
    <hyperlink ref="C78" r:id="rId192" xr:uid="{C12FAE11-5BC5-4940-A590-43794B3D2E81}"/>
    <hyperlink ref="T78" r:id="rId193" location="rlfi=hd:;si:5011687359216143301,l,CiBWb2xsZXliYWxsIGNsYXNzZXMgaW4gVGFtaWwgTmFkdVo2ChJ2b2xsZXliYWxsIGNsYXNzZXMiIHZvbGxleWJhbGwgY2xhc3NlcyBpbiB0YW1pbCBuYWR1;mv:[[13.3711371,80.47862780000001],[8.1705734,76.6818986]]" xr:uid="{ABB0A751-C6D5-448D-B9D8-C1A35A2A03A4}"/>
    <hyperlink ref="U78" r:id="rId194" location="rlfi=hd:;si:5011687359216143301,l,CiBWb2xsZXliYWxsIGNsYXNzZXMgaW4gVGFtaWwgTmFkdVo2ChJ2b2xsZXliYWxsIGNsYXNzZXMiIHZvbGxleWJhbGwgY2xhc3NlcyBpbiB0YW1pbCBuYWR1;mv:[[13.3711371,80.47862780000001],[8.1705734,76.6818986]]" xr:uid="{0C1A4D4D-8AFF-4075-9682-321955ABAD37}"/>
    <hyperlink ref="C79" r:id="rId195" xr:uid="{50A843FA-B115-4A59-B5B1-EFA36DD4DC86}"/>
    <hyperlink ref="T79" r:id="rId196" location="rlfi=hd:;si:11845760264198066982;mv:[[13.3711371,80.47862780000001],[8.1705734,76.6818986]]" xr:uid="{EE82E526-260B-4577-A988-44A846B58A0B}"/>
    <hyperlink ref="U79" r:id="rId197" location="rlfi=hd:;si:11845760264198066982;mv:[[13.3711371,80.47862780000001],[8.1705734,76.6818986]]" xr:uid="{49B149F0-DBB9-49AE-BC47-9F3DAFB0C687}"/>
    <hyperlink ref="C80" r:id="rId198" xr:uid="{F0B2B0C5-DDF7-496C-B639-2A4D0D623A94}"/>
    <hyperlink ref="T80" r:id="rId199" location="rlfi=hd:;si:11264459632550009516;mv:[[13.378948699999999,80.47963349999999],[9.0025219,76.74949389999999]];start:20" xr:uid="{E17D95E1-4FC4-4396-AEE1-F781C58168E9}"/>
    <hyperlink ref="U80" r:id="rId200" location="rlfi=hd:;si:11264459632550009516;mv:[[13.378948699999999,80.47963349999999],[9.0025219,76.74949389999999]];start:20" xr:uid="{FBDD055B-5FFC-4FC5-BB95-F1BB490D351A}"/>
    <hyperlink ref="C81" r:id="rId201" xr:uid="{AD4F4B09-F5F9-4117-B9E4-C1285EA7BAAA}"/>
    <hyperlink ref="T81" r:id="rId202" location="rlfi=hd:;si:9633252292399981788,l,CiBWb2xsZXliYWxsIGNsYXNzZXMgaW4gVGFtaWwgTmFkdVo2ChJ2b2xsZXliYWxsIGNsYXNzZXMiIHZvbGxleWJhbGwgY2xhc3NlcyBpbiB0YW1pbCBuYWR1;mv:[[13.378948699999999,80.47963349999999],[9.0025219,76.74949389999999]];start:20" xr:uid="{7D36B416-D475-4BFD-807F-EA8EA3AE9285}"/>
    <hyperlink ref="U81" r:id="rId203" location="rlfi=hd:;si:9633252292399981788,l,CiBWb2xsZXliYWxsIGNsYXNzZXMgaW4gVGFtaWwgTmFkdVo2ChJ2b2xsZXliYWxsIGNsYXNzZXMiIHZvbGxleWJhbGwgY2xhc3NlcyBpbiB0YW1pbCBuYWR1;mv:[[13.378948699999999,80.47963349999999],[9.0025219,76.74949389999999]];start:20" xr:uid="{CB4B162E-D5BA-482F-A871-9E8A17F91C99}"/>
    <hyperlink ref="C82" r:id="rId204" xr:uid="{B42225C2-270F-4DA8-B359-611BEEAD9DB0}"/>
    <hyperlink ref="T82" r:id="rId205" location="rlfi=hd:;si:1951622483093840237,l,CiBWb2xsZXliYWxsIGNsYXNzZXMgaW4gVGFtaWwgTmFkdVo2ChJ2b2xsZXliYWxsIGNsYXNzZXMiIHZvbGxleWJhbGwgY2xhc3NlcyBpbiB0YW1pbCBuYWR1;mv:[[13.378948699999999,80.47963349999999],[9.0025219,76.74949389999999]];start:20" xr:uid="{9B59231A-A9ED-4104-88F6-F42DAB6CE794}"/>
    <hyperlink ref="U82" r:id="rId206" location="rlfi=hd:;si:1951622483093840237,l,CiBWb2xsZXliYWxsIGNsYXNzZXMgaW4gVGFtaWwgTmFkdVo2ChJ2b2xsZXliYWxsIGNsYXNzZXMiIHZvbGxleWJhbGwgY2xhc3NlcyBpbiB0YW1pbCBuYWR1;mv:[[13.378948699999999,80.47963349999999],[9.0025219,76.74949389999999]];start:20" xr:uid="{2F96F4EC-A3E5-420C-A6C1-1F1904046EE9}"/>
    <hyperlink ref="V82" r:id="rId207" xr:uid="{23A2EC64-3387-4CE4-97B0-AA9CCB581598}"/>
    <hyperlink ref="C83" r:id="rId208" xr:uid="{9A45701E-DD8C-4863-89D2-261CF67CD422}"/>
    <hyperlink ref="T83" r:id="rId209" location="rlfi=hd:;si:17817684489223371010,l,CiBWb2xsZXliYWxsIGNsYXNzZXMgaW4gVGFtaWwgTmFkdVo2ChJ2b2xsZXliYWxsIGNsYXNzZXMiIHZvbGxleWJhbGwgY2xhc3NlcyBpbiB0YW1pbCBuYWR1;mv:[[13.378948699999999,80.47963349999999],[9.0025219,76.74949389999999]];start:20" xr:uid="{40E65897-9DCF-4159-891B-615A2393AD64}"/>
    <hyperlink ref="U83" r:id="rId210" location="rlfi=hd:;si:17817684489223371010,l,CiBWb2xsZXliYWxsIGNsYXNzZXMgaW4gVGFtaWwgTmFkdVo2ChJ2b2xsZXliYWxsIGNsYXNzZXMiIHZvbGxleWJhbGwgY2xhc3NlcyBpbiB0YW1pbCBuYWR1;mv:[[13.378948699999999,80.47963349999999],[9.0025219,76.74949389999999]];start:20" xr:uid="{AB17F7D5-5CD1-4E74-8D8B-E4847DD69466}"/>
    <hyperlink ref="C84" r:id="rId211" xr:uid="{CC72B440-E133-4D40-A59F-A6E8D191B7B7}"/>
    <hyperlink ref="F84" r:id="rId212" xr:uid="{634D954A-2F1F-4B99-B892-27B505C9464D}"/>
    <hyperlink ref="T84" r:id="rId213" location="rlfi=hd:;si:6823668047559208331,l,CiBWb2xsZXliYWxsIGNsYXNzZXMgaW4gVGFtaWwgTmFkdVo2ChJ2b2xsZXliYWxsIGNsYXNzZXMiIHZvbGxleWJhbGwgY2xhc3NlcyBpbiB0YW1pbCBuYWR1;mv:[[13.4175209,80.456064],[7.8568259000000005,76.7596434]];start:40" xr:uid="{A209B494-E189-46C6-B605-DD62C9C45B12}"/>
    <hyperlink ref="U84" r:id="rId214" location="rlfi=hd:;si:6823668047559208331,l,CiBWb2xsZXliYWxsIGNsYXNzZXMgaW4gVGFtaWwgTmFkdVo2ChJ2b2xsZXliYWxsIGNsYXNzZXMiIHZvbGxleWJhbGwgY2xhc3NlcyBpbiB0YW1pbCBuYWR1;mv:[[13.4175209,80.456064],[7.8568259000000005,76.7596434]];start:40" xr:uid="{725B7692-07B8-4979-8059-791FDD2F4910}"/>
    <hyperlink ref="V84" r:id="rId215" xr:uid="{52954815-6E7D-48D2-AD10-66C8A42424AC}"/>
    <hyperlink ref="C85" r:id="rId216" xr:uid="{CE101E2F-07ED-483B-8A55-489C68B3E1FA}"/>
    <hyperlink ref="T85" r:id="rId217" location="rlfi=hd:;si:7132360231815154794,l,CiBWb2xsZXliYWxsIGNsYXNzZXMgaW4gVGFtaWwgTmFkdVo2ChJ2b2xsZXliYWxsIGNsYXNzZXMiIHZvbGxleWJhbGwgY2xhc3NlcyBpbiB0YW1pbCBuYWR1;mv:[[13.4175209,80.456064],[7.8568259000000005,76.7596434]];start:40" xr:uid="{C3A3C393-0BCA-42B3-B0D3-508ABE29442D}"/>
    <hyperlink ref="U85" r:id="rId218" location="rlfi=hd:;si:7132360231815154794,l,CiBWb2xsZXliYWxsIGNsYXNzZXMgaW4gVGFtaWwgTmFkdVo2ChJ2b2xsZXliYWxsIGNsYXNzZXMiIHZvbGxleWJhbGwgY2xhc3NlcyBpbiB0YW1pbCBuYWR1;mv:[[13.4175209,80.456064],[7.8568259000000005,76.7596434]];start:40" xr:uid="{787435A1-4D95-48FB-8EBF-3866D3458131}"/>
    <hyperlink ref="V85" r:id="rId219" xr:uid="{6AC9B65F-4111-46BE-8809-FE6025112F8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FFA4E-1657-46A6-BE0F-39619B60419B}">
  <dimension ref="A1:AI469"/>
  <sheetViews>
    <sheetView workbookViewId="0">
      <selection activeCell="A90" sqref="A90"/>
    </sheetView>
  </sheetViews>
  <sheetFormatPr defaultRowHeight="15"/>
  <cols>
    <col min="1" max="1" width="9.140625" style="2"/>
  </cols>
  <sheetData>
    <row r="1" spans="1:35" s="6" customFormat="1" ht="36.75" customHeight="1">
      <c r="A1" s="6" t="s">
        <v>1024</v>
      </c>
      <c r="B1" s="6" t="s">
        <v>0</v>
      </c>
      <c r="C1" s="6" t="s">
        <v>1</v>
      </c>
      <c r="D1" s="6" t="s">
        <v>2</v>
      </c>
      <c r="E1" s="6" t="s">
        <v>3</v>
      </c>
      <c r="F1" s="6" t="s">
        <v>4</v>
      </c>
      <c r="G1" s="6" t="s">
        <v>5</v>
      </c>
      <c r="H1" s="6" t="s">
        <v>6</v>
      </c>
      <c r="I1" s="6" t="s">
        <v>7</v>
      </c>
      <c r="J1" s="6" t="s">
        <v>8</v>
      </c>
      <c r="K1" s="6" t="s">
        <v>9</v>
      </c>
      <c r="L1" s="6" t="s">
        <v>10</v>
      </c>
      <c r="M1" s="6" t="s">
        <v>11</v>
      </c>
      <c r="N1" s="6" t="s">
        <v>12</v>
      </c>
      <c r="O1" s="6" t="s">
        <v>13</v>
      </c>
      <c r="P1" s="6" t="s">
        <v>14</v>
      </c>
      <c r="Q1" s="6" t="s">
        <v>15</v>
      </c>
      <c r="R1" s="6" t="s">
        <v>3566</v>
      </c>
      <c r="S1" s="6" t="s">
        <v>17</v>
      </c>
      <c r="T1" s="6" t="s">
        <v>18</v>
      </c>
      <c r="U1" s="6" t="s">
        <v>19</v>
      </c>
      <c r="V1" s="6" t="s">
        <v>22</v>
      </c>
      <c r="W1" s="6" t="s">
        <v>1017</v>
      </c>
      <c r="X1" s="6" t="s">
        <v>20</v>
      </c>
      <c r="Y1" s="6" t="s">
        <v>21</v>
      </c>
      <c r="Z1" s="6" t="s">
        <v>23</v>
      </c>
      <c r="AA1" s="6" t="s">
        <v>24</v>
      </c>
      <c r="AB1" s="6" t="s">
        <v>25</v>
      </c>
      <c r="AC1" s="6" t="s">
        <v>26</v>
      </c>
      <c r="AD1" s="6" t="s">
        <v>27</v>
      </c>
      <c r="AE1" s="6" t="s">
        <v>28</v>
      </c>
      <c r="AF1" s="6" t="s">
        <v>29</v>
      </c>
      <c r="AG1" s="6" t="s">
        <v>30</v>
      </c>
      <c r="AH1" s="6" t="s">
        <v>3567</v>
      </c>
      <c r="AI1" s="6" t="s">
        <v>3568</v>
      </c>
    </row>
    <row r="2" spans="1:35">
      <c r="A2" s="2" t="s">
        <v>1022</v>
      </c>
      <c r="B2" t="s">
        <v>1025</v>
      </c>
      <c r="C2" t="s">
        <v>1026</v>
      </c>
      <c r="D2" t="s">
        <v>1027</v>
      </c>
      <c r="E2" t="s">
        <v>185</v>
      </c>
      <c r="F2" t="s">
        <v>1028</v>
      </c>
      <c r="G2" t="s">
        <v>1029</v>
      </c>
      <c r="P2" t="s">
        <v>1030</v>
      </c>
      <c r="W2">
        <v>5</v>
      </c>
      <c r="X2" t="s">
        <v>1031</v>
      </c>
      <c r="Y2">
        <v>3</v>
      </c>
    </row>
    <row r="3" spans="1:35">
      <c r="B3" t="s">
        <v>1032</v>
      </c>
      <c r="C3" t="s">
        <v>1033</v>
      </c>
      <c r="D3" t="s">
        <v>1034</v>
      </c>
      <c r="E3" t="s">
        <v>1035</v>
      </c>
      <c r="G3" t="s">
        <v>1036</v>
      </c>
      <c r="W3">
        <v>5</v>
      </c>
      <c r="Y3">
        <v>5</v>
      </c>
    </row>
    <row r="4" spans="1:35">
      <c r="B4" t="s">
        <v>1037</v>
      </c>
      <c r="C4" t="s">
        <v>1038</v>
      </c>
      <c r="D4" t="s">
        <v>1039</v>
      </c>
      <c r="E4" t="s">
        <v>90</v>
      </c>
      <c r="P4" t="s">
        <v>1040</v>
      </c>
      <c r="W4">
        <v>3.7</v>
      </c>
      <c r="Y4">
        <v>3</v>
      </c>
    </row>
    <row r="5" spans="1:35">
      <c r="B5" t="s">
        <v>1041</v>
      </c>
      <c r="C5" t="s">
        <v>1042</v>
      </c>
      <c r="D5" t="s">
        <v>1043</v>
      </c>
      <c r="E5" t="s">
        <v>90</v>
      </c>
      <c r="W5">
        <v>4.7</v>
      </c>
      <c r="Y5">
        <v>6</v>
      </c>
    </row>
    <row r="6" spans="1:35">
      <c r="B6" t="s">
        <v>1044</v>
      </c>
      <c r="C6" t="s">
        <v>1045</v>
      </c>
      <c r="D6" t="s">
        <v>1046</v>
      </c>
      <c r="E6" t="s">
        <v>1047</v>
      </c>
      <c r="W6">
        <v>5</v>
      </c>
      <c r="Y6">
        <v>1</v>
      </c>
    </row>
    <row r="7" spans="1:35">
      <c r="B7" t="s">
        <v>1048</v>
      </c>
      <c r="C7" t="s">
        <v>1049</v>
      </c>
      <c r="D7" t="s">
        <v>1050</v>
      </c>
      <c r="E7" t="s">
        <v>1047</v>
      </c>
      <c r="P7" t="s">
        <v>1051</v>
      </c>
      <c r="W7">
        <v>5</v>
      </c>
      <c r="Y7">
        <v>1</v>
      </c>
    </row>
    <row r="8" spans="1:35">
      <c r="B8" t="s">
        <v>1052</v>
      </c>
      <c r="C8" t="s">
        <v>1053</v>
      </c>
      <c r="D8" t="s">
        <v>1054</v>
      </c>
      <c r="E8" t="s">
        <v>90</v>
      </c>
      <c r="G8" t="s">
        <v>1055</v>
      </c>
      <c r="P8" t="s">
        <v>1056</v>
      </c>
      <c r="W8">
        <v>4.3</v>
      </c>
      <c r="X8" t="s">
        <v>1057</v>
      </c>
      <c r="Y8">
        <v>12</v>
      </c>
    </row>
    <row r="9" spans="1:35">
      <c r="B9" t="s">
        <v>1058</v>
      </c>
      <c r="C9" t="s">
        <v>1059</v>
      </c>
      <c r="D9" t="s">
        <v>1060</v>
      </c>
      <c r="E9" t="s">
        <v>1061</v>
      </c>
      <c r="F9" t="s">
        <v>1062</v>
      </c>
      <c r="P9" t="s">
        <v>1063</v>
      </c>
      <c r="W9">
        <v>5</v>
      </c>
      <c r="X9" t="s">
        <v>1064</v>
      </c>
      <c r="Y9">
        <v>1</v>
      </c>
    </row>
    <row r="10" spans="1:35">
      <c r="B10" t="s">
        <v>1065</v>
      </c>
      <c r="C10" t="s">
        <v>1066</v>
      </c>
      <c r="D10" t="s">
        <v>1067</v>
      </c>
      <c r="E10" t="s">
        <v>90</v>
      </c>
      <c r="W10">
        <v>4</v>
      </c>
      <c r="X10" t="s">
        <v>1068</v>
      </c>
      <c r="Y10">
        <v>1</v>
      </c>
    </row>
    <row r="11" spans="1:35">
      <c r="B11" t="s">
        <v>1069</v>
      </c>
      <c r="C11" t="s">
        <v>1070</v>
      </c>
      <c r="D11" t="s">
        <v>1071</v>
      </c>
      <c r="E11" t="s">
        <v>90</v>
      </c>
      <c r="F11" t="s">
        <v>1072</v>
      </c>
      <c r="G11" t="s">
        <v>1073</v>
      </c>
      <c r="P11" t="s">
        <v>1074</v>
      </c>
      <c r="W11">
        <v>5</v>
      </c>
      <c r="X11" t="s">
        <v>1075</v>
      </c>
      <c r="Y11">
        <v>4</v>
      </c>
    </row>
    <row r="12" spans="1:35">
      <c r="B12" t="s">
        <v>1076</v>
      </c>
      <c r="C12" t="s">
        <v>1077</v>
      </c>
      <c r="D12" t="s">
        <v>1078</v>
      </c>
      <c r="E12" t="s">
        <v>1035</v>
      </c>
      <c r="W12">
        <v>5</v>
      </c>
      <c r="Y12">
        <v>6</v>
      </c>
    </row>
    <row r="13" spans="1:35">
      <c r="B13" t="s">
        <v>1079</v>
      </c>
      <c r="C13" t="s">
        <v>1080</v>
      </c>
      <c r="D13" t="s">
        <v>1081</v>
      </c>
      <c r="E13" t="s">
        <v>1082</v>
      </c>
      <c r="W13">
        <v>4.3</v>
      </c>
      <c r="Y13">
        <v>3</v>
      </c>
    </row>
    <row r="14" spans="1:35">
      <c r="B14" t="s">
        <v>1083</v>
      </c>
      <c r="C14" t="s">
        <v>1084</v>
      </c>
      <c r="D14" t="s">
        <v>1085</v>
      </c>
      <c r="E14" t="s">
        <v>185</v>
      </c>
      <c r="W14">
        <v>4.0999999999999996</v>
      </c>
      <c r="Y14">
        <v>7</v>
      </c>
    </row>
    <row r="15" spans="1:35">
      <c r="B15" t="s">
        <v>1086</v>
      </c>
      <c r="C15" t="s">
        <v>1087</v>
      </c>
      <c r="D15" t="s">
        <v>1088</v>
      </c>
      <c r="E15" t="s">
        <v>1089</v>
      </c>
      <c r="P15" t="s">
        <v>1090</v>
      </c>
      <c r="W15">
        <v>5</v>
      </c>
      <c r="X15" t="s">
        <v>1091</v>
      </c>
      <c r="Y15">
        <v>4</v>
      </c>
    </row>
    <row r="16" spans="1:35">
      <c r="B16" t="s">
        <v>1092</v>
      </c>
      <c r="C16" t="s">
        <v>1093</v>
      </c>
      <c r="D16" t="s">
        <v>1094</v>
      </c>
      <c r="E16" t="s">
        <v>90</v>
      </c>
      <c r="P16" t="s">
        <v>1095</v>
      </c>
      <c r="W16">
        <v>4.9000000000000004</v>
      </c>
      <c r="Y16">
        <v>22</v>
      </c>
    </row>
    <row r="17" spans="2:25">
      <c r="B17" t="s">
        <v>1096</v>
      </c>
      <c r="C17" t="s">
        <v>1097</v>
      </c>
      <c r="D17" t="s">
        <v>1098</v>
      </c>
      <c r="E17" t="s">
        <v>1061</v>
      </c>
      <c r="P17" t="s">
        <v>1099</v>
      </c>
    </row>
    <row r="18" spans="2:25">
      <c r="B18" t="s">
        <v>1100</v>
      </c>
      <c r="C18" t="s">
        <v>1101</v>
      </c>
      <c r="D18" t="s">
        <v>1102</v>
      </c>
      <c r="E18" t="s">
        <v>1061</v>
      </c>
      <c r="F18" t="s">
        <v>1062</v>
      </c>
      <c r="G18" t="s">
        <v>1103</v>
      </c>
      <c r="P18" t="s">
        <v>1104</v>
      </c>
      <c r="W18">
        <v>5</v>
      </c>
      <c r="X18" t="s">
        <v>1064</v>
      </c>
      <c r="Y18">
        <v>1</v>
      </c>
    </row>
    <row r="19" spans="2:25">
      <c r="B19" t="s">
        <v>1105</v>
      </c>
      <c r="C19" t="s">
        <v>1106</v>
      </c>
      <c r="D19" t="s">
        <v>1107</v>
      </c>
      <c r="E19" t="s">
        <v>1108</v>
      </c>
      <c r="P19" t="s">
        <v>1109</v>
      </c>
      <c r="W19">
        <v>5</v>
      </c>
      <c r="Y19">
        <v>1</v>
      </c>
    </row>
    <row r="20" spans="2:25">
      <c r="B20" t="s">
        <v>1110</v>
      </c>
      <c r="C20" t="s">
        <v>1111</v>
      </c>
      <c r="D20" t="s">
        <v>1112</v>
      </c>
      <c r="E20" t="s">
        <v>1113</v>
      </c>
      <c r="G20" t="s">
        <v>1114</v>
      </c>
      <c r="P20" t="s">
        <v>1115</v>
      </c>
      <c r="W20">
        <v>3</v>
      </c>
      <c r="Y20">
        <v>2</v>
      </c>
    </row>
    <row r="21" spans="2:25">
      <c r="B21" t="s">
        <v>1116</v>
      </c>
      <c r="C21" t="s">
        <v>1117</v>
      </c>
      <c r="D21" t="s">
        <v>1118</v>
      </c>
      <c r="E21" t="s">
        <v>1061</v>
      </c>
      <c r="F21" t="s">
        <v>1062</v>
      </c>
      <c r="G21" t="s">
        <v>1119</v>
      </c>
      <c r="P21" t="s">
        <v>1120</v>
      </c>
      <c r="W21">
        <v>4</v>
      </c>
      <c r="X21" t="s">
        <v>1064</v>
      </c>
      <c r="Y21">
        <v>31</v>
      </c>
    </row>
    <row r="22" spans="2:25">
      <c r="B22" t="s">
        <v>1121</v>
      </c>
      <c r="C22" t="s">
        <v>1122</v>
      </c>
      <c r="D22" t="s">
        <v>1123</v>
      </c>
      <c r="E22" t="s">
        <v>1061</v>
      </c>
      <c r="F22" t="s">
        <v>1062</v>
      </c>
      <c r="G22" t="s">
        <v>1119</v>
      </c>
      <c r="P22" t="s">
        <v>1104</v>
      </c>
      <c r="W22">
        <v>2</v>
      </c>
      <c r="X22" t="s">
        <v>1064</v>
      </c>
      <c r="Y22">
        <v>1</v>
      </c>
    </row>
    <row r="23" spans="2:25">
      <c r="B23" t="s">
        <v>1124</v>
      </c>
      <c r="C23" t="s">
        <v>1125</v>
      </c>
      <c r="D23" t="s">
        <v>1126</v>
      </c>
      <c r="E23" t="s">
        <v>1061</v>
      </c>
      <c r="F23" t="s">
        <v>1062</v>
      </c>
      <c r="P23" t="s">
        <v>1104</v>
      </c>
      <c r="X23" t="s">
        <v>1064</v>
      </c>
    </row>
    <row r="24" spans="2:25">
      <c r="B24" t="s">
        <v>1127</v>
      </c>
      <c r="C24" t="s">
        <v>1128</v>
      </c>
      <c r="D24" t="s">
        <v>1129</v>
      </c>
      <c r="E24" t="s">
        <v>161</v>
      </c>
      <c r="G24" t="s">
        <v>1130</v>
      </c>
      <c r="P24" t="s">
        <v>1104</v>
      </c>
      <c r="W24">
        <v>5</v>
      </c>
      <c r="X24" t="s">
        <v>1131</v>
      </c>
      <c r="Y24">
        <v>6</v>
      </c>
    </row>
    <row r="25" spans="2:25">
      <c r="B25" t="s">
        <v>1132</v>
      </c>
      <c r="C25" t="s">
        <v>1133</v>
      </c>
      <c r="D25" t="s">
        <v>1134</v>
      </c>
      <c r="E25" t="s">
        <v>1061</v>
      </c>
      <c r="F25" t="s">
        <v>1062</v>
      </c>
      <c r="G25" t="s">
        <v>1119</v>
      </c>
      <c r="P25" t="s">
        <v>1135</v>
      </c>
      <c r="W25">
        <v>4.5</v>
      </c>
      <c r="X25" t="s">
        <v>1064</v>
      </c>
      <c r="Y25">
        <v>29</v>
      </c>
    </row>
    <row r="26" spans="2:25">
      <c r="B26" t="s">
        <v>1136</v>
      </c>
      <c r="C26" t="s">
        <v>1137</v>
      </c>
      <c r="D26" t="s">
        <v>1138</v>
      </c>
      <c r="E26" t="s">
        <v>1139</v>
      </c>
      <c r="G26" t="s">
        <v>1140</v>
      </c>
      <c r="P26" t="s">
        <v>1141</v>
      </c>
      <c r="W26">
        <v>4.9000000000000004</v>
      </c>
      <c r="X26" t="s">
        <v>1142</v>
      </c>
      <c r="Y26">
        <v>29</v>
      </c>
    </row>
    <row r="27" spans="2:25">
      <c r="B27" t="s">
        <v>1143</v>
      </c>
      <c r="C27" t="s">
        <v>1144</v>
      </c>
      <c r="D27" t="s">
        <v>1145</v>
      </c>
      <c r="E27" t="s">
        <v>90</v>
      </c>
      <c r="W27">
        <v>4.2</v>
      </c>
      <c r="Y27">
        <v>6</v>
      </c>
    </row>
    <row r="28" spans="2:25">
      <c r="B28" t="s">
        <v>1146</v>
      </c>
      <c r="C28" t="s">
        <v>1147</v>
      </c>
      <c r="D28" t="s">
        <v>1148</v>
      </c>
      <c r="E28" t="s">
        <v>161</v>
      </c>
      <c r="G28" t="s">
        <v>1149</v>
      </c>
      <c r="W28">
        <v>4.5</v>
      </c>
      <c r="X28" t="s">
        <v>1150</v>
      </c>
      <c r="Y28">
        <v>38</v>
      </c>
    </row>
    <row r="29" spans="2:25">
      <c r="B29" t="s">
        <v>1151</v>
      </c>
      <c r="C29" t="s">
        <v>1152</v>
      </c>
      <c r="D29" t="s">
        <v>1153</v>
      </c>
      <c r="E29" t="s">
        <v>1035</v>
      </c>
      <c r="G29" t="s">
        <v>1154</v>
      </c>
      <c r="W29">
        <v>4.5</v>
      </c>
      <c r="Y29">
        <v>48</v>
      </c>
    </row>
    <row r="30" spans="2:25">
      <c r="B30" t="s">
        <v>1155</v>
      </c>
      <c r="C30" t="s">
        <v>1156</v>
      </c>
      <c r="D30" t="s">
        <v>1157</v>
      </c>
      <c r="E30" t="s">
        <v>1061</v>
      </c>
      <c r="F30" t="s">
        <v>1062</v>
      </c>
      <c r="G30" t="s">
        <v>1119</v>
      </c>
      <c r="P30" t="s">
        <v>1158</v>
      </c>
      <c r="W30">
        <v>3.4</v>
      </c>
      <c r="X30" t="s">
        <v>1064</v>
      </c>
      <c r="Y30">
        <v>7</v>
      </c>
    </row>
    <row r="31" spans="2:25">
      <c r="B31" t="s">
        <v>1159</v>
      </c>
      <c r="C31" t="s">
        <v>1160</v>
      </c>
      <c r="D31" t="s">
        <v>1161</v>
      </c>
      <c r="E31" t="s">
        <v>1035</v>
      </c>
      <c r="F31" t="s">
        <v>1162</v>
      </c>
      <c r="P31" t="s">
        <v>1163</v>
      </c>
      <c r="W31">
        <v>5</v>
      </c>
      <c r="X31" t="s">
        <v>1164</v>
      </c>
      <c r="Y31">
        <v>17</v>
      </c>
    </row>
    <row r="32" spans="2:25">
      <c r="B32" t="s">
        <v>1165</v>
      </c>
      <c r="C32" t="s">
        <v>1166</v>
      </c>
      <c r="D32" t="s">
        <v>1167</v>
      </c>
      <c r="E32" t="s">
        <v>1168</v>
      </c>
      <c r="W32">
        <v>5</v>
      </c>
      <c r="Y32">
        <v>1</v>
      </c>
    </row>
    <row r="33" spans="1:25">
      <c r="B33" t="s">
        <v>1169</v>
      </c>
      <c r="C33" t="s">
        <v>1170</v>
      </c>
      <c r="D33" t="s">
        <v>1171</v>
      </c>
      <c r="E33" t="s">
        <v>161</v>
      </c>
      <c r="P33" t="s">
        <v>1172</v>
      </c>
      <c r="W33">
        <v>5</v>
      </c>
      <c r="Y33">
        <v>1</v>
      </c>
    </row>
    <row r="34" spans="1:25">
      <c r="B34" t="s">
        <v>1173</v>
      </c>
      <c r="C34" t="s">
        <v>1174</v>
      </c>
      <c r="D34" t="s">
        <v>1175</v>
      </c>
      <c r="E34" t="s">
        <v>1176</v>
      </c>
      <c r="P34" t="s">
        <v>1177</v>
      </c>
      <c r="W34">
        <v>5</v>
      </c>
      <c r="X34" t="s">
        <v>1178</v>
      </c>
      <c r="Y34">
        <v>2</v>
      </c>
    </row>
    <row r="35" spans="1:25">
      <c r="B35" t="s">
        <v>1179</v>
      </c>
      <c r="C35" t="s">
        <v>1180</v>
      </c>
      <c r="D35" t="s">
        <v>1181</v>
      </c>
      <c r="E35" t="s">
        <v>90</v>
      </c>
      <c r="P35" t="s">
        <v>1182</v>
      </c>
      <c r="W35">
        <v>5</v>
      </c>
      <c r="Y35">
        <v>20</v>
      </c>
    </row>
    <row r="36" spans="1:25">
      <c r="B36" t="s">
        <v>1183</v>
      </c>
      <c r="C36" t="s">
        <v>1122</v>
      </c>
      <c r="D36" t="s">
        <v>1184</v>
      </c>
      <c r="E36" t="s">
        <v>1061</v>
      </c>
      <c r="W36">
        <v>4.3</v>
      </c>
      <c r="Y36">
        <v>6</v>
      </c>
    </row>
    <row r="37" spans="1:25">
      <c r="B37" t="s">
        <v>1185</v>
      </c>
      <c r="C37" t="s">
        <v>1186</v>
      </c>
      <c r="D37" t="s">
        <v>1187</v>
      </c>
      <c r="E37" t="s">
        <v>185</v>
      </c>
      <c r="G37" t="s">
        <v>1188</v>
      </c>
      <c r="W37">
        <v>5</v>
      </c>
      <c r="Y37">
        <v>25</v>
      </c>
    </row>
    <row r="38" spans="1:25">
      <c r="B38" t="s">
        <v>1189</v>
      </c>
      <c r="C38" t="s">
        <v>1186</v>
      </c>
      <c r="D38" t="s">
        <v>1190</v>
      </c>
      <c r="E38" t="s">
        <v>185</v>
      </c>
      <c r="P38" t="s">
        <v>1191</v>
      </c>
      <c r="W38">
        <v>4.8</v>
      </c>
      <c r="Y38">
        <v>30</v>
      </c>
    </row>
    <row r="39" spans="1:25">
      <c r="B39" t="s">
        <v>1192</v>
      </c>
      <c r="C39" t="s">
        <v>1193</v>
      </c>
      <c r="D39" t="s">
        <v>1194</v>
      </c>
      <c r="E39" t="s">
        <v>1061</v>
      </c>
      <c r="G39" t="s">
        <v>1195</v>
      </c>
      <c r="P39" t="s">
        <v>1104</v>
      </c>
      <c r="W39">
        <v>5</v>
      </c>
      <c r="X39" t="s">
        <v>1196</v>
      </c>
      <c r="Y39">
        <v>64</v>
      </c>
    </row>
    <row r="40" spans="1:25">
      <c r="B40" t="s">
        <v>1197</v>
      </c>
      <c r="C40" t="s">
        <v>1198</v>
      </c>
      <c r="D40" t="s">
        <v>1199</v>
      </c>
      <c r="E40" t="s">
        <v>90</v>
      </c>
      <c r="W40">
        <v>2.2999999999999998</v>
      </c>
      <c r="Y40">
        <v>3</v>
      </c>
    </row>
    <row r="41" spans="1:25">
      <c r="B41" t="s">
        <v>1200</v>
      </c>
      <c r="C41" t="s">
        <v>1201</v>
      </c>
      <c r="D41" t="s">
        <v>1202</v>
      </c>
      <c r="E41" t="s">
        <v>1113</v>
      </c>
      <c r="G41" t="s">
        <v>1203</v>
      </c>
      <c r="P41" t="s">
        <v>1204</v>
      </c>
      <c r="W41">
        <v>4.8</v>
      </c>
      <c r="Y41">
        <v>82</v>
      </c>
    </row>
    <row r="42" spans="1:25">
      <c r="A42" s="2" t="s">
        <v>1019</v>
      </c>
      <c r="B42" t="s">
        <v>1205</v>
      </c>
      <c r="C42" t="s">
        <v>1206</v>
      </c>
      <c r="D42" t="s">
        <v>1207</v>
      </c>
      <c r="E42" t="s">
        <v>269</v>
      </c>
      <c r="G42" t="s">
        <v>1208</v>
      </c>
      <c r="U42" t="s">
        <v>1209</v>
      </c>
      <c r="W42">
        <v>5</v>
      </c>
      <c r="X42" t="s">
        <v>1210</v>
      </c>
      <c r="Y42">
        <v>176</v>
      </c>
    </row>
    <row r="43" spans="1:25">
      <c r="B43" t="s">
        <v>1211</v>
      </c>
      <c r="C43" t="s">
        <v>1212</v>
      </c>
      <c r="D43" t="s">
        <v>1213</v>
      </c>
      <c r="E43" t="s">
        <v>269</v>
      </c>
      <c r="G43" t="s">
        <v>1214</v>
      </c>
      <c r="U43" t="s">
        <v>1215</v>
      </c>
      <c r="W43">
        <v>4.5999999999999996</v>
      </c>
      <c r="Y43">
        <v>26</v>
      </c>
    </row>
    <row r="44" spans="1:25">
      <c r="B44" t="s">
        <v>1216</v>
      </c>
      <c r="C44" t="s">
        <v>1217</v>
      </c>
      <c r="D44" t="s">
        <v>1218</v>
      </c>
      <c r="E44" t="s">
        <v>269</v>
      </c>
      <c r="G44" t="s">
        <v>1219</v>
      </c>
      <c r="U44" t="s">
        <v>1220</v>
      </c>
      <c r="W44">
        <v>4.3</v>
      </c>
      <c r="X44" t="s">
        <v>1221</v>
      </c>
      <c r="Y44">
        <v>4</v>
      </c>
    </row>
    <row r="45" spans="1:25">
      <c r="B45" t="s">
        <v>1222</v>
      </c>
      <c r="C45" t="s">
        <v>1223</v>
      </c>
      <c r="D45" t="s">
        <v>1224</v>
      </c>
      <c r="E45" t="s">
        <v>36</v>
      </c>
      <c r="G45" t="s">
        <v>1225</v>
      </c>
      <c r="P45" t="s">
        <v>1226</v>
      </c>
      <c r="U45" t="s">
        <v>1227</v>
      </c>
      <c r="W45">
        <v>4.9000000000000004</v>
      </c>
      <c r="X45" t="s">
        <v>1228</v>
      </c>
      <c r="Y45">
        <v>36</v>
      </c>
    </row>
    <row r="46" spans="1:25">
      <c r="B46" t="s">
        <v>1229</v>
      </c>
      <c r="C46" t="s">
        <v>1230</v>
      </c>
      <c r="D46" t="s">
        <v>1231</v>
      </c>
      <c r="E46" t="s">
        <v>269</v>
      </c>
      <c r="G46" t="s">
        <v>1214</v>
      </c>
      <c r="U46" t="s">
        <v>1232</v>
      </c>
      <c r="W46">
        <v>4.5999999999999996</v>
      </c>
      <c r="Y46">
        <v>5</v>
      </c>
    </row>
    <row r="47" spans="1:25">
      <c r="B47" t="s">
        <v>1233</v>
      </c>
      <c r="C47" t="s">
        <v>1234</v>
      </c>
      <c r="D47" t="s">
        <v>1235</v>
      </c>
      <c r="E47" t="s">
        <v>36</v>
      </c>
      <c r="P47" t="s">
        <v>1236</v>
      </c>
      <c r="U47" t="s">
        <v>1237</v>
      </c>
      <c r="W47">
        <v>5</v>
      </c>
      <c r="Y47">
        <v>3</v>
      </c>
    </row>
    <row r="48" spans="1:25">
      <c r="B48" t="s">
        <v>1238</v>
      </c>
      <c r="C48" t="s">
        <v>1239</v>
      </c>
      <c r="D48" t="s">
        <v>1240</v>
      </c>
      <c r="E48" t="s">
        <v>36</v>
      </c>
      <c r="G48" t="s">
        <v>1241</v>
      </c>
      <c r="P48" t="s">
        <v>1242</v>
      </c>
      <c r="U48" t="s">
        <v>1243</v>
      </c>
      <c r="W48">
        <v>4.5</v>
      </c>
      <c r="X48" t="s">
        <v>1244</v>
      </c>
      <c r="Y48">
        <v>280</v>
      </c>
    </row>
    <row r="49" spans="2:25">
      <c r="B49" t="s">
        <v>1245</v>
      </c>
      <c r="C49" t="s">
        <v>1246</v>
      </c>
      <c r="D49" t="s">
        <v>1247</v>
      </c>
      <c r="E49" t="s">
        <v>36</v>
      </c>
      <c r="G49" t="s">
        <v>1248</v>
      </c>
      <c r="P49" t="s">
        <v>1249</v>
      </c>
      <c r="U49" t="s">
        <v>1250</v>
      </c>
      <c r="W49">
        <v>4.8</v>
      </c>
      <c r="X49" t="s">
        <v>1251</v>
      </c>
      <c r="Y49">
        <v>29</v>
      </c>
    </row>
    <row r="50" spans="2:25">
      <c r="B50" t="s">
        <v>1252</v>
      </c>
      <c r="C50" t="s">
        <v>1253</v>
      </c>
      <c r="D50" t="s">
        <v>1254</v>
      </c>
      <c r="E50" t="s">
        <v>36</v>
      </c>
      <c r="U50" t="s">
        <v>1255</v>
      </c>
      <c r="W50">
        <v>4.5</v>
      </c>
      <c r="X50" t="s">
        <v>1256</v>
      </c>
      <c r="Y50">
        <v>15</v>
      </c>
    </row>
    <row r="51" spans="2:25">
      <c r="B51" t="s">
        <v>1257</v>
      </c>
      <c r="C51" t="s">
        <v>1258</v>
      </c>
      <c r="D51" t="s">
        <v>1259</v>
      </c>
      <c r="E51" t="s">
        <v>36</v>
      </c>
      <c r="G51" t="s">
        <v>1260</v>
      </c>
      <c r="P51" t="s">
        <v>1261</v>
      </c>
      <c r="U51" t="s">
        <v>1262</v>
      </c>
      <c r="W51">
        <v>4.4000000000000004</v>
      </c>
      <c r="Y51">
        <v>7</v>
      </c>
    </row>
    <row r="52" spans="2:25">
      <c r="B52" t="s">
        <v>1263</v>
      </c>
      <c r="C52" t="s">
        <v>1264</v>
      </c>
      <c r="D52" t="s">
        <v>1265</v>
      </c>
      <c r="E52" t="s">
        <v>36</v>
      </c>
      <c r="G52" t="s">
        <v>1266</v>
      </c>
      <c r="P52" t="s">
        <v>1267</v>
      </c>
      <c r="U52" t="s">
        <v>1268</v>
      </c>
      <c r="W52">
        <v>4.5</v>
      </c>
      <c r="Y52">
        <v>2</v>
      </c>
    </row>
    <row r="53" spans="2:25">
      <c r="B53" t="s">
        <v>1269</v>
      </c>
      <c r="C53" t="s">
        <v>1270</v>
      </c>
      <c r="D53" t="s">
        <v>1271</v>
      </c>
      <c r="E53" t="s">
        <v>36</v>
      </c>
      <c r="P53" t="s">
        <v>1272</v>
      </c>
      <c r="U53" t="s">
        <v>1273</v>
      </c>
      <c r="W53">
        <v>4.9000000000000004</v>
      </c>
      <c r="X53" t="s">
        <v>1274</v>
      </c>
      <c r="Y53">
        <v>11</v>
      </c>
    </row>
    <row r="54" spans="2:25">
      <c r="B54" t="s">
        <v>1275</v>
      </c>
      <c r="C54" t="s">
        <v>1276</v>
      </c>
      <c r="D54" t="s">
        <v>1277</v>
      </c>
      <c r="E54" t="s">
        <v>36</v>
      </c>
      <c r="F54" t="s">
        <v>1278</v>
      </c>
      <c r="G54" t="s">
        <v>1279</v>
      </c>
      <c r="U54" t="s">
        <v>1280</v>
      </c>
      <c r="W54">
        <v>4.3</v>
      </c>
      <c r="X54" t="s">
        <v>1281</v>
      </c>
      <c r="Y54">
        <v>20</v>
      </c>
    </row>
    <row r="55" spans="2:25">
      <c r="B55" t="s">
        <v>1282</v>
      </c>
      <c r="C55" t="s">
        <v>1283</v>
      </c>
      <c r="D55" t="s">
        <v>1284</v>
      </c>
      <c r="E55" t="s">
        <v>362</v>
      </c>
      <c r="G55" t="s">
        <v>1285</v>
      </c>
      <c r="U55" t="s">
        <v>1286</v>
      </c>
      <c r="W55">
        <v>5</v>
      </c>
      <c r="X55" t="s">
        <v>1287</v>
      </c>
      <c r="Y55">
        <v>10</v>
      </c>
    </row>
    <row r="56" spans="2:25">
      <c r="B56" t="s">
        <v>1288</v>
      </c>
      <c r="C56" t="s">
        <v>1289</v>
      </c>
      <c r="D56" t="s">
        <v>1290</v>
      </c>
      <c r="E56" t="s">
        <v>36</v>
      </c>
      <c r="G56" t="s">
        <v>1291</v>
      </c>
      <c r="P56" t="s">
        <v>1292</v>
      </c>
      <c r="U56" t="s">
        <v>1293</v>
      </c>
      <c r="W56">
        <v>4.9000000000000004</v>
      </c>
      <c r="X56" t="s">
        <v>1294</v>
      </c>
      <c r="Y56">
        <v>18</v>
      </c>
    </row>
    <row r="57" spans="2:25">
      <c r="B57" t="s">
        <v>1295</v>
      </c>
      <c r="C57" t="s">
        <v>1296</v>
      </c>
      <c r="D57" t="s">
        <v>1297</v>
      </c>
      <c r="E57" t="s">
        <v>36</v>
      </c>
      <c r="P57" t="s">
        <v>1298</v>
      </c>
      <c r="U57" t="s">
        <v>1299</v>
      </c>
      <c r="W57">
        <v>5</v>
      </c>
      <c r="X57" t="s">
        <v>1300</v>
      </c>
      <c r="Y57">
        <v>10</v>
      </c>
    </row>
    <row r="58" spans="2:25">
      <c r="B58" t="s">
        <v>1301</v>
      </c>
      <c r="C58" t="s">
        <v>1302</v>
      </c>
      <c r="D58" t="s">
        <v>1303</v>
      </c>
      <c r="E58" t="s">
        <v>36</v>
      </c>
      <c r="G58" t="s">
        <v>1304</v>
      </c>
      <c r="P58" t="s">
        <v>1305</v>
      </c>
      <c r="U58" t="s">
        <v>1306</v>
      </c>
      <c r="W58">
        <v>5</v>
      </c>
      <c r="X58" t="s">
        <v>1307</v>
      </c>
      <c r="Y58">
        <v>19</v>
      </c>
    </row>
    <row r="59" spans="2:25">
      <c r="B59" t="s">
        <v>1308</v>
      </c>
      <c r="C59" t="s">
        <v>1309</v>
      </c>
      <c r="D59" t="s">
        <v>1310</v>
      </c>
      <c r="E59" t="s">
        <v>269</v>
      </c>
      <c r="G59" t="s">
        <v>1311</v>
      </c>
      <c r="U59" t="s">
        <v>1312</v>
      </c>
      <c r="W59">
        <v>4.7</v>
      </c>
      <c r="X59" t="s">
        <v>1313</v>
      </c>
      <c r="Y59">
        <v>63</v>
      </c>
    </row>
    <row r="60" spans="2:25">
      <c r="B60" t="s">
        <v>1314</v>
      </c>
      <c r="C60" t="s">
        <v>1315</v>
      </c>
      <c r="D60" t="s">
        <v>1316</v>
      </c>
      <c r="E60" t="s">
        <v>36</v>
      </c>
      <c r="F60" t="s">
        <v>1317</v>
      </c>
      <c r="G60" t="s">
        <v>1318</v>
      </c>
      <c r="P60" t="s">
        <v>1319</v>
      </c>
      <c r="U60" t="s">
        <v>1320</v>
      </c>
      <c r="W60">
        <v>4.8</v>
      </c>
      <c r="X60" t="s">
        <v>1321</v>
      </c>
      <c r="Y60">
        <v>34</v>
      </c>
    </row>
    <row r="61" spans="2:25">
      <c r="B61" t="s">
        <v>1322</v>
      </c>
      <c r="C61" t="s">
        <v>1323</v>
      </c>
      <c r="D61" t="s">
        <v>1324</v>
      </c>
      <c r="E61" t="s">
        <v>36</v>
      </c>
      <c r="G61" t="s">
        <v>1325</v>
      </c>
      <c r="P61" t="s">
        <v>1326</v>
      </c>
      <c r="U61" t="s">
        <v>1327</v>
      </c>
      <c r="W61">
        <v>4.5</v>
      </c>
      <c r="Y61">
        <v>8</v>
      </c>
    </row>
    <row r="62" spans="2:25">
      <c r="B62" t="s">
        <v>1328</v>
      </c>
      <c r="C62" t="s">
        <v>1329</v>
      </c>
      <c r="D62" t="s">
        <v>1330</v>
      </c>
      <c r="E62" t="s">
        <v>36</v>
      </c>
      <c r="G62" t="s">
        <v>1325</v>
      </c>
      <c r="U62" t="s">
        <v>1331</v>
      </c>
      <c r="W62">
        <v>3</v>
      </c>
      <c r="Y62">
        <v>2</v>
      </c>
    </row>
    <row r="63" spans="2:25">
      <c r="B63" t="s">
        <v>1332</v>
      </c>
      <c r="C63" t="s">
        <v>1333</v>
      </c>
      <c r="D63" t="s">
        <v>1334</v>
      </c>
      <c r="E63" t="s">
        <v>36</v>
      </c>
      <c r="F63" t="s">
        <v>1335</v>
      </c>
      <c r="G63" t="s">
        <v>1336</v>
      </c>
      <c r="U63" t="s">
        <v>1337</v>
      </c>
      <c r="W63">
        <v>3.9</v>
      </c>
      <c r="X63" t="s">
        <v>1338</v>
      </c>
      <c r="Y63">
        <v>7</v>
      </c>
    </row>
    <row r="64" spans="2:25">
      <c r="C64" t="s">
        <v>1339</v>
      </c>
      <c r="D64" t="s">
        <v>1340</v>
      </c>
      <c r="E64" t="s">
        <v>36</v>
      </c>
      <c r="G64" t="s">
        <v>1336</v>
      </c>
      <c r="P64" t="s">
        <v>1341</v>
      </c>
      <c r="U64" t="s">
        <v>1342</v>
      </c>
      <c r="W64">
        <v>4.7</v>
      </c>
      <c r="X64" t="s">
        <v>1343</v>
      </c>
      <c r="Y64">
        <v>24</v>
      </c>
    </row>
    <row r="65" spans="2:25">
      <c r="C65" t="s">
        <v>1344</v>
      </c>
      <c r="D65" t="s">
        <v>1340</v>
      </c>
      <c r="E65" t="s">
        <v>36</v>
      </c>
      <c r="U65" t="s">
        <v>1345</v>
      </c>
      <c r="W65">
        <v>3.7</v>
      </c>
      <c r="X65" t="s">
        <v>1343</v>
      </c>
      <c r="Y65">
        <v>6</v>
      </c>
    </row>
    <row r="66" spans="2:25">
      <c r="B66" t="s">
        <v>1346</v>
      </c>
      <c r="C66" t="s">
        <v>1347</v>
      </c>
      <c r="D66" t="s">
        <v>1348</v>
      </c>
      <c r="E66" t="s">
        <v>36</v>
      </c>
      <c r="G66" t="s">
        <v>1349</v>
      </c>
      <c r="P66" t="s">
        <v>1350</v>
      </c>
      <c r="U66" t="s">
        <v>1351</v>
      </c>
      <c r="W66">
        <v>5</v>
      </c>
      <c r="Y66">
        <v>2</v>
      </c>
    </row>
    <row r="67" spans="2:25">
      <c r="B67" t="s">
        <v>1352</v>
      </c>
      <c r="C67" t="s">
        <v>1353</v>
      </c>
      <c r="D67" t="s">
        <v>1354</v>
      </c>
      <c r="E67" t="s">
        <v>36</v>
      </c>
      <c r="F67" t="s">
        <v>1355</v>
      </c>
      <c r="G67" t="s">
        <v>1356</v>
      </c>
      <c r="U67" t="s">
        <v>1357</v>
      </c>
      <c r="W67">
        <v>4.5</v>
      </c>
      <c r="X67" t="s">
        <v>1358</v>
      </c>
      <c r="Y67">
        <v>4</v>
      </c>
    </row>
    <row r="68" spans="2:25">
      <c r="B68" t="s">
        <v>1359</v>
      </c>
      <c r="C68" t="s">
        <v>1360</v>
      </c>
      <c r="D68" t="s">
        <v>1361</v>
      </c>
      <c r="E68" t="s">
        <v>269</v>
      </c>
      <c r="U68" t="s">
        <v>1362</v>
      </c>
      <c r="W68">
        <v>3.9</v>
      </c>
      <c r="Y68">
        <v>13</v>
      </c>
    </row>
    <row r="69" spans="2:25">
      <c r="B69" t="s">
        <v>1363</v>
      </c>
      <c r="C69" t="s">
        <v>1364</v>
      </c>
      <c r="D69" t="s">
        <v>1365</v>
      </c>
      <c r="E69" t="s">
        <v>269</v>
      </c>
      <c r="G69" t="s">
        <v>1366</v>
      </c>
      <c r="U69" t="s">
        <v>1367</v>
      </c>
      <c r="W69">
        <v>5</v>
      </c>
      <c r="X69" t="s">
        <v>1368</v>
      </c>
      <c r="Y69">
        <v>14</v>
      </c>
    </row>
    <row r="70" spans="2:25">
      <c r="B70" t="s">
        <v>1369</v>
      </c>
      <c r="C70" t="s">
        <v>1370</v>
      </c>
      <c r="D70" t="s">
        <v>1371</v>
      </c>
      <c r="E70" t="s">
        <v>362</v>
      </c>
      <c r="G70" t="s">
        <v>1372</v>
      </c>
      <c r="U70" t="s">
        <v>1373</v>
      </c>
      <c r="W70">
        <v>4.4000000000000004</v>
      </c>
      <c r="Y70">
        <v>13</v>
      </c>
    </row>
    <row r="71" spans="2:25">
      <c r="B71" t="s">
        <v>1374</v>
      </c>
      <c r="C71" t="s">
        <v>1375</v>
      </c>
      <c r="D71" t="s">
        <v>1376</v>
      </c>
      <c r="E71" t="s">
        <v>269</v>
      </c>
      <c r="G71" t="s">
        <v>1377</v>
      </c>
      <c r="U71" t="s">
        <v>1378</v>
      </c>
      <c r="W71">
        <v>4.9000000000000004</v>
      </c>
      <c r="X71" t="s">
        <v>1379</v>
      </c>
      <c r="Y71">
        <v>57</v>
      </c>
    </row>
    <row r="72" spans="2:25">
      <c r="B72" t="s">
        <v>1380</v>
      </c>
      <c r="C72" t="s">
        <v>1381</v>
      </c>
      <c r="D72" t="s">
        <v>1382</v>
      </c>
      <c r="E72" t="s">
        <v>269</v>
      </c>
      <c r="G72" t="s">
        <v>1383</v>
      </c>
      <c r="U72" t="s">
        <v>1384</v>
      </c>
      <c r="W72">
        <v>4.0999999999999996</v>
      </c>
      <c r="X72" t="s">
        <v>1385</v>
      </c>
      <c r="Y72">
        <v>171</v>
      </c>
    </row>
    <row r="73" spans="2:25">
      <c r="B73" t="s">
        <v>1386</v>
      </c>
      <c r="C73" t="s">
        <v>1387</v>
      </c>
      <c r="D73" t="s">
        <v>1388</v>
      </c>
      <c r="E73" t="s">
        <v>362</v>
      </c>
      <c r="G73" t="s">
        <v>1389</v>
      </c>
      <c r="U73" t="s">
        <v>1390</v>
      </c>
      <c r="W73">
        <v>5</v>
      </c>
      <c r="Y73">
        <v>4</v>
      </c>
    </row>
    <row r="74" spans="2:25">
      <c r="B74" t="s">
        <v>1391</v>
      </c>
      <c r="C74" t="s">
        <v>1392</v>
      </c>
      <c r="D74" t="s">
        <v>1393</v>
      </c>
      <c r="E74" t="s">
        <v>362</v>
      </c>
      <c r="G74" t="s">
        <v>1394</v>
      </c>
      <c r="U74" t="s">
        <v>1395</v>
      </c>
      <c r="W74">
        <v>4.5999999999999996</v>
      </c>
      <c r="X74" t="s">
        <v>1396</v>
      </c>
      <c r="Y74">
        <v>85</v>
      </c>
    </row>
    <row r="75" spans="2:25">
      <c r="C75" t="s">
        <v>1397</v>
      </c>
      <c r="D75" t="s">
        <v>1398</v>
      </c>
      <c r="E75" t="s">
        <v>362</v>
      </c>
      <c r="G75" t="s">
        <v>1394</v>
      </c>
      <c r="U75" t="s">
        <v>1399</v>
      </c>
      <c r="W75">
        <v>4.4000000000000004</v>
      </c>
      <c r="X75" t="s">
        <v>1396</v>
      </c>
      <c r="Y75">
        <v>232</v>
      </c>
    </row>
    <row r="76" spans="2:25">
      <c r="B76" t="s">
        <v>1400</v>
      </c>
      <c r="C76" t="s">
        <v>1401</v>
      </c>
      <c r="D76" t="s">
        <v>1402</v>
      </c>
      <c r="E76" t="s">
        <v>269</v>
      </c>
      <c r="G76" t="s">
        <v>1403</v>
      </c>
      <c r="U76" t="s">
        <v>1404</v>
      </c>
      <c r="W76">
        <v>4.0999999999999996</v>
      </c>
      <c r="Y76">
        <v>171</v>
      </c>
    </row>
    <row r="77" spans="2:25">
      <c r="B77" t="s">
        <v>1405</v>
      </c>
      <c r="C77" t="s">
        <v>1406</v>
      </c>
      <c r="D77" t="s">
        <v>1407</v>
      </c>
      <c r="E77" t="s">
        <v>36</v>
      </c>
      <c r="U77" t="s">
        <v>1408</v>
      </c>
    </row>
    <row r="78" spans="2:25">
      <c r="C78" t="s">
        <v>1409</v>
      </c>
      <c r="D78" t="s">
        <v>1407</v>
      </c>
      <c r="E78" t="s">
        <v>36</v>
      </c>
      <c r="G78" t="s">
        <v>1336</v>
      </c>
      <c r="P78" t="s">
        <v>1410</v>
      </c>
      <c r="U78" t="s">
        <v>1411</v>
      </c>
    </row>
    <row r="79" spans="2:25">
      <c r="C79" t="s">
        <v>1412</v>
      </c>
      <c r="D79" t="s">
        <v>1413</v>
      </c>
      <c r="E79" t="s">
        <v>36</v>
      </c>
      <c r="U79" t="s">
        <v>1414</v>
      </c>
    </row>
    <row r="80" spans="2:25">
      <c r="B80" t="s">
        <v>1415</v>
      </c>
      <c r="C80" t="s">
        <v>1416</v>
      </c>
      <c r="D80" t="s">
        <v>1407</v>
      </c>
      <c r="E80" t="s">
        <v>36</v>
      </c>
      <c r="G80" t="s">
        <v>1336</v>
      </c>
      <c r="P80" t="s">
        <v>1417</v>
      </c>
      <c r="U80" t="s">
        <v>1418</v>
      </c>
      <c r="W80">
        <v>3.7</v>
      </c>
      <c r="X80" t="s">
        <v>1343</v>
      </c>
      <c r="Y80">
        <v>9</v>
      </c>
    </row>
    <row r="81" spans="2:25">
      <c r="C81" t="s">
        <v>1419</v>
      </c>
      <c r="D81" t="s">
        <v>1407</v>
      </c>
      <c r="E81" t="s">
        <v>36</v>
      </c>
      <c r="F81" t="s">
        <v>1335</v>
      </c>
      <c r="G81" t="s">
        <v>1336</v>
      </c>
      <c r="U81" t="s">
        <v>1420</v>
      </c>
      <c r="W81">
        <v>1.3</v>
      </c>
      <c r="X81" t="s">
        <v>1338</v>
      </c>
      <c r="Y81">
        <v>6</v>
      </c>
    </row>
    <row r="82" spans="2:25">
      <c r="C82" t="s">
        <v>1421</v>
      </c>
      <c r="D82" t="s">
        <v>1407</v>
      </c>
      <c r="E82" t="s">
        <v>36</v>
      </c>
      <c r="F82" t="s">
        <v>1335</v>
      </c>
      <c r="G82" t="s">
        <v>1336</v>
      </c>
      <c r="U82" t="s">
        <v>1422</v>
      </c>
      <c r="W82">
        <v>3.9</v>
      </c>
      <c r="X82" t="s">
        <v>1338</v>
      </c>
      <c r="Y82">
        <v>10</v>
      </c>
    </row>
    <row r="83" spans="2:25">
      <c r="B83" t="s">
        <v>1423</v>
      </c>
      <c r="C83" t="s">
        <v>1424</v>
      </c>
      <c r="D83" t="s">
        <v>1425</v>
      </c>
      <c r="E83" t="s">
        <v>36</v>
      </c>
      <c r="U83" t="s">
        <v>1426</v>
      </c>
      <c r="W83">
        <v>5</v>
      </c>
      <c r="Y83">
        <v>2</v>
      </c>
    </row>
    <row r="84" spans="2:25">
      <c r="B84" t="s">
        <v>1427</v>
      </c>
      <c r="C84" t="s">
        <v>1428</v>
      </c>
      <c r="D84" t="s">
        <v>1407</v>
      </c>
      <c r="E84" t="s">
        <v>36</v>
      </c>
      <c r="U84" t="s">
        <v>1429</v>
      </c>
      <c r="W84">
        <v>3.5</v>
      </c>
      <c r="Y84">
        <v>2</v>
      </c>
    </row>
    <row r="85" spans="2:25">
      <c r="C85" t="s">
        <v>1430</v>
      </c>
      <c r="D85" t="s">
        <v>1407</v>
      </c>
      <c r="E85" t="s">
        <v>36</v>
      </c>
      <c r="G85" t="s">
        <v>1336</v>
      </c>
      <c r="U85" t="s">
        <v>1431</v>
      </c>
      <c r="W85">
        <v>4.5</v>
      </c>
      <c r="Y85">
        <v>4</v>
      </c>
    </row>
    <row r="86" spans="2:25">
      <c r="B86" t="s">
        <v>1432</v>
      </c>
      <c r="C86" t="s">
        <v>1433</v>
      </c>
      <c r="D86" t="s">
        <v>1434</v>
      </c>
      <c r="E86" t="s">
        <v>269</v>
      </c>
      <c r="U86" t="s">
        <v>1435</v>
      </c>
      <c r="W86">
        <v>4.8</v>
      </c>
      <c r="Y86">
        <v>25</v>
      </c>
    </row>
    <row r="87" spans="2:25">
      <c r="B87" t="s">
        <v>1436</v>
      </c>
      <c r="C87" t="s">
        <v>1437</v>
      </c>
      <c r="D87" t="s">
        <v>1438</v>
      </c>
      <c r="E87" t="s">
        <v>269</v>
      </c>
      <c r="G87" t="s">
        <v>1439</v>
      </c>
      <c r="W87">
        <v>3.6</v>
      </c>
      <c r="X87" t="s">
        <v>1440</v>
      </c>
      <c r="Y87">
        <v>10</v>
      </c>
    </row>
    <row r="88" spans="2:25">
      <c r="C88" t="s">
        <v>1441</v>
      </c>
      <c r="D88" t="s">
        <v>1438</v>
      </c>
      <c r="E88" t="s">
        <v>36</v>
      </c>
      <c r="G88" t="s">
        <v>1439</v>
      </c>
      <c r="U88" t="s">
        <v>1442</v>
      </c>
      <c r="W88">
        <v>3.6</v>
      </c>
      <c r="Y88">
        <v>10</v>
      </c>
    </row>
    <row r="89" spans="2:25">
      <c r="B89" t="s">
        <v>1443</v>
      </c>
      <c r="C89" t="s">
        <v>1444</v>
      </c>
      <c r="D89" t="s">
        <v>1445</v>
      </c>
      <c r="E89" t="s">
        <v>1446</v>
      </c>
      <c r="G89" t="s">
        <v>1447</v>
      </c>
      <c r="U89" t="s">
        <v>1448</v>
      </c>
      <c r="W89">
        <v>5</v>
      </c>
      <c r="Y89">
        <v>5</v>
      </c>
    </row>
    <row r="90" spans="2:25">
      <c r="B90" t="s">
        <v>1449</v>
      </c>
      <c r="C90" t="s">
        <v>1450</v>
      </c>
      <c r="D90" t="s">
        <v>1451</v>
      </c>
      <c r="E90" t="s">
        <v>36</v>
      </c>
      <c r="G90" t="s">
        <v>1452</v>
      </c>
      <c r="P90" t="s">
        <v>1453</v>
      </c>
      <c r="U90" t="s">
        <v>1454</v>
      </c>
      <c r="W90">
        <v>4.7</v>
      </c>
      <c r="X90" t="s">
        <v>1455</v>
      </c>
      <c r="Y90">
        <v>62</v>
      </c>
    </row>
    <row r="91" spans="2:25">
      <c r="B91" t="s">
        <v>1456</v>
      </c>
      <c r="C91" t="s">
        <v>1457</v>
      </c>
      <c r="D91" t="s">
        <v>1458</v>
      </c>
      <c r="E91" t="s">
        <v>362</v>
      </c>
      <c r="G91" t="s">
        <v>1459</v>
      </c>
      <c r="U91" t="s">
        <v>1460</v>
      </c>
      <c r="W91">
        <v>4.5999999999999996</v>
      </c>
      <c r="X91" t="s">
        <v>1461</v>
      </c>
      <c r="Y91">
        <v>11</v>
      </c>
    </row>
    <row r="92" spans="2:25">
      <c r="B92" t="s">
        <v>1462</v>
      </c>
      <c r="C92" t="s">
        <v>1463</v>
      </c>
      <c r="D92" t="s">
        <v>1464</v>
      </c>
      <c r="E92" t="s">
        <v>362</v>
      </c>
      <c r="G92" t="s">
        <v>1465</v>
      </c>
      <c r="W92">
        <v>3</v>
      </c>
      <c r="Y92">
        <v>2</v>
      </c>
    </row>
    <row r="93" spans="2:25">
      <c r="B93" t="s">
        <v>1466</v>
      </c>
      <c r="C93" t="s">
        <v>1467</v>
      </c>
      <c r="D93" t="s">
        <v>1468</v>
      </c>
      <c r="E93" t="s">
        <v>362</v>
      </c>
      <c r="G93" t="s">
        <v>1469</v>
      </c>
      <c r="U93" t="s">
        <v>1470</v>
      </c>
      <c r="W93">
        <v>4.9000000000000004</v>
      </c>
      <c r="X93" t="s">
        <v>1461</v>
      </c>
      <c r="Y93">
        <v>52</v>
      </c>
    </row>
    <row r="94" spans="2:25">
      <c r="B94" t="s">
        <v>1471</v>
      </c>
      <c r="C94" t="s">
        <v>1472</v>
      </c>
      <c r="D94" t="s">
        <v>1473</v>
      </c>
      <c r="E94" t="s">
        <v>362</v>
      </c>
      <c r="U94" t="s">
        <v>1474</v>
      </c>
      <c r="W94">
        <v>5</v>
      </c>
      <c r="X94" t="s">
        <v>1475</v>
      </c>
      <c r="Y94">
        <v>10</v>
      </c>
    </row>
    <row r="95" spans="2:25">
      <c r="B95" t="s">
        <v>1476</v>
      </c>
      <c r="C95" t="s">
        <v>1477</v>
      </c>
      <c r="D95" t="s">
        <v>1478</v>
      </c>
      <c r="E95" t="s">
        <v>36</v>
      </c>
      <c r="G95" t="s">
        <v>1479</v>
      </c>
      <c r="P95" t="s">
        <v>1480</v>
      </c>
      <c r="U95" t="s">
        <v>1481</v>
      </c>
      <c r="W95">
        <v>4.5999999999999996</v>
      </c>
      <c r="X95" t="s">
        <v>1482</v>
      </c>
      <c r="Y95">
        <v>30</v>
      </c>
    </row>
    <row r="96" spans="2:25">
      <c r="B96" t="s">
        <v>1483</v>
      </c>
      <c r="C96" t="s">
        <v>1484</v>
      </c>
      <c r="D96" t="s">
        <v>1485</v>
      </c>
      <c r="E96" t="s">
        <v>269</v>
      </c>
      <c r="G96" t="s">
        <v>1486</v>
      </c>
      <c r="U96" t="s">
        <v>1487</v>
      </c>
      <c r="W96">
        <v>4.3</v>
      </c>
      <c r="Y96">
        <v>7</v>
      </c>
    </row>
    <row r="97" spans="2:25">
      <c r="B97" t="s">
        <v>1488</v>
      </c>
      <c r="C97" t="s">
        <v>1489</v>
      </c>
      <c r="D97" t="s">
        <v>1490</v>
      </c>
      <c r="E97" t="s">
        <v>362</v>
      </c>
      <c r="U97" t="s">
        <v>1491</v>
      </c>
      <c r="W97">
        <v>5</v>
      </c>
      <c r="Y97">
        <v>22</v>
      </c>
    </row>
    <row r="98" spans="2:25">
      <c r="B98" t="s">
        <v>1492</v>
      </c>
      <c r="C98" t="s">
        <v>1493</v>
      </c>
      <c r="D98" t="s">
        <v>1494</v>
      </c>
      <c r="E98" t="s">
        <v>362</v>
      </c>
      <c r="G98" t="s">
        <v>1495</v>
      </c>
    </row>
    <row r="99" spans="2:25">
      <c r="B99" t="s">
        <v>1496</v>
      </c>
      <c r="C99" t="s">
        <v>1497</v>
      </c>
      <c r="D99" t="s">
        <v>1498</v>
      </c>
      <c r="E99" t="s">
        <v>36</v>
      </c>
      <c r="G99" t="s">
        <v>1499</v>
      </c>
      <c r="U99" t="s">
        <v>1500</v>
      </c>
      <c r="W99">
        <v>4.4000000000000004</v>
      </c>
      <c r="Y99">
        <v>14</v>
      </c>
    </row>
    <row r="100" spans="2:25">
      <c r="B100" t="s">
        <v>1501</v>
      </c>
      <c r="C100" t="s">
        <v>1502</v>
      </c>
      <c r="D100" t="s">
        <v>1503</v>
      </c>
      <c r="E100" t="s">
        <v>36</v>
      </c>
      <c r="F100" t="s">
        <v>1504</v>
      </c>
      <c r="G100" t="s">
        <v>1260</v>
      </c>
      <c r="P100" t="s">
        <v>1505</v>
      </c>
      <c r="U100" t="s">
        <v>1506</v>
      </c>
      <c r="W100">
        <v>5</v>
      </c>
      <c r="X100" t="s">
        <v>1507</v>
      </c>
      <c r="Y100">
        <v>59</v>
      </c>
    </row>
    <row r="101" spans="2:25">
      <c r="B101" t="s">
        <v>1508</v>
      </c>
      <c r="C101" t="s">
        <v>1509</v>
      </c>
      <c r="D101" t="s">
        <v>1510</v>
      </c>
      <c r="E101" t="s">
        <v>36</v>
      </c>
      <c r="F101" t="s">
        <v>1511</v>
      </c>
      <c r="G101" t="s">
        <v>1512</v>
      </c>
      <c r="U101" t="s">
        <v>1513</v>
      </c>
      <c r="W101">
        <v>4.8</v>
      </c>
      <c r="X101" t="s">
        <v>1514</v>
      </c>
      <c r="Y101">
        <v>20</v>
      </c>
    </row>
    <row r="102" spans="2:25">
      <c r="B102" t="s">
        <v>1515</v>
      </c>
      <c r="C102" t="s">
        <v>1516</v>
      </c>
      <c r="D102" t="s">
        <v>1517</v>
      </c>
      <c r="E102" t="s">
        <v>269</v>
      </c>
      <c r="G102" t="s">
        <v>1518</v>
      </c>
      <c r="U102" t="s">
        <v>1519</v>
      </c>
      <c r="W102">
        <v>3.9</v>
      </c>
      <c r="X102" t="s">
        <v>1520</v>
      </c>
      <c r="Y102">
        <v>69</v>
      </c>
    </row>
    <row r="103" spans="2:25">
      <c r="B103" t="s">
        <v>1521</v>
      </c>
      <c r="C103" t="s">
        <v>1522</v>
      </c>
      <c r="D103" t="s">
        <v>1523</v>
      </c>
      <c r="E103" t="s">
        <v>269</v>
      </c>
      <c r="G103" t="s">
        <v>1524</v>
      </c>
      <c r="X103" t="s">
        <v>1525</v>
      </c>
    </row>
    <row r="104" spans="2:25">
      <c r="B104" t="s">
        <v>1526</v>
      </c>
      <c r="C104" t="s">
        <v>1527</v>
      </c>
      <c r="D104" t="s">
        <v>1528</v>
      </c>
      <c r="E104" t="s">
        <v>36</v>
      </c>
      <c r="G104" t="s">
        <v>1529</v>
      </c>
      <c r="P104" t="s">
        <v>1530</v>
      </c>
      <c r="U104" t="s">
        <v>1531</v>
      </c>
      <c r="W104">
        <v>4.7</v>
      </c>
      <c r="X104" t="s">
        <v>1532</v>
      </c>
      <c r="Y104">
        <v>20</v>
      </c>
    </row>
    <row r="105" spans="2:25">
      <c r="B105" t="s">
        <v>1533</v>
      </c>
      <c r="C105" t="s">
        <v>1534</v>
      </c>
      <c r="D105" t="s">
        <v>1535</v>
      </c>
      <c r="E105" t="s">
        <v>36</v>
      </c>
      <c r="F105" t="s">
        <v>1536</v>
      </c>
      <c r="G105" t="s">
        <v>1537</v>
      </c>
      <c r="P105" t="s">
        <v>1538</v>
      </c>
      <c r="U105" t="s">
        <v>1539</v>
      </c>
      <c r="W105">
        <v>4</v>
      </c>
      <c r="X105" t="s">
        <v>1540</v>
      </c>
      <c r="Y105">
        <v>4</v>
      </c>
    </row>
    <row r="106" spans="2:25">
      <c r="B106" t="s">
        <v>1541</v>
      </c>
      <c r="C106" t="s">
        <v>1542</v>
      </c>
      <c r="D106" t="s">
        <v>1543</v>
      </c>
      <c r="E106" t="s">
        <v>36</v>
      </c>
      <c r="G106" t="s">
        <v>1544</v>
      </c>
      <c r="U106" t="s">
        <v>1545</v>
      </c>
      <c r="W106">
        <v>2.8</v>
      </c>
      <c r="Y106">
        <v>5</v>
      </c>
    </row>
    <row r="107" spans="2:25">
      <c r="B107" t="s">
        <v>1546</v>
      </c>
      <c r="C107" t="s">
        <v>1547</v>
      </c>
      <c r="D107" t="s">
        <v>1543</v>
      </c>
      <c r="E107" t="s">
        <v>36</v>
      </c>
      <c r="G107" t="s">
        <v>1548</v>
      </c>
      <c r="U107" t="s">
        <v>1549</v>
      </c>
      <c r="W107">
        <v>4.9000000000000004</v>
      </c>
      <c r="X107" t="s">
        <v>1550</v>
      </c>
      <c r="Y107">
        <v>7</v>
      </c>
    </row>
    <row r="108" spans="2:25">
      <c r="B108" t="s">
        <v>1551</v>
      </c>
      <c r="C108" t="s">
        <v>1552</v>
      </c>
      <c r="D108" t="s">
        <v>1553</v>
      </c>
      <c r="E108" t="s">
        <v>36</v>
      </c>
      <c r="G108" t="s">
        <v>1554</v>
      </c>
      <c r="P108" t="s">
        <v>1555</v>
      </c>
      <c r="U108" t="s">
        <v>1556</v>
      </c>
      <c r="W108">
        <v>4</v>
      </c>
      <c r="X108" t="s">
        <v>1557</v>
      </c>
      <c r="Y108">
        <v>1</v>
      </c>
    </row>
    <row r="109" spans="2:25">
      <c r="B109" t="s">
        <v>1558</v>
      </c>
      <c r="C109" t="s">
        <v>1559</v>
      </c>
      <c r="D109" t="s">
        <v>1560</v>
      </c>
      <c r="E109" t="s">
        <v>269</v>
      </c>
      <c r="G109" t="s">
        <v>1561</v>
      </c>
      <c r="U109" t="s">
        <v>1562</v>
      </c>
      <c r="W109">
        <v>4.9000000000000004</v>
      </c>
      <c r="X109" t="s">
        <v>1563</v>
      </c>
      <c r="Y109">
        <v>14</v>
      </c>
    </row>
    <row r="110" spans="2:25">
      <c r="C110" t="s">
        <v>1564</v>
      </c>
      <c r="D110" t="s">
        <v>1560</v>
      </c>
      <c r="E110" t="s">
        <v>36</v>
      </c>
      <c r="F110" t="s">
        <v>1565</v>
      </c>
      <c r="G110" t="s">
        <v>1561</v>
      </c>
      <c r="P110" t="s">
        <v>1566</v>
      </c>
      <c r="U110" t="s">
        <v>1567</v>
      </c>
      <c r="W110">
        <v>4.9000000000000004</v>
      </c>
      <c r="X110" t="s">
        <v>1563</v>
      </c>
      <c r="Y110">
        <v>14</v>
      </c>
    </row>
    <row r="111" spans="2:25">
      <c r="B111" t="s">
        <v>1568</v>
      </c>
      <c r="C111" t="s">
        <v>1569</v>
      </c>
      <c r="D111" t="s">
        <v>1570</v>
      </c>
      <c r="E111" t="s">
        <v>36</v>
      </c>
      <c r="U111" t="s">
        <v>1571</v>
      </c>
      <c r="W111">
        <v>3.7</v>
      </c>
      <c r="Y111">
        <v>14</v>
      </c>
    </row>
    <row r="112" spans="2:25">
      <c r="B112" t="s">
        <v>1572</v>
      </c>
      <c r="C112" t="s">
        <v>1573</v>
      </c>
      <c r="D112" t="s">
        <v>1574</v>
      </c>
      <c r="E112" t="s">
        <v>36</v>
      </c>
      <c r="G112" t="s">
        <v>1575</v>
      </c>
      <c r="P112" t="s">
        <v>1576</v>
      </c>
      <c r="U112" t="s">
        <v>1577</v>
      </c>
      <c r="W112">
        <v>4.5999999999999996</v>
      </c>
      <c r="X112" t="s">
        <v>1578</v>
      </c>
      <c r="Y112">
        <v>97</v>
      </c>
    </row>
    <row r="113" spans="2:25">
      <c r="B113" t="s">
        <v>1579</v>
      </c>
      <c r="C113" t="s">
        <v>1580</v>
      </c>
      <c r="D113" t="s">
        <v>1581</v>
      </c>
      <c r="E113" t="s">
        <v>269</v>
      </c>
      <c r="G113" t="s">
        <v>1582</v>
      </c>
      <c r="U113" t="s">
        <v>1583</v>
      </c>
      <c r="W113">
        <v>4.8</v>
      </c>
      <c r="Y113">
        <v>37</v>
      </c>
    </row>
    <row r="114" spans="2:25">
      <c r="B114" t="s">
        <v>1584</v>
      </c>
      <c r="C114" t="s">
        <v>1585</v>
      </c>
      <c r="D114" t="s">
        <v>1586</v>
      </c>
      <c r="E114" t="s">
        <v>36</v>
      </c>
      <c r="P114" t="s">
        <v>1587</v>
      </c>
      <c r="U114" t="s">
        <v>1588</v>
      </c>
    </row>
    <row r="115" spans="2:25">
      <c r="B115" t="s">
        <v>1589</v>
      </c>
      <c r="C115" t="s">
        <v>1590</v>
      </c>
      <c r="D115" t="s">
        <v>1591</v>
      </c>
      <c r="E115" t="s">
        <v>36</v>
      </c>
      <c r="U115" t="s">
        <v>1592</v>
      </c>
    </row>
    <row r="116" spans="2:25">
      <c r="B116" t="s">
        <v>1593</v>
      </c>
      <c r="C116" t="s">
        <v>1594</v>
      </c>
      <c r="D116" t="s">
        <v>1595</v>
      </c>
      <c r="E116" t="s">
        <v>36</v>
      </c>
      <c r="P116" t="s">
        <v>1596</v>
      </c>
      <c r="U116" t="s">
        <v>1597</v>
      </c>
    </row>
    <row r="117" spans="2:25">
      <c r="B117" t="s">
        <v>1598</v>
      </c>
      <c r="C117" t="s">
        <v>1599</v>
      </c>
      <c r="D117" t="s">
        <v>1600</v>
      </c>
      <c r="E117" t="s">
        <v>36</v>
      </c>
      <c r="G117" t="s">
        <v>1601</v>
      </c>
      <c r="U117" t="s">
        <v>1602</v>
      </c>
      <c r="W117">
        <v>1.5</v>
      </c>
      <c r="Y117">
        <v>2</v>
      </c>
    </row>
    <row r="118" spans="2:25">
      <c r="B118" t="s">
        <v>1603</v>
      </c>
      <c r="C118" t="s">
        <v>1604</v>
      </c>
      <c r="D118" t="s">
        <v>1605</v>
      </c>
      <c r="E118" t="s">
        <v>36</v>
      </c>
      <c r="G118" t="s">
        <v>1606</v>
      </c>
      <c r="U118" t="s">
        <v>1607</v>
      </c>
      <c r="W118">
        <v>2.2999999999999998</v>
      </c>
      <c r="Y118">
        <v>3</v>
      </c>
    </row>
    <row r="119" spans="2:25">
      <c r="B119" t="s">
        <v>1608</v>
      </c>
      <c r="C119" t="s">
        <v>1609</v>
      </c>
      <c r="D119" t="s">
        <v>1610</v>
      </c>
      <c r="E119" t="s">
        <v>36</v>
      </c>
      <c r="P119" t="s">
        <v>1410</v>
      </c>
      <c r="U119" t="s">
        <v>1611</v>
      </c>
      <c r="W119">
        <v>5</v>
      </c>
      <c r="Y119">
        <v>1</v>
      </c>
    </row>
    <row r="120" spans="2:25">
      <c r="B120" t="s">
        <v>1612</v>
      </c>
      <c r="C120" t="s">
        <v>1613</v>
      </c>
      <c r="D120" t="s">
        <v>1614</v>
      </c>
      <c r="E120" t="s">
        <v>36</v>
      </c>
      <c r="F120" t="s">
        <v>1615</v>
      </c>
      <c r="G120" t="s">
        <v>1616</v>
      </c>
      <c r="U120" t="s">
        <v>1617</v>
      </c>
      <c r="W120">
        <v>4.3</v>
      </c>
      <c r="X120" t="s">
        <v>1618</v>
      </c>
      <c r="Y120">
        <v>15</v>
      </c>
    </row>
    <row r="121" spans="2:25">
      <c r="B121" t="s">
        <v>1619</v>
      </c>
      <c r="C121" t="s">
        <v>1620</v>
      </c>
      <c r="D121" t="s">
        <v>1621</v>
      </c>
      <c r="E121" t="s">
        <v>36</v>
      </c>
      <c r="F121" t="s">
        <v>1615</v>
      </c>
      <c r="U121" t="s">
        <v>1622</v>
      </c>
      <c r="X121" t="s">
        <v>1618</v>
      </c>
    </row>
    <row r="122" spans="2:25">
      <c r="B122" t="s">
        <v>1623</v>
      </c>
      <c r="C122" t="s">
        <v>1624</v>
      </c>
      <c r="D122" t="s">
        <v>1625</v>
      </c>
      <c r="E122" t="s">
        <v>36</v>
      </c>
      <c r="F122" t="s">
        <v>1626</v>
      </c>
      <c r="G122" t="s">
        <v>1627</v>
      </c>
      <c r="P122" t="s">
        <v>1628</v>
      </c>
      <c r="U122" t="s">
        <v>1629</v>
      </c>
      <c r="W122">
        <v>4.9000000000000004</v>
      </c>
      <c r="X122" t="s">
        <v>1630</v>
      </c>
      <c r="Y122">
        <v>34</v>
      </c>
    </row>
    <row r="123" spans="2:25">
      <c r="B123" t="s">
        <v>1631</v>
      </c>
      <c r="C123" t="s">
        <v>1632</v>
      </c>
      <c r="D123" t="s">
        <v>1633</v>
      </c>
      <c r="E123" t="s">
        <v>36</v>
      </c>
      <c r="G123" t="s">
        <v>1634</v>
      </c>
      <c r="P123" t="s">
        <v>1120</v>
      </c>
      <c r="U123" t="s">
        <v>1635</v>
      </c>
      <c r="W123">
        <v>4.9000000000000004</v>
      </c>
      <c r="X123" t="s">
        <v>1636</v>
      </c>
      <c r="Y123">
        <v>15</v>
      </c>
    </row>
    <row r="124" spans="2:25">
      <c r="B124" t="s">
        <v>1637</v>
      </c>
      <c r="C124" t="s">
        <v>1638</v>
      </c>
      <c r="D124" t="s">
        <v>1639</v>
      </c>
      <c r="E124" t="s">
        <v>269</v>
      </c>
      <c r="G124" t="s">
        <v>1640</v>
      </c>
      <c r="W124">
        <v>1.8</v>
      </c>
      <c r="X124" t="s">
        <v>1641</v>
      </c>
      <c r="Y124">
        <v>4</v>
      </c>
    </row>
    <row r="125" spans="2:25">
      <c r="B125" t="s">
        <v>1642</v>
      </c>
      <c r="C125" t="s">
        <v>1643</v>
      </c>
      <c r="D125" t="s">
        <v>1644</v>
      </c>
      <c r="E125" t="s">
        <v>36</v>
      </c>
      <c r="U125" t="s">
        <v>1645</v>
      </c>
    </row>
    <row r="126" spans="2:25">
      <c r="B126" t="s">
        <v>1646</v>
      </c>
      <c r="C126" t="s">
        <v>1647</v>
      </c>
      <c r="D126" t="s">
        <v>1648</v>
      </c>
      <c r="E126" t="s">
        <v>36</v>
      </c>
      <c r="F126" t="s">
        <v>1649</v>
      </c>
      <c r="G126" t="s">
        <v>1650</v>
      </c>
      <c r="P126" t="s">
        <v>1651</v>
      </c>
      <c r="U126" t="s">
        <v>1652</v>
      </c>
      <c r="W126">
        <v>4.5</v>
      </c>
      <c r="X126" t="s">
        <v>1653</v>
      </c>
      <c r="Y126">
        <v>11</v>
      </c>
    </row>
    <row r="127" spans="2:25">
      <c r="C127" t="s">
        <v>1654</v>
      </c>
      <c r="D127" t="s">
        <v>1648</v>
      </c>
      <c r="E127" t="s">
        <v>36</v>
      </c>
      <c r="F127" t="s">
        <v>1649</v>
      </c>
      <c r="G127" t="s">
        <v>1655</v>
      </c>
      <c r="P127" t="s">
        <v>1656</v>
      </c>
      <c r="U127" t="s">
        <v>1657</v>
      </c>
      <c r="W127">
        <v>4.8</v>
      </c>
      <c r="X127" t="s">
        <v>1653</v>
      </c>
      <c r="Y127">
        <v>25</v>
      </c>
    </row>
    <row r="128" spans="2:25">
      <c r="B128" t="s">
        <v>1658</v>
      </c>
      <c r="C128" t="s">
        <v>1659</v>
      </c>
      <c r="D128" t="s">
        <v>1660</v>
      </c>
      <c r="E128" t="s">
        <v>36</v>
      </c>
      <c r="U128" t="s">
        <v>1661</v>
      </c>
      <c r="W128">
        <v>3</v>
      </c>
      <c r="Y128">
        <v>2</v>
      </c>
    </row>
    <row r="129" spans="2:25">
      <c r="B129" t="s">
        <v>1662</v>
      </c>
      <c r="C129" t="s">
        <v>1663</v>
      </c>
      <c r="D129" t="s">
        <v>1664</v>
      </c>
      <c r="E129" t="s">
        <v>269</v>
      </c>
      <c r="G129" t="s">
        <v>1665</v>
      </c>
      <c r="U129" t="s">
        <v>1666</v>
      </c>
      <c r="W129">
        <v>4.7</v>
      </c>
      <c r="X129" t="s">
        <v>1667</v>
      </c>
      <c r="Y129">
        <v>35</v>
      </c>
    </row>
    <row r="130" spans="2:25">
      <c r="B130" t="s">
        <v>1668</v>
      </c>
      <c r="C130" t="s">
        <v>1669</v>
      </c>
      <c r="D130" t="s">
        <v>1670</v>
      </c>
      <c r="E130" t="s">
        <v>36</v>
      </c>
      <c r="P130" t="s">
        <v>1671</v>
      </c>
      <c r="U130" t="s">
        <v>1672</v>
      </c>
      <c r="W130">
        <v>4</v>
      </c>
      <c r="Y130">
        <v>1</v>
      </c>
    </row>
    <row r="131" spans="2:25">
      <c r="B131" t="s">
        <v>1673</v>
      </c>
      <c r="C131" t="s">
        <v>1674</v>
      </c>
      <c r="D131" t="s">
        <v>1675</v>
      </c>
      <c r="E131" t="s">
        <v>362</v>
      </c>
      <c r="G131" t="s">
        <v>1676</v>
      </c>
      <c r="U131" t="s">
        <v>1677</v>
      </c>
      <c r="W131">
        <v>5</v>
      </c>
      <c r="X131" t="s">
        <v>1678</v>
      </c>
      <c r="Y131">
        <v>78</v>
      </c>
    </row>
    <row r="132" spans="2:25">
      <c r="B132" t="s">
        <v>1679</v>
      </c>
      <c r="C132" t="s">
        <v>1680</v>
      </c>
      <c r="D132" t="s">
        <v>1681</v>
      </c>
      <c r="E132" t="s">
        <v>269</v>
      </c>
      <c r="G132" t="s">
        <v>1682</v>
      </c>
      <c r="U132" t="s">
        <v>1683</v>
      </c>
      <c r="W132">
        <v>4</v>
      </c>
      <c r="X132" t="s">
        <v>1684</v>
      </c>
      <c r="Y132">
        <v>181</v>
      </c>
    </row>
    <row r="133" spans="2:25">
      <c r="B133" t="s">
        <v>1685</v>
      </c>
      <c r="C133" t="s">
        <v>1686</v>
      </c>
      <c r="D133" t="s">
        <v>1687</v>
      </c>
      <c r="E133" t="s">
        <v>36</v>
      </c>
      <c r="G133" t="s">
        <v>1688</v>
      </c>
      <c r="P133" t="s">
        <v>1689</v>
      </c>
      <c r="U133" t="s">
        <v>1690</v>
      </c>
      <c r="W133">
        <v>3.7</v>
      </c>
      <c r="Y133">
        <v>6</v>
      </c>
    </row>
    <row r="134" spans="2:25">
      <c r="B134" t="s">
        <v>1691</v>
      </c>
      <c r="C134" t="s">
        <v>1692</v>
      </c>
      <c r="D134" t="s">
        <v>1693</v>
      </c>
      <c r="E134" t="s">
        <v>269</v>
      </c>
      <c r="G134" t="s">
        <v>1694</v>
      </c>
      <c r="U134" t="s">
        <v>1695</v>
      </c>
      <c r="W134">
        <v>4.9000000000000004</v>
      </c>
      <c r="X134" t="s">
        <v>1696</v>
      </c>
      <c r="Y134">
        <v>101</v>
      </c>
    </row>
    <row r="135" spans="2:25">
      <c r="B135" t="s">
        <v>1697</v>
      </c>
      <c r="C135" t="s">
        <v>1698</v>
      </c>
      <c r="D135" t="s">
        <v>1699</v>
      </c>
      <c r="E135" t="s">
        <v>269</v>
      </c>
      <c r="U135" t="s">
        <v>1700</v>
      </c>
      <c r="W135">
        <v>5</v>
      </c>
      <c r="Y135">
        <v>1</v>
      </c>
    </row>
    <row r="136" spans="2:25">
      <c r="B136" t="s">
        <v>1701</v>
      </c>
      <c r="C136" t="s">
        <v>1702</v>
      </c>
      <c r="D136" t="s">
        <v>1703</v>
      </c>
      <c r="E136" t="s">
        <v>36</v>
      </c>
      <c r="G136" t="s">
        <v>1704</v>
      </c>
      <c r="U136" t="s">
        <v>1705</v>
      </c>
      <c r="W136">
        <v>4.9000000000000004</v>
      </c>
      <c r="Y136">
        <v>33</v>
      </c>
    </row>
    <row r="137" spans="2:25">
      <c r="B137" t="s">
        <v>1706</v>
      </c>
      <c r="C137" t="s">
        <v>1707</v>
      </c>
      <c r="D137" t="s">
        <v>1708</v>
      </c>
      <c r="E137" t="s">
        <v>362</v>
      </c>
      <c r="G137" t="s">
        <v>1709</v>
      </c>
      <c r="U137" t="s">
        <v>1710</v>
      </c>
      <c r="W137">
        <v>4.8</v>
      </c>
      <c r="Y137">
        <v>25</v>
      </c>
    </row>
    <row r="138" spans="2:25">
      <c r="B138" t="s">
        <v>1711</v>
      </c>
      <c r="C138" t="s">
        <v>1712</v>
      </c>
      <c r="D138" t="s">
        <v>1713</v>
      </c>
      <c r="E138" t="s">
        <v>269</v>
      </c>
      <c r="G138" t="s">
        <v>1714</v>
      </c>
      <c r="U138" t="s">
        <v>1715</v>
      </c>
      <c r="W138">
        <v>4.3</v>
      </c>
      <c r="X138" t="s">
        <v>1716</v>
      </c>
      <c r="Y138">
        <v>162</v>
      </c>
    </row>
    <row r="139" spans="2:25">
      <c r="B139" t="s">
        <v>1717</v>
      </c>
      <c r="C139" t="s">
        <v>1718</v>
      </c>
      <c r="D139" t="s">
        <v>1719</v>
      </c>
      <c r="E139" t="s">
        <v>36</v>
      </c>
      <c r="G139" t="s">
        <v>1336</v>
      </c>
      <c r="U139" t="s">
        <v>1720</v>
      </c>
    </row>
    <row r="140" spans="2:25">
      <c r="B140" t="s">
        <v>1721</v>
      </c>
      <c r="C140" t="s">
        <v>1722</v>
      </c>
      <c r="D140" t="s">
        <v>1723</v>
      </c>
      <c r="E140" t="s">
        <v>36</v>
      </c>
      <c r="G140" t="s">
        <v>1336</v>
      </c>
      <c r="P140" t="s">
        <v>1410</v>
      </c>
      <c r="U140" t="s">
        <v>1724</v>
      </c>
    </row>
    <row r="141" spans="2:25">
      <c r="B141" t="s">
        <v>1725</v>
      </c>
      <c r="C141" t="s">
        <v>1726</v>
      </c>
      <c r="D141" t="s">
        <v>1727</v>
      </c>
      <c r="E141" t="s">
        <v>269</v>
      </c>
      <c r="G141" t="s">
        <v>1728</v>
      </c>
      <c r="W141">
        <v>4.7</v>
      </c>
      <c r="Y141">
        <v>6</v>
      </c>
    </row>
    <row r="142" spans="2:25">
      <c r="B142" t="s">
        <v>1729</v>
      </c>
      <c r="C142" t="s">
        <v>1730</v>
      </c>
      <c r="D142" t="s">
        <v>1731</v>
      </c>
      <c r="E142" t="s">
        <v>269</v>
      </c>
      <c r="G142" t="s">
        <v>1732</v>
      </c>
    </row>
    <row r="143" spans="2:25">
      <c r="B143" t="s">
        <v>1733</v>
      </c>
      <c r="C143" t="s">
        <v>1734</v>
      </c>
      <c r="D143" t="s">
        <v>1735</v>
      </c>
      <c r="E143" t="s">
        <v>269</v>
      </c>
      <c r="G143" t="s">
        <v>1736</v>
      </c>
      <c r="U143" t="s">
        <v>1737</v>
      </c>
      <c r="W143">
        <v>5</v>
      </c>
      <c r="Y143">
        <v>9</v>
      </c>
    </row>
    <row r="144" spans="2:25">
      <c r="B144" t="s">
        <v>1738</v>
      </c>
      <c r="C144" t="s">
        <v>1739</v>
      </c>
      <c r="D144" t="s">
        <v>1740</v>
      </c>
      <c r="E144" t="s">
        <v>269</v>
      </c>
      <c r="W144">
        <v>2.8</v>
      </c>
      <c r="Y144">
        <v>4</v>
      </c>
    </row>
    <row r="145" spans="2:25">
      <c r="B145" t="s">
        <v>1741</v>
      </c>
      <c r="C145" t="s">
        <v>1742</v>
      </c>
      <c r="D145" t="s">
        <v>1743</v>
      </c>
      <c r="E145" t="s">
        <v>269</v>
      </c>
      <c r="G145" t="s">
        <v>1744</v>
      </c>
      <c r="W145">
        <v>4.2</v>
      </c>
      <c r="Y145">
        <v>9</v>
      </c>
    </row>
    <row r="146" spans="2:25">
      <c r="B146" t="s">
        <v>1745</v>
      </c>
      <c r="C146" t="s">
        <v>1746</v>
      </c>
      <c r="D146" t="s">
        <v>1747</v>
      </c>
      <c r="E146" t="s">
        <v>269</v>
      </c>
      <c r="W146">
        <v>4</v>
      </c>
      <c r="Y146">
        <v>1</v>
      </c>
    </row>
    <row r="147" spans="2:25">
      <c r="B147" t="s">
        <v>1748</v>
      </c>
      <c r="C147" t="s">
        <v>1749</v>
      </c>
      <c r="D147" t="s">
        <v>1750</v>
      </c>
      <c r="E147" t="s">
        <v>269</v>
      </c>
      <c r="G147" t="s">
        <v>1751</v>
      </c>
      <c r="U147" t="s">
        <v>1752</v>
      </c>
      <c r="W147">
        <v>5</v>
      </c>
      <c r="Y147">
        <v>20</v>
      </c>
    </row>
    <row r="148" spans="2:25">
      <c r="B148" t="s">
        <v>1753</v>
      </c>
      <c r="C148" t="s">
        <v>1754</v>
      </c>
      <c r="D148" t="s">
        <v>1755</v>
      </c>
      <c r="E148" t="s">
        <v>269</v>
      </c>
      <c r="G148" t="s">
        <v>1751</v>
      </c>
      <c r="U148" t="s">
        <v>1756</v>
      </c>
      <c r="W148">
        <v>5</v>
      </c>
      <c r="Y148">
        <v>86</v>
      </c>
    </row>
    <row r="149" spans="2:25">
      <c r="B149" t="s">
        <v>1757</v>
      </c>
      <c r="C149" t="s">
        <v>1758</v>
      </c>
      <c r="D149" t="s">
        <v>1759</v>
      </c>
      <c r="E149" t="s">
        <v>36</v>
      </c>
      <c r="F149" t="s">
        <v>1536</v>
      </c>
      <c r="G149" t="s">
        <v>1537</v>
      </c>
      <c r="U149" t="s">
        <v>1760</v>
      </c>
      <c r="W149">
        <v>4.8</v>
      </c>
      <c r="X149" t="s">
        <v>1540</v>
      </c>
      <c r="Y149">
        <v>101</v>
      </c>
    </row>
    <row r="150" spans="2:25">
      <c r="C150" t="s">
        <v>1761</v>
      </c>
      <c r="D150" t="s">
        <v>1762</v>
      </c>
      <c r="E150" t="s">
        <v>36</v>
      </c>
      <c r="F150" t="s">
        <v>1536</v>
      </c>
      <c r="G150" t="s">
        <v>1537</v>
      </c>
      <c r="P150" t="s">
        <v>1763</v>
      </c>
      <c r="U150" t="s">
        <v>1764</v>
      </c>
      <c r="W150">
        <v>4.9000000000000004</v>
      </c>
      <c r="X150" t="s">
        <v>1540</v>
      </c>
      <c r="Y150">
        <v>53</v>
      </c>
    </row>
    <row r="151" spans="2:25">
      <c r="B151" t="s">
        <v>1765</v>
      </c>
      <c r="C151" t="s">
        <v>1766</v>
      </c>
      <c r="D151" t="s">
        <v>1767</v>
      </c>
      <c r="E151" t="s">
        <v>36</v>
      </c>
      <c r="G151" t="s">
        <v>1537</v>
      </c>
      <c r="P151" t="s">
        <v>1768</v>
      </c>
      <c r="U151" t="s">
        <v>1769</v>
      </c>
      <c r="W151">
        <v>4.7</v>
      </c>
      <c r="X151" t="s">
        <v>1770</v>
      </c>
      <c r="Y151">
        <v>12</v>
      </c>
    </row>
    <row r="152" spans="2:25">
      <c r="B152" t="s">
        <v>1771</v>
      </c>
      <c r="C152" t="s">
        <v>1772</v>
      </c>
      <c r="D152" t="s">
        <v>1773</v>
      </c>
      <c r="E152" t="s">
        <v>269</v>
      </c>
      <c r="U152" t="s">
        <v>1774</v>
      </c>
      <c r="W152">
        <v>4.0999999999999996</v>
      </c>
      <c r="X152" t="s">
        <v>1775</v>
      </c>
      <c r="Y152">
        <v>44</v>
      </c>
    </row>
    <row r="153" spans="2:25">
      <c r="B153" t="s">
        <v>1776</v>
      </c>
      <c r="C153" t="s">
        <v>1777</v>
      </c>
      <c r="D153" t="s">
        <v>1778</v>
      </c>
      <c r="E153" t="s">
        <v>36</v>
      </c>
      <c r="F153" t="s">
        <v>1779</v>
      </c>
      <c r="G153" t="s">
        <v>1780</v>
      </c>
      <c r="P153" t="s">
        <v>1781</v>
      </c>
      <c r="U153" t="s">
        <v>1782</v>
      </c>
      <c r="W153">
        <v>4.8</v>
      </c>
      <c r="X153" t="s">
        <v>1783</v>
      </c>
      <c r="Y153">
        <v>68</v>
      </c>
    </row>
    <row r="154" spans="2:25">
      <c r="B154" t="s">
        <v>1784</v>
      </c>
      <c r="C154" t="s">
        <v>1785</v>
      </c>
      <c r="D154" t="s">
        <v>1786</v>
      </c>
      <c r="E154" t="s">
        <v>36</v>
      </c>
      <c r="G154" t="s">
        <v>1787</v>
      </c>
      <c r="P154" t="s">
        <v>1788</v>
      </c>
      <c r="U154" t="s">
        <v>1789</v>
      </c>
      <c r="W154">
        <v>4.5999999999999996</v>
      </c>
      <c r="Y154">
        <v>7</v>
      </c>
    </row>
    <row r="155" spans="2:25">
      <c r="B155" t="s">
        <v>1790</v>
      </c>
      <c r="C155" t="s">
        <v>1791</v>
      </c>
      <c r="D155" t="s">
        <v>1792</v>
      </c>
      <c r="E155" t="s">
        <v>269</v>
      </c>
      <c r="G155" t="s">
        <v>1793</v>
      </c>
      <c r="U155" t="s">
        <v>1794</v>
      </c>
      <c r="W155">
        <v>4.9000000000000004</v>
      </c>
      <c r="X155" t="s">
        <v>1795</v>
      </c>
      <c r="Y155">
        <v>54</v>
      </c>
    </row>
    <row r="156" spans="2:25">
      <c r="C156" t="s">
        <v>1796</v>
      </c>
      <c r="D156" t="s">
        <v>1792</v>
      </c>
      <c r="E156" t="s">
        <v>36</v>
      </c>
      <c r="G156" t="s">
        <v>1793</v>
      </c>
      <c r="P156" t="s">
        <v>1797</v>
      </c>
      <c r="U156" t="s">
        <v>1798</v>
      </c>
      <c r="W156">
        <v>4.9000000000000004</v>
      </c>
      <c r="X156" t="s">
        <v>1795</v>
      </c>
      <c r="Y156">
        <v>54</v>
      </c>
    </row>
    <row r="157" spans="2:25">
      <c r="B157" t="s">
        <v>1799</v>
      </c>
      <c r="C157" t="s">
        <v>1800</v>
      </c>
      <c r="D157" t="s">
        <v>1801</v>
      </c>
      <c r="E157" t="s">
        <v>269</v>
      </c>
      <c r="W157">
        <v>5</v>
      </c>
      <c r="X157" t="s">
        <v>1802</v>
      </c>
      <c r="Y157">
        <v>7</v>
      </c>
    </row>
    <row r="158" spans="2:25">
      <c r="C158" t="s">
        <v>1803</v>
      </c>
      <c r="D158" t="s">
        <v>1801</v>
      </c>
      <c r="E158" t="s">
        <v>36</v>
      </c>
      <c r="P158" t="s">
        <v>1804</v>
      </c>
      <c r="U158" t="s">
        <v>1805</v>
      </c>
      <c r="W158">
        <v>5</v>
      </c>
      <c r="X158" t="s">
        <v>1802</v>
      </c>
      <c r="Y158">
        <v>7</v>
      </c>
    </row>
    <row r="159" spans="2:25">
      <c r="B159" t="s">
        <v>1806</v>
      </c>
      <c r="C159" t="s">
        <v>1807</v>
      </c>
      <c r="D159" t="s">
        <v>1808</v>
      </c>
      <c r="E159" t="s">
        <v>362</v>
      </c>
      <c r="G159" t="s">
        <v>1809</v>
      </c>
      <c r="U159" t="s">
        <v>1810</v>
      </c>
      <c r="W159">
        <v>4.8</v>
      </c>
      <c r="Y159">
        <v>17</v>
      </c>
    </row>
    <row r="160" spans="2:25">
      <c r="B160" t="s">
        <v>1811</v>
      </c>
      <c r="C160" t="s">
        <v>1812</v>
      </c>
      <c r="D160" t="s">
        <v>1813</v>
      </c>
      <c r="E160" t="s">
        <v>36</v>
      </c>
      <c r="G160" t="s">
        <v>1814</v>
      </c>
      <c r="P160" t="s">
        <v>1815</v>
      </c>
      <c r="U160" t="s">
        <v>1816</v>
      </c>
      <c r="W160">
        <v>4.5999999999999996</v>
      </c>
      <c r="Y160">
        <v>11</v>
      </c>
    </row>
    <row r="161" spans="2:25">
      <c r="B161" t="s">
        <v>1817</v>
      </c>
      <c r="C161" t="s">
        <v>1818</v>
      </c>
      <c r="D161" t="s">
        <v>1813</v>
      </c>
      <c r="E161" t="s">
        <v>36</v>
      </c>
      <c r="G161" t="s">
        <v>1819</v>
      </c>
      <c r="P161" t="s">
        <v>1820</v>
      </c>
      <c r="U161" t="s">
        <v>1821</v>
      </c>
      <c r="W161">
        <v>5</v>
      </c>
      <c r="Y161">
        <v>2</v>
      </c>
    </row>
    <row r="162" spans="2:25">
      <c r="B162" t="s">
        <v>1822</v>
      </c>
      <c r="C162" t="s">
        <v>1823</v>
      </c>
      <c r="D162" t="s">
        <v>1824</v>
      </c>
      <c r="E162" t="s">
        <v>36</v>
      </c>
      <c r="G162" t="s">
        <v>1819</v>
      </c>
      <c r="P162" t="s">
        <v>1820</v>
      </c>
      <c r="U162" t="s">
        <v>1825</v>
      </c>
      <c r="W162">
        <v>4.4000000000000004</v>
      </c>
      <c r="Y162">
        <v>5</v>
      </c>
    </row>
    <row r="163" spans="2:25">
      <c r="B163" t="s">
        <v>1826</v>
      </c>
      <c r="C163" t="s">
        <v>1827</v>
      </c>
      <c r="D163" t="s">
        <v>1828</v>
      </c>
      <c r="E163" t="s">
        <v>36</v>
      </c>
      <c r="G163" t="s">
        <v>1829</v>
      </c>
      <c r="U163" t="s">
        <v>1830</v>
      </c>
      <c r="W163">
        <v>4.5999999999999996</v>
      </c>
      <c r="Y163">
        <v>5</v>
      </c>
    </row>
    <row r="164" spans="2:25">
      <c r="B164" t="s">
        <v>1831</v>
      </c>
      <c r="C164" t="s">
        <v>1832</v>
      </c>
      <c r="D164" t="s">
        <v>1833</v>
      </c>
      <c r="E164" t="s">
        <v>36</v>
      </c>
      <c r="P164" t="s">
        <v>1104</v>
      </c>
      <c r="U164" t="s">
        <v>1834</v>
      </c>
      <c r="W164">
        <v>5</v>
      </c>
      <c r="X164" t="s">
        <v>1835</v>
      </c>
      <c r="Y164">
        <v>29</v>
      </c>
    </row>
    <row r="165" spans="2:25">
      <c r="B165" t="s">
        <v>1836</v>
      </c>
      <c r="C165" t="s">
        <v>1837</v>
      </c>
      <c r="D165" t="s">
        <v>1838</v>
      </c>
      <c r="E165" t="s">
        <v>36</v>
      </c>
      <c r="G165" t="s">
        <v>1839</v>
      </c>
      <c r="U165" t="s">
        <v>1840</v>
      </c>
      <c r="W165">
        <v>4.4000000000000004</v>
      </c>
      <c r="Y165">
        <v>5</v>
      </c>
    </row>
    <row r="166" spans="2:25">
      <c r="B166" t="s">
        <v>1841</v>
      </c>
      <c r="C166" t="s">
        <v>1842</v>
      </c>
      <c r="D166" t="s">
        <v>1843</v>
      </c>
      <c r="E166" t="s">
        <v>36</v>
      </c>
      <c r="G166" t="s">
        <v>1844</v>
      </c>
      <c r="P166" t="s">
        <v>1845</v>
      </c>
      <c r="U166" t="s">
        <v>1846</v>
      </c>
      <c r="W166">
        <v>4</v>
      </c>
      <c r="Y166">
        <v>3</v>
      </c>
    </row>
    <row r="167" spans="2:25">
      <c r="B167" t="s">
        <v>1847</v>
      </c>
      <c r="C167" t="s">
        <v>1848</v>
      </c>
      <c r="D167" t="s">
        <v>1849</v>
      </c>
      <c r="E167" t="s">
        <v>36</v>
      </c>
      <c r="G167" t="s">
        <v>1601</v>
      </c>
      <c r="P167" t="s">
        <v>1410</v>
      </c>
      <c r="U167" t="s">
        <v>1850</v>
      </c>
    </row>
    <row r="168" spans="2:25">
      <c r="B168" t="s">
        <v>1851</v>
      </c>
      <c r="C168" t="s">
        <v>1852</v>
      </c>
      <c r="D168" t="s">
        <v>1853</v>
      </c>
      <c r="E168" t="s">
        <v>36</v>
      </c>
      <c r="G168" t="s">
        <v>1854</v>
      </c>
      <c r="P168" t="s">
        <v>1855</v>
      </c>
      <c r="U168" t="s">
        <v>1856</v>
      </c>
      <c r="W168">
        <v>4.8</v>
      </c>
      <c r="Y168">
        <v>77</v>
      </c>
    </row>
    <row r="169" spans="2:25">
      <c r="B169" t="s">
        <v>1857</v>
      </c>
      <c r="C169" t="s">
        <v>1858</v>
      </c>
      <c r="D169" t="s">
        <v>1838</v>
      </c>
      <c r="E169" t="s">
        <v>36</v>
      </c>
      <c r="G169" t="s">
        <v>1859</v>
      </c>
      <c r="P169" t="s">
        <v>1860</v>
      </c>
      <c r="U169" t="s">
        <v>1861</v>
      </c>
      <c r="W169">
        <v>4</v>
      </c>
      <c r="X169" t="s">
        <v>1862</v>
      </c>
      <c r="Y169">
        <v>27</v>
      </c>
    </row>
    <row r="170" spans="2:25">
      <c r="B170" t="s">
        <v>1863</v>
      </c>
      <c r="C170" t="s">
        <v>1864</v>
      </c>
      <c r="D170" t="s">
        <v>1865</v>
      </c>
      <c r="E170" t="s">
        <v>36</v>
      </c>
      <c r="G170" t="s">
        <v>1866</v>
      </c>
      <c r="P170" t="s">
        <v>1867</v>
      </c>
      <c r="U170" t="s">
        <v>1868</v>
      </c>
      <c r="W170">
        <v>4.2</v>
      </c>
      <c r="Y170">
        <v>6</v>
      </c>
    </row>
    <row r="171" spans="2:25">
      <c r="B171" t="s">
        <v>1869</v>
      </c>
      <c r="C171" t="s">
        <v>1870</v>
      </c>
      <c r="D171" t="s">
        <v>1871</v>
      </c>
      <c r="E171" t="s">
        <v>269</v>
      </c>
      <c r="G171" t="s">
        <v>1872</v>
      </c>
      <c r="U171" t="s">
        <v>1873</v>
      </c>
      <c r="W171">
        <v>4.4000000000000004</v>
      </c>
      <c r="X171" t="s">
        <v>1874</v>
      </c>
      <c r="Y171">
        <v>15</v>
      </c>
    </row>
    <row r="172" spans="2:25">
      <c r="B172" t="s">
        <v>1875</v>
      </c>
      <c r="C172" t="s">
        <v>1876</v>
      </c>
      <c r="D172" t="s">
        <v>1877</v>
      </c>
      <c r="E172" t="s">
        <v>36</v>
      </c>
      <c r="G172" t="s">
        <v>1878</v>
      </c>
      <c r="P172" t="s">
        <v>1879</v>
      </c>
      <c r="U172" t="s">
        <v>1880</v>
      </c>
      <c r="W172">
        <v>4</v>
      </c>
      <c r="Y172">
        <v>4</v>
      </c>
    </row>
    <row r="173" spans="2:25">
      <c r="B173" t="s">
        <v>1881</v>
      </c>
      <c r="C173" t="s">
        <v>1882</v>
      </c>
      <c r="D173" t="s">
        <v>1883</v>
      </c>
      <c r="E173" t="s">
        <v>269</v>
      </c>
      <c r="G173" t="s">
        <v>1884</v>
      </c>
    </row>
    <row r="174" spans="2:25">
      <c r="B174" t="s">
        <v>1885</v>
      </c>
      <c r="C174" t="s">
        <v>1886</v>
      </c>
      <c r="D174" t="s">
        <v>1887</v>
      </c>
      <c r="E174" t="s">
        <v>269</v>
      </c>
      <c r="U174" t="s">
        <v>1888</v>
      </c>
      <c r="W174">
        <v>4.9000000000000004</v>
      </c>
      <c r="Y174">
        <v>39</v>
      </c>
    </row>
    <row r="175" spans="2:25">
      <c r="B175" t="s">
        <v>1889</v>
      </c>
      <c r="C175" t="s">
        <v>1890</v>
      </c>
      <c r="D175" t="s">
        <v>1891</v>
      </c>
      <c r="E175" t="s">
        <v>36</v>
      </c>
      <c r="G175" t="s">
        <v>1892</v>
      </c>
      <c r="P175" t="s">
        <v>1893</v>
      </c>
      <c r="U175" t="s">
        <v>1894</v>
      </c>
      <c r="W175">
        <v>5</v>
      </c>
      <c r="Y175">
        <v>8</v>
      </c>
    </row>
    <row r="176" spans="2:25">
      <c r="C176" t="s">
        <v>1895</v>
      </c>
      <c r="D176" t="s">
        <v>1896</v>
      </c>
      <c r="E176" t="s">
        <v>36</v>
      </c>
      <c r="G176" t="s">
        <v>1892</v>
      </c>
      <c r="P176" t="s">
        <v>1319</v>
      </c>
      <c r="U176" t="s">
        <v>1897</v>
      </c>
      <c r="W176">
        <v>5</v>
      </c>
      <c r="Y176">
        <v>11</v>
      </c>
    </row>
    <row r="177" spans="2:25">
      <c r="B177" t="s">
        <v>1898</v>
      </c>
      <c r="C177" t="s">
        <v>1899</v>
      </c>
      <c r="D177" t="s">
        <v>1900</v>
      </c>
      <c r="E177" t="s">
        <v>269</v>
      </c>
      <c r="G177" t="s">
        <v>1901</v>
      </c>
      <c r="U177" t="s">
        <v>1902</v>
      </c>
      <c r="W177">
        <v>5</v>
      </c>
      <c r="Y177">
        <v>5</v>
      </c>
    </row>
    <row r="178" spans="2:25">
      <c r="B178" t="s">
        <v>1903</v>
      </c>
      <c r="C178" t="s">
        <v>1904</v>
      </c>
      <c r="D178" t="s">
        <v>1905</v>
      </c>
      <c r="E178" t="s">
        <v>269</v>
      </c>
      <c r="G178" t="s">
        <v>1906</v>
      </c>
      <c r="U178" t="s">
        <v>1907</v>
      </c>
      <c r="W178">
        <v>4.8</v>
      </c>
      <c r="Y178">
        <v>49</v>
      </c>
    </row>
    <row r="179" spans="2:25">
      <c r="B179" t="s">
        <v>1908</v>
      </c>
      <c r="C179" t="s">
        <v>1909</v>
      </c>
      <c r="D179" t="s">
        <v>1910</v>
      </c>
      <c r="E179" t="s">
        <v>36</v>
      </c>
      <c r="F179" t="s">
        <v>1911</v>
      </c>
      <c r="G179" t="s">
        <v>1912</v>
      </c>
      <c r="P179" t="s">
        <v>1913</v>
      </c>
      <c r="U179" t="s">
        <v>1914</v>
      </c>
      <c r="W179">
        <v>4.9000000000000004</v>
      </c>
      <c r="X179" t="s">
        <v>1915</v>
      </c>
      <c r="Y179">
        <v>26</v>
      </c>
    </row>
    <row r="180" spans="2:25">
      <c r="B180" t="s">
        <v>1916</v>
      </c>
      <c r="C180" t="s">
        <v>1917</v>
      </c>
      <c r="D180" t="s">
        <v>1918</v>
      </c>
      <c r="E180" t="s">
        <v>269</v>
      </c>
      <c r="U180" t="s">
        <v>1919</v>
      </c>
      <c r="W180">
        <v>4.9000000000000004</v>
      </c>
      <c r="Y180">
        <v>29</v>
      </c>
    </row>
    <row r="181" spans="2:25">
      <c r="B181" t="s">
        <v>1920</v>
      </c>
      <c r="C181" t="s">
        <v>1921</v>
      </c>
      <c r="D181" t="s">
        <v>1922</v>
      </c>
      <c r="E181" t="s">
        <v>36</v>
      </c>
      <c r="G181" t="s">
        <v>1923</v>
      </c>
      <c r="U181" t="s">
        <v>1924</v>
      </c>
      <c r="W181">
        <v>2.2999999999999998</v>
      </c>
      <c r="Y181">
        <v>3</v>
      </c>
    </row>
    <row r="182" spans="2:25">
      <c r="B182" t="s">
        <v>1925</v>
      </c>
      <c r="C182" t="s">
        <v>1926</v>
      </c>
      <c r="D182" t="s">
        <v>1927</v>
      </c>
      <c r="E182" t="s">
        <v>36</v>
      </c>
      <c r="G182" t="s">
        <v>1928</v>
      </c>
      <c r="U182" t="s">
        <v>1929</v>
      </c>
      <c r="W182">
        <v>5</v>
      </c>
      <c r="X182" t="s">
        <v>1930</v>
      </c>
      <c r="Y182">
        <v>28</v>
      </c>
    </row>
    <row r="183" spans="2:25">
      <c r="B183" t="s">
        <v>1931</v>
      </c>
      <c r="C183" t="s">
        <v>1932</v>
      </c>
      <c r="D183" t="s">
        <v>1933</v>
      </c>
      <c r="E183" t="s">
        <v>36</v>
      </c>
      <c r="G183" t="s">
        <v>1934</v>
      </c>
      <c r="P183" t="s">
        <v>1935</v>
      </c>
      <c r="U183" t="s">
        <v>1936</v>
      </c>
      <c r="W183">
        <v>4.7</v>
      </c>
      <c r="Y183">
        <v>31</v>
      </c>
    </row>
    <row r="184" spans="2:25">
      <c r="B184" t="s">
        <v>1937</v>
      </c>
      <c r="C184" t="s">
        <v>1938</v>
      </c>
      <c r="D184" t="s">
        <v>1939</v>
      </c>
      <c r="E184" t="s">
        <v>269</v>
      </c>
      <c r="U184" t="s">
        <v>1940</v>
      </c>
      <c r="W184">
        <v>4.7</v>
      </c>
      <c r="Y184">
        <v>72</v>
      </c>
    </row>
    <row r="185" spans="2:25">
      <c r="B185" t="s">
        <v>1941</v>
      </c>
      <c r="C185" t="s">
        <v>1942</v>
      </c>
      <c r="D185" t="s">
        <v>1943</v>
      </c>
      <c r="E185" t="s">
        <v>36</v>
      </c>
      <c r="G185" t="s">
        <v>1944</v>
      </c>
      <c r="P185" t="s">
        <v>1945</v>
      </c>
      <c r="U185" t="s">
        <v>1946</v>
      </c>
      <c r="W185">
        <v>4.8</v>
      </c>
      <c r="X185" t="s">
        <v>1947</v>
      </c>
      <c r="Y185">
        <v>22</v>
      </c>
    </row>
    <row r="186" spans="2:25">
      <c r="B186" t="s">
        <v>1948</v>
      </c>
      <c r="C186" t="s">
        <v>1949</v>
      </c>
      <c r="D186" t="s">
        <v>1950</v>
      </c>
      <c r="E186" t="s">
        <v>36</v>
      </c>
      <c r="F186" t="s">
        <v>1951</v>
      </c>
      <c r="G186" t="s">
        <v>1952</v>
      </c>
      <c r="P186" t="s">
        <v>1953</v>
      </c>
      <c r="U186" t="s">
        <v>1954</v>
      </c>
      <c r="W186">
        <v>4.3</v>
      </c>
      <c r="X186" t="s">
        <v>1955</v>
      </c>
      <c r="Y186">
        <v>6</v>
      </c>
    </row>
    <row r="187" spans="2:25">
      <c r="C187" t="s">
        <v>1956</v>
      </c>
      <c r="D187" t="s">
        <v>1950</v>
      </c>
      <c r="E187" t="s">
        <v>36</v>
      </c>
      <c r="F187" t="s">
        <v>1951</v>
      </c>
      <c r="P187" t="s">
        <v>1957</v>
      </c>
      <c r="U187" t="s">
        <v>1958</v>
      </c>
      <c r="W187">
        <v>4.3</v>
      </c>
      <c r="X187" t="s">
        <v>1955</v>
      </c>
      <c r="Y187">
        <v>6</v>
      </c>
    </row>
    <row r="188" spans="2:25">
      <c r="B188" t="s">
        <v>1959</v>
      </c>
      <c r="C188" t="s">
        <v>1960</v>
      </c>
      <c r="D188" t="s">
        <v>1961</v>
      </c>
      <c r="E188" t="s">
        <v>36</v>
      </c>
      <c r="F188" t="s">
        <v>1951</v>
      </c>
      <c r="G188" t="s">
        <v>1962</v>
      </c>
      <c r="P188" t="s">
        <v>1963</v>
      </c>
      <c r="U188" t="s">
        <v>1964</v>
      </c>
      <c r="W188">
        <v>4.3</v>
      </c>
      <c r="X188" t="s">
        <v>1955</v>
      </c>
      <c r="Y188">
        <v>3</v>
      </c>
    </row>
    <row r="189" spans="2:25">
      <c r="B189" t="s">
        <v>1965</v>
      </c>
      <c r="C189" t="s">
        <v>1966</v>
      </c>
      <c r="D189" t="s">
        <v>1950</v>
      </c>
      <c r="E189" t="s">
        <v>36</v>
      </c>
      <c r="F189" t="s">
        <v>1951</v>
      </c>
      <c r="G189" t="s">
        <v>1967</v>
      </c>
      <c r="P189" t="s">
        <v>1319</v>
      </c>
      <c r="U189" t="s">
        <v>1968</v>
      </c>
      <c r="W189">
        <v>4.9000000000000004</v>
      </c>
      <c r="X189" t="s">
        <v>1955</v>
      </c>
      <c r="Y189">
        <v>106</v>
      </c>
    </row>
    <row r="190" spans="2:25">
      <c r="B190" t="s">
        <v>1969</v>
      </c>
      <c r="C190" t="s">
        <v>1970</v>
      </c>
      <c r="D190" t="s">
        <v>1971</v>
      </c>
      <c r="E190" t="s">
        <v>36</v>
      </c>
      <c r="F190" t="s">
        <v>1972</v>
      </c>
      <c r="G190" t="s">
        <v>1973</v>
      </c>
      <c r="P190" t="s">
        <v>1974</v>
      </c>
      <c r="U190" t="s">
        <v>1975</v>
      </c>
      <c r="W190">
        <v>4.8</v>
      </c>
      <c r="X190" t="s">
        <v>1976</v>
      </c>
      <c r="Y190">
        <v>28</v>
      </c>
    </row>
    <row r="191" spans="2:25">
      <c r="B191" t="s">
        <v>1977</v>
      </c>
      <c r="C191" t="s">
        <v>1978</v>
      </c>
      <c r="D191" t="s">
        <v>1979</v>
      </c>
      <c r="E191" t="s">
        <v>36</v>
      </c>
      <c r="G191" t="s">
        <v>1980</v>
      </c>
      <c r="P191" t="s">
        <v>1981</v>
      </c>
      <c r="U191" t="s">
        <v>1982</v>
      </c>
      <c r="W191">
        <v>4.5</v>
      </c>
      <c r="X191" t="s">
        <v>1983</v>
      </c>
      <c r="Y191">
        <v>66</v>
      </c>
    </row>
    <row r="192" spans="2:25">
      <c r="B192" t="s">
        <v>1984</v>
      </c>
      <c r="C192" t="s">
        <v>1985</v>
      </c>
      <c r="D192" t="s">
        <v>1986</v>
      </c>
      <c r="E192" t="s">
        <v>269</v>
      </c>
      <c r="G192" t="s">
        <v>1987</v>
      </c>
      <c r="U192" t="s">
        <v>1988</v>
      </c>
      <c r="W192">
        <v>4.8</v>
      </c>
      <c r="X192" t="s">
        <v>1989</v>
      </c>
      <c r="Y192">
        <v>36</v>
      </c>
    </row>
    <row r="193" spans="1:25">
      <c r="B193" t="s">
        <v>1990</v>
      </c>
      <c r="C193" t="s">
        <v>1991</v>
      </c>
      <c r="D193" t="s">
        <v>1992</v>
      </c>
      <c r="E193" t="s">
        <v>36</v>
      </c>
      <c r="G193" t="s">
        <v>1993</v>
      </c>
      <c r="U193" t="s">
        <v>1994</v>
      </c>
      <c r="W193">
        <v>3.5</v>
      </c>
      <c r="Y193">
        <v>4</v>
      </c>
    </row>
    <row r="194" spans="1:25">
      <c r="B194" t="s">
        <v>1995</v>
      </c>
      <c r="C194" t="s">
        <v>1996</v>
      </c>
      <c r="D194" t="s">
        <v>1997</v>
      </c>
      <c r="E194" t="s">
        <v>269</v>
      </c>
      <c r="G194" t="s">
        <v>1998</v>
      </c>
      <c r="U194" t="s">
        <v>1999</v>
      </c>
      <c r="W194">
        <v>4.8</v>
      </c>
      <c r="X194" t="s">
        <v>2000</v>
      </c>
      <c r="Y194">
        <v>19</v>
      </c>
    </row>
    <row r="195" spans="1:25">
      <c r="C195" t="s">
        <v>2001</v>
      </c>
      <c r="D195" t="s">
        <v>1997</v>
      </c>
      <c r="E195" t="s">
        <v>36</v>
      </c>
      <c r="G195" t="s">
        <v>1998</v>
      </c>
      <c r="P195" t="s">
        <v>2002</v>
      </c>
      <c r="U195" t="s">
        <v>2003</v>
      </c>
      <c r="W195">
        <v>4.8</v>
      </c>
      <c r="X195" t="s">
        <v>2000</v>
      </c>
      <c r="Y195">
        <v>19</v>
      </c>
    </row>
    <row r="196" spans="1:25">
      <c r="C196" t="s">
        <v>2004</v>
      </c>
      <c r="D196" t="s">
        <v>2005</v>
      </c>
      <c r="E196" t="s">
        <v>269</v>
      </c>
      <c r="G196" t="s">
        <v>2006</v>
      </c>
      <c r="U196" t="s">
        <v>2007</v>
      </c>
      <c r="W196">
        <v>4.8</v>
      </c>
      <c r="X196" t="s">
        <v>2008</v>
      </c>
      <c r="Y196">
        <v>17</v>
      </c>
    </row>
    <row r="197" spans="1:25">
      <c r="C197" t="s">
        <v>2009</v>
      </c>
      <c r="D197" t="s">
        <v>2005</v>
      </c>
      <c r="E197" t="s">
        <v>36</v>
      </c>
      <c r="F197" t="s">
        <v>2010</v>
      </c>
      <c r="G197" t="s">
        <v>2006</v>
      </c>
      <c r="P197" t="s">
        <v>2011</v>
      </c>
      <c r="U197" t="s">
        <v>2012</v>
      </c>
      <c r="W197">
        <v>4.8</v>
      </c>
      <c r="X197" t="s">
        <v>2008</v>
      </c>
      <c r="Y197">
        <v>17</v>
      </c>
    </row>
    <row r="198" spans="1:25">
      <c r="C198" t="s">
        <v>2013</v>
      </c>
      <c r="D198" t="s">
        <v>1997</v>
      </c>
      <c r="E198" t="s">
        <v>36</v>
      </c>
      <c r="G198" t="s">
        <v>2014</v>
      </c>
      <c r="P198" t="s">
        <v>2015</v>
      </c>
      <c r="U198" t="s">
        <v>2016</v>
      </c>
      <c r="W198">
        <v>3.7</v>
      </c>
      <c r="Y198">
        <v>3</v>
      </c>
    </row>
    <row r="199" spans="1:25">
      <c r="B199" t="s">
        <v>2017</v>
      </c>
      <c r="C199" t="s">
        <v>2018</v>
      </c>
      <c r="D199" t="s">
        <v>1992</v>
      </c>
      <c r="E199" t="s">
        <v>36</v>
      </c>
      <c r="G199" t="s">
        <v>2019</v>
      </c>
      <c r="P199" t="s">
        <v>2020</v>
      </c>
      <c r="U199" t="s">
        <v>2021</v>
      </c>
      <c r="W199">
        <v>5</v>
      </c>
      <c r="Y199">
        <v>6</v>
      </c>
    </row>
    <row r="200" spans="1:25">
      <c r="A200" s="2" t="s">
        <v>2022</v>
      </c>
      <c r="B200" t="s">
        <v>2023</v>
      </c>
      <c r="C200" t="s">
        <v>2024</v>
      </c>
      <c r="D200" t="s">
        <v>2025</v>
      </c>
      <c r="E200" t="s">
        <v>50</v>
      </c>
      <c r="G200">
        <v>9819515951</v>
      </c>
      <c r="P200" t="s">
        <v>2026</v>
      </c>
      <c r="R200" t="s">
        <v>2027</v>
      </c>
      <c r="T200" t="s">
        <v>2028</v>
      </c>
      <c r="W200">
        <v>4.4285709999999998</v>
      </c>
      <c r="X200" t="s">
        <v>2029</v>
      </c>
      <c r="Y200">
        <v>14</v>
      </c>
    </row>
    <row r="201" spans="1:25">
      <c r="B201" t="s">
        <v>2030</v>
      </c>
      <c r="C201" t="s">
        <v>2031</v>
      </c>
      <c r="D201" t="s">
        <v>2032</v>
      </c>
      <c r="E201" t="s">
        <v>50</v>
      </c>
      <c r="G201">
        <v>9819515951</v>
      </c>
      <c r="P201" t="s">
        <v>2033</v>
      </c>
      <c r="R201" t="s">
        <v>2034</v>
      </c>
      <c r="T201" t="s">
        <v>2035</v>
      </c>
      <c r="W201">
        <v>5</v>
      </c>
      <c r="Y201">
        <v>3</v>
      </c>
    </row>
    <row r="202" spans="1:25">
      <c r="B202" t="s">
        <v>2036</v>
      </c>
      <c r="C202" t="s">
        <v>2037</v>
      </c>
      <c r="D202" t="s">
        <v>2038</v>
      </c>
      <c r="E202" t="s">
        <v>432</v>
      </c>
      <c r="F202" t="s">
        <v>2039</v>
      </c>
      <c r="G202">
        <v>9823186187</v>
      </c>
      <c r="P202" t="s">
        <v>2040</v>
      </c>
      <c r="R202" t="s">
        <v>2041</v>
      </c>
      <c r="T202" t="s">
        <v>2042</v>
      </c>
      <c r="W202">
        <v>4.1333330000000004</v>
      </c>
      <c r="X202" t="s">
        <v>2043</v>
      </c>
      <c r="Y202">
        <v>15</v>
      </c>
    </row>
    <row r="203" spans="1:25">
      <c r="B203" t="s">
        <v>2044</v>
      </c>
      <c r="C203" t="s">
        <v>2045</v>
      </c>
      <c r="D203" t="s">
        <v>2046</v>
      </c>
      <c r="E203" t="s">
        <v>50</v>
      </c>
      <c r="G203">
        <v>9820496752</v>
      </c>
      <c r="P203" t="s">
        <v>2047</v>
      </c>
      <c r="R203" t="s">
        <v>2048</v>
      </c>
      <c r="T203" t="s">
        <v>2049</v>
      </c>
      <c r="W203">
        <v>4.3529410000000004</v>
      </c>
      <c r="Y203">
        <v>34</v>
      </c>
    </row>
    <row r="204" spans="1:25">
      <c r="B204" t="s">
        <v>2050</v>
      </c>
      <c r="C204" t="s">
        <v>2051</v>
      </c>
      <c r="D204" t="s">
        <v>2052</v>
      </c>
      <c r="E204" t="s">
        <v>50</v>
      </c>
      <c r="F204" t="s">
        <v>2053</v>
      </c>
      <c r="G204">
        <v>9820055730</v>
      </c>
      <c r="P204" t="s">
        <v>2054</v>
      </c>
      <c r="R204" t="s">
        <v>2055</v>
      </c>
      <c r="T204" t="s">
        <v>2056</v>
      </c>
      <c r="W204">
        <v>4.5254240000000001</v>
      </c>
      <c r="X204" t="s">
        <v>2057</v>
      </c>
      <c r="Y204">
        <v>59</v>
      </c>
    </row>
    <row r="205" spans="1:25">
      <c r="B205" t="s">
        <v>2058</v>
      </c>
      <c r="C205" t="s">
        <v>2059</v>
      </c>
      <c r="D205" t="s">
        <v>2060</v>
      </c>
      <c r="E205" t="s">
        <v>432</v>
      </c>
      <c r="G205">
        <v>9822660901</v>
      </c>
      <c r="P205" t="s">
        <v>2061</v>
      </c>
      <c r="R205" t="s">
        <v>2062</v>
      </c>
      <c r="T205" t="s">
        <v>2063</v>
      </c>
      <c r="W205">
        <v>4.9285709999999998</v>
      </c>
      <c r="Y205">
        <v>14</v>
      </c>
    </row>
    <row r="206" spans="1:25">
      <c r="C206" t="s">
        <v>2064</v>
      </c>
      <c r="D206" t="s">
        <v>2065</v>
      </c>
      <c r="E206" t="s">
        <v>432</v>
      </c>
      <c r="G206">
        <v>9822660901</v>
      </c>
      <c r="P206" t="s">
        <v>2066</v>
      </c>
      <c r="R206" t="s">
        <v>2067</v>
      </c>
      <c r="T206" t="s">
        <v>2068</v>
      </c>
      <c r="W206">
        <v>4.7894740000000002</v>
      </c>
      <c r="X206" t="s">
        <v>2069</v>
      </c>
      <c r="Y206">
        <v>38</v>
      </c>
    </row>
    <row r="207" spans="1:25">
      <c r="C207" t="s">
        <v>2070</v>
      </c>
      <c r="D207" t="s">
        <v>2071</v>
      </c>
      <c r="E207" t="s">
        <v>432</v>
      </c>
      <c r="Y207">
        <v>0</v>
      </c>
    </row>
    <row r="208" spans="1:25">
      <c r="C208" t="s">
        <v>2072</v>
      </c>
      <c r="D208" t="s">
        <v>2073</v>
      </c>
      <c r="E208" t="s">
        <v>432</v>
      </c>
      <c r="P208" t="s">
        <v>2074</v>
      </c>
      <c r="R208" t="s">
        <v>2075</v>
      </c>
      <c r="T208" t="s">
        <v>2076</v>
      </c>
      <c r="W208">
        <v>5</v>
      </c>
      <c r="Y208">
        <v>12</v>
      </c>
    </row>
    <row r="209" spans="2:25">
      <c r="B209" t="s">
        <v>2077</v>
      </c>
      <c r="C209" t="s">
        <v>2078</v>
      </c>
      <c r="D209" t="s">
        <v>2079</v>
      </c>
      <c r="E209" t="s">
        <v>50</v>
      </c>
      <c r="G209" t="s">
        <v>2080</v>
      </c>
      <c r="W209">
        <v>5</v>
      </c>
      <c r="Y209">
        <v>5</v>
      </c>
    </row>
    <row r="210" spans="2:25">
      <c r="B210" t="s">
        <v>2081</v>
      </c>
      <c r="D210" t="s">
        <v>2082</v>
      </c>
      <c r="P210" t="s">
        <v>2083</v>
      </c>
      <c r="R210" t="s">
        <v>2084</v>
      </c>
      <c r="T210" t="s">
        <v>2085</v>
      </c>
      <c r="W210">
        <v>5</v>
      </c>
      <c r="X210" t="s">
        <v>2086</v>
      </c>
      <c r="Y210">
        <v>1</v>
      </c>
    </row>
    <row r="211" spans="2:25">
      <c r="B211" t="s">
        <v>2087</v>
      </c>
      <c r="C211" t="s">
        <v>2088</v>
      </c>
      <c r="D211" t="s">
        <v>2089</v>
      </c>
      <c r="E211" t="s">
        <v>2090</v>
      </c>
      <c r="F211" t="s">
        <v>2091</v>
      </c>
      <c r="G211">
        <v>9768765421</v>
      </c>
      <c r="P211" t="s">
        <v>2092</v>
      </c>
      <c r="R211" t="s">
        <v>2093</v>
      </c>
      <c r="T211" t="s">
        <v>2094</v>
      </c>
      <c r="W211">
        <v>5</v>
      </c>
      <c r="X211" t="s">
        <v>2095</v>
      </c>
      <c r="Y211">
        <v>33</v>
      </c>
    </row>
    <row r="212" spans="2:25">
      <c r="B212" t="s">
        <v>2096</v>
      </c>
      <c r="C212" t="s">
        <v>2097</v>
      </c>
      <c r="D212" t="s">
        <v>2098</v>
      </c>
      <c r="E212" t="s">
        <v>2099</v>
      </c>
      <c r="G212">
        <v>9819752127</v>
      </c>
      <c r="R212" t="s">
        <v>2100</v>
      </c>
      <c r="T212" t="s">
        <v>2101</v>
      </c>
      <c r="W212">
        <v>3</v>
      </c>
      <c r="Y212">
        <v>2</v>
      </c>
    </row>
    <row r="213" spans="2:25">
      <c r="B213" t="s">
        <v>2102</v>
      </c>
      <c r="C213" t="s">
        <v>2103</v>
      </c>
      <c r="D213" t="s">
        <v>2104</v>
      </c>
      <c r="E213" t="s">
        <v>2105</v>
      </c>
      <c r="P213" t="s">
        <v>2106</v>
      </c>
      <c r="R213" t="s">
        <v>2107</v>
      </c>
      <c r="Y213">
        <v>0</v>
      </c>
    </row>
    <row r="214" spans="2:25">
      <c r="B214" t="s">
        <v>2108</v>
      </c>
      <c r="C214" t="s">
        <v>2109</v>
      </c>
      <c r="D214" t="s">
        <v>2110</v>
      </c>
      <c r="E214" t="s">
        <v>2111</v>
      </c>
      <c r="G214">
        <v>8097655503</v>
      </c>
      <c r="P214" t="s">
        <v>2112</v>
      </c>
      <c r="R214" t="s">
        <v>2113</v>
      </c>
      <c r="T214" t="s">
        <v>2114</v>
      </c>
      <c r="W214">
        <v>4.947368</v>
      </c>
      <c r="X214" t="s">
        <v>2115</v>
      </c>
      <c r="Y214">
        <v>19</v>
      </c>
    </row>
    <row r="215" spans="2:25">
      <c r="B215" t="s">
        <v>2116</v>
      </c>
      <c r="C215" t="s">
        <v>2117</v>
      </c>
      <c r="D215" t="s">
        <v>2118</v>
      </c>
      <c r="E215" t="s">
        <v>2090</v>
      </c>
      <c r="G215">
        <v>9930445174</v>
      </c>
      <c r="P215" t="s">
        <v>2119</v>
      </c>
      <c r="R215" t="s">
        <v>2120</v>
      </c>
      <c r="T215" t="s">
        <v>2121</v>
      </c>
      <c r="W215">
        <v>4.9629630000000002</v>
      </c>
      <c r="Y215">
        <v>27</v>
      </c>
    </row>
    <row r="216" spans="2:25">
      <c r="B216" t="s">
        <v>2122</v>
      </c>
      <c r="C216" t="s">
        <v>2123</v>
      </c>
      <c r="D216" t="s">
        <v>2124</v>
      </c>
      <c r="E216" t="s">
        <v>2125</v>
      </c>
      <c r="P216" t="s">
        <v>2126</v>
      </c>
      <c r="R216" t="s">
        <v>2127</v>
      </c>
      <c r="T216" t="s">
        <v>2128</v>
      </c>
      <c r="W216">
        <v>4.8571429999999998</v>
      </c>
      <c r="X216" t="s">
        <v>2129</v>
      </c>
      <c r="Y216">
        <v>7</v>
      </c>
    </row>
    <row r="217" spans="2:25">
      <c r="B217" t="s">
        <v>2130</v>
      </c>
      <c r="C217" t="s">
        <v>2131</v>
      </c>
      <c r="D217" t="s">
        <v>2132</v>
      </c>
      <c r="E217" t="s">
        <v>50</v>
      </c>
      <c r="G217">
        <v>9920997639</v>
      </c>
      <c r="R217" t="s">
        <v>2133</v>
      </c>
      <c r="T217" t="s">
        <v>2134</v>
      </c>
      <c r="W217">
        <v>4.8636359999999996</v>
      </c>
      <c r="X217" t="s">
        <v>2135</v>
      </c>
      <c r="Y217">
        <v>22</v>
      </c>
    </row>
    <row r="218" spans="2:25">
      <c r="B218" t="s">
        <v>2136</v>
      </c>
      <c r="C218" t="s">
        <v>2137</v>
      </c>
      <c r="D218" t="s">
        <v>2138</v>
      </c>
      <c r="E218" t="s">
        <v>2139</v>
      </c>
      <c r="P218" t="s">
        <v>2140</v>
      </c>
      <c r="R218" t="s">
        <v>2141</v>
      </c>
      <c r="T218" t="s">
        <v>2142</v>
      </c>
      <c r="W218">
        <v>5</v>
      </c>
      <c r="Y218">
        <v>1</v>
      </c>
    </row>
    <row r="219" spans="2:25">
      <c r="B219" t="s">
        <v>2143</v>
      </c>
      <c r="C219" t="s">
        <v>2144</v>
      </c>
      <c r="D219" t="s">
        <v>2145</v>
      </c>
      <c r="E219" t="s">
        <v>2146</v>
      </c>
      <c r="F219" t="s">
        <v>2147</v>
      </c>
      <c r="G219">
        <v>9970616339</v>
      </c>
      <c r="P219" t="s">
        <v>2148</v>
      </c>
      <c r="R219" t="s">
        <v>2149</v>
      </c>
      <c r="T219" t="s">
        <v>2150</v>
      </c>
      <c r="W219">
        <v>4.7209300000000001</v>
      </c>
      <c r="X219" t="s">
        <v>2151</v>
      </c>
      <c r="Y219">
        <v>43</v>
      </c>
    </row>
    <row r="220" spans="2:25">
      <c r="B220" t="s">
        <v>2152</v>
      </c>
      <c r="C220" t="s">
        <v>2153</v>
      </c>
      <c r="D220" t="s">
        <v>2154</v>
      </c>
      <c r="E220" t="s">
        <v>50</v>
      </c>
      <c r="F220" t="s">
        <v>2155</v>
      </c>
      <c r="G220">
        <v>8652726738</v>
      </c>
      <c r="W220">
        <v>3.6666669999999999</v>
      </c>
      <c r="X220" t="s">
        <v>2156</v>
      </c>
      <c r="Y220">
        <v>3</v>
      </c>
    </row>
    <row r="221" spans="2:25">
      <c r="B221" t="s">
        <v>2157</v>
      </c>
      <c r="C221" t="s">
        <v>2158</v>
      </c>
      <c r="D221" t="s">
        <v>2159</v>
      </c>
      <c r="E221" t="s">
        <v>953</v>
      </c>
      <c r="G221">
        <v>9326561378</v>
      </c>
      <c r="P221" t="s">
        <v>2160</v>
      </c>
      <c r="R221" t="s">
        <v>2161</v>
      </c>
      <c r="T221" t="s">
        <v>2162</v>
      </c>
      <c r="W221">
        <v>5</v>
      </c>
      <c r="X221" t="s">
        <v>2163</v>
      </c>
      <c r="Y221">
        <v>6</v>
      </c>
    </row>
    <row r="222" spans="2:25">
      <c r="B222" t="s">
        <v>2164</v>
      </c>
      <c r="C222" t="s">
        <v>2165</v>
      </c>
      <c r="D222" t="s">
        <v>2166</v>
      </c>
      <c r="E222" t="s">
        <v>923</v>
      </c>
      <c r="G222">
        <v>8484825312</v>
      </c>
      <c r="P222" t="s">
        <v>2167</v>
      </c>
      <c r="R222" t="s">
        <v>2168</v>
      </c>
      <c r="T222" t="s">
        <v>2169</v>
      </c>
      <c r="W222">
        <v>3.875</v>
      </c>
      <c r="Y222">
        <v>8</v>
      </c>
    </row>
    <row r="223" spans="2:25">
      <c r="B223" t="s">
        <v>2170</v>
      </c>
      <c r="C223" t="s">
        <v>2171</v>
      </c>
      <c r="D223" t="s">
        <v>2172</v>
      </c>
      <c r="E223" t="s">
        <v>50</v>
      </c>
      <c r="G223">
        <v>9821075735</v>
      </c>
      <c r="P223" t="s">
        <v>2173</v>
      </c>
      <c r="R223" t="s">
        <v>2174</v>
      </c>
      <c r="T223" t="s">
        <v>2175</v>
      </c>
      <c r="W223">
        <v>5</v>
      </c>
      <c r="Y223">
        <v>9</v>
      </c>
    </row>
    <row r="224" spans="2:25">
      <c r="B224" t="s">
        <v>2176</v>
      </c>
      <c r="C224" t="s">
        <v>2177</v>
      </c>
      <c r="D224" t="s">
        <v>2178</v>
      </c>
      <c r="E224" t="s">
        <v>432</v>
      </c>
      <c r="G224">
        <v>9922941627</v>
      </c>
      <c r="P224" t="s">
        <v>2179</v>
      </c>
      <c r="R224" t="s">
        <v>2180</v>
      </c>
      <c r="T224" t="s">
        <v>2181</v>
      </c>
      <c r="W224">
        <v>5</v>
      </c>
      <c r="X224" t="s">
        <v>2182</v>
      </c>
      <c r="Y224">
        <v>20</v>
      </c>
    </row>
    <row r="225" spans="2:25">
      <c r="B225" t="s">
        <v>2183</v>
      </c>
      <c r="C225" t="s">
        <v>2184</v>
      </c>
      <c r="D225" t="s">
        <v>2185</v>
      </c>
      <c r="E225" t="s">
        <v>50</v>
      </c>
      <c r="P225" t="s">
        <v>2126</v>
      </c>
      <c r="R225" t="s">
        <v>2186</v>
      </c>
      <c r="T225" t="s">
        <v>2187</v>
      </c>
      <c r="W225">
        <v>5</v>
      </c>
      <c r="X225" t="s">
        <v>2188</v>
      </c>
      <c r="Y225">
        <v>14</v>
      </c>
    </row>
    <row r="226" spans="2:25">
      <c r="B226" t="s">
        <v>2189</v>
      </c>
      <c r="C226" t="s">
        <v>2190</v>
      </c>
      <c r="D226" t="s">
        <v>2191</v>
      </c>
      <c r="E226" t="s">
        <v>432</v>
      </c>
      <c r="G226">
        <v>7276636963</v>
      </c>
      <c r="P226" t="s">
        <v>2192</v>
      </c>
      <c r="R226" t="s">
        <v>2193</v>
      </c>
      <c r="T226" t="s">
        <v>2194</v>
      </c>
      <c r="W226">
        <v>2.6666669999999999</v>
      </c>
      <c r="Y226">
        <v>3</v>
      </c>
    </row>
    <row r="227" spans="2:25">
      <c r="B227" t="s">
        <v>2195</v>
      </c>
      <c r="C227" t="s">
        <v>2196</v>
      </c>
      <c r="D227" t="s">
        <v>2197</v>
      </c>
      <c r="E227" t="s">
        <v>50</v>
      </c>
      <c r="F227" t="s">
        <v>2198</v>
      </c>
      <c r="G227">
        <v>959455050</v>
      </c>
      <c r="P227" t="s">
        <v>2199</v>
      </c>
      <c r="R227" t="s">
        <v>2200</v>
      </c>
      <c r="T227" t="s">
        <v>2201</v>
      </c>
      <c r="W227">
        <v>4.3043480000000001</v>
      </c>
      <c r="X227" t="s">
        <v>2202</v>
      </c>
      <c r="Y227">
        <v>23</v>
      </c>
    </row>
    <row r="228" spans="2:25">
      <c r="B228" t="s">
        <v>2203</v>
      </c>
      <c r="C228" t="s">
        <v>2204</v>
      </c>
      <c r="D228" t="s">
        <v>2205</v>
      </c>
      <c r="E228" t="s">
        <v>50</v>
      </c>
      <c r="G228" t="s">
        <v>2206</v>
      </c>
      <c r="W228">
        <v>1</v>
      </c>
      <c r="X228" t="s">
        <v>2207</v>
      </c>
      <c r="Y228">
        <v>1</v>
      </c>
    </row>
    <row r="229" spans="2:25">
      <c r="B229" t="s">
        <v>2208</v>
      </c>
      <c r="C229" t="s">
        <v>2209</v>
      </c>
      <c r="D229" t="s">
        <v>2210</v>
      </c>
      <c r="E229" t="s">
        <v>50</v>
      </c>
      <c r="F229" t="s">
        <v>2211</v>
      </c>
      <c r="G229">
        <v>9920359050</v>
      </c>
      <c r="P229" t="s">
        <v>2212</v>
      </c>
      <c r="R229" t="s">
        <v>2213</v>
      </c>
      <c r="T229" t="s">
        <v>2214</v>
      </c>
      <c r="W229">
        <v>4.961538</v>
      </c>
      <c r="X229" t="s">
        <v>2215</v>
      </c>
      <c r="Y229">
        <v>26</v>
      </c>
    </row>
    <row r="230" spans="2:25">
      <c r="B230" t="s">
        <v>2216</v>
      </c>
      <c r="C230" t="s">
        <v>2217</v>
      </c>
      <c r="D230" t="s">
        <v>2218</v>
      </c>
      <c r="E230" t="s">
        <v>50</v>
      </c>
      <c r="G230">
        <v>9820835035</v>
      </c>
      <c r="P230" t="s">
        <v>2219</v>
      </c>
      <c r="W230">
        <v>5</v>
      </c>
      <c r="X230" t="s">
        <v>2220</v>
      </c>
      <c r="Y230">
        <v>1</v>
      </c>
    </row>
    <row r="231" spans="2:25">
      <c r="B231" t="s">
        <v>2221</v>
      </c>
      <c r="C231" t="s">
        <v>2222</v>
      </c>
      <c r="D231" t="s">
        <v>2223</v>
      </c>
      <c r="E231" t="s">
        <v>50</v>
      </c>
      <c r="R231" t="s">
        <v>2224</v>
      </c>
      <c r="T231" t="s">
        <v>2225</v>
      </c>
      <c r="W231">
        <v>5</v>
      </c>
      <c r="Y231">
        <v>6</v>
      </c>
    </row>
    <row r="232" spans="2:25">
      <c r="B232" t="s">
        <v>2226</v>
      </c>
      <c r="C232" t="s">
        <v>2227</v>
      </c>
      <c r="D232" t="s">
        <v>2228</v>
      </c>
      <c r="E232" t="s">
        <v>953</v>
      </c>
      <c r="G232">
        <v>9892449074</v>
      </c>
      <c r="W232">
        <v>5</v>
      </c>
      <c r="Y232">
        <v>6</v>
      </c>
    </row>
    <row r="233" spans="2:25">
      <c r="B233" t="s">
        <v>2229</v>
      </c>
      <c r="C233" t="s">
        <v>2230</v>
      </c>
      <c r="D233" t="s">
        <v>2231</v>
      </c>
      <c r="E233" t="s">
        <v>2090</v>
      </c>
      <c r="G233">
        <v>9773663655</v>
      </c>
      <c r="P233" t="s">
        <v>2232</v>
      </c>
      <c r="W233">
        <v>4.5555560000000002</v>
      </c>
      <c r="Y233">
        <v>9</v>
      </c>
    </row>
    <row r="234" spans="2:25">
      <c r="B234" t="s">
        <v>2233</v>
      </c>
      <c r="C234" t="s">
        <v>2234</v>
      </c>
      <c r="D234" t="s">
        <v>2235</v>
      </c>
      <c r="E234" t="s">
        <v>50</v>
      </c>
      <c r="F234" t="s">
        <v>2236</v>
      </c>
      <c r="G234">
        <v>7977252112</v>
      </c>
      <c r="R234" t="s">
        <v>2237</v>
      </c>
      <c r="T234" t="s">
        <v>2238</v>
      </c>
      <c r="W234">
        <v>4.8787880000000001</v>
      </c>
      <c r="X234" t="s">
        <v>2239</v>
      </c>
      <c r="Y234">
        <v>66</v>
      </c>
    </row>
    <row r="235" spans="2:25">
      <c r="B235" t="s">
        <v>2240</v>
      </c>
      <c r="C235" t="s">
        <v>2241</v>
      </c>
      <c r="D235" t="s">
        <v>2242</v>
      </c>
      <c r="E235" t="s">
        <v>432</v>
      </c>
      <c r="F235" t="s">
        <v>2243</v>
      </c>
      <c r="G235" t="s">
        <v>2244</v>
      </c>
      <c r="W235">
        <v>4.2</v>
      </c>
      <c r="X235" t="s">
        <v>2245</v>
      </c>
      <c r="Y235">
        <v>5</v>
      </c>
    </row>
    <row r="236" spans="2:25">
      <c r="B236" t="s">
        <v>2246</v>
      </c>
      <c r="C236" t="s">
        <v>2247</v>
      </c>
      <c r="D236" t="s">
        <v>2248</v>
      </c>
      <c r="E236" t="s">
        <v>953</v>
      </c>
      <c r="P236" t="s">
        <v>2249</v>
      </c>
      <c r="W236">
        <v>4.5</v>
      </c>
      <c r="Y236">
        <v>4</v>
      </c>
    </row>
    <row r="237" spans="2:25">
      <c r="B237" t="s">
        <v>2250</v>
      </c>
      <c r="C237" t="s">
        <v>2251</v>
      </c>
      <c r="D237" t="s">
        <v>2252</v>
      </c>
      <c r="E237" t="s">
        <v>432</v>
      </c>
      <c r="F237" t="s">
        <v>2253</v>
      </c>
      <c r="G237">
        <v>8888819478</v>
      </c>
      <c r="P237" t="s">
        <v>2254</v>
      </c>
      <c r="R237" t="s">
        <v>2255</v>
      </c>
      <c r="T237" t="s">
        <v>2256</v>
      </c>
      <c r="W237">
        <v>4.137931</v>
      </c>
      <c r="X237" t="s">
        <v>2257</v>
      </c>
      <c r="Y237">
        <v>29</v>
      </c>
    </row>
    <row r="238" spans="2:25">
      <c r="C238" t="s">
        <v>2258</v>
      </c>
      <c r="D238" t="s">
        <v>2259</v>
      </c>
      <c r="E238" t="s">
        <v>432</v>
      </c>
      <c r="F238" t="s">
        <v>2253</v>
      </c>
      <c r="P238" t="s">
        <v>2260</v>
      </c>
      <c r="R238" t="s">
        <v>2261</v>
      </c>
      <c r="X238" t="s">
        <v>2262</v>
      </c>
      <c r="Y238">
        <v>0</v>
      </c>
    </row>
    <row r="239" spans="2:25">
      <c r="B239" t="s">
        <v>2263</v>
      </c>
      <c r="C239" t="s">
        <v>2264</v>
      </c>
      <c r="D239" t="s">
        <v>2265</v>
      </c>
      <c r="E239" t="s">
        <v>50</v>
      </c>
      <c r="F239" t="s">
        <v>2266</v>
      </c>
      <c r="G239">
        <v>9004944333</v>
      </c>
      <c r="W239">
        <v>4.75</v>
      </c>
      <c r="X239" t="s">
        <v>2267</v>
      </c>
      <c r="Y239">
        <v>4</v>
      </c>
    </row>
    <row r="240" spans="2:25">
      <c r="B240" t="s">
        <v>2268</v>
      </c>
      <c r="C240" t="s">
        <v>2269</v>
      </c>
      <c r="D240" t="s">
        <v>2270</v>
      </c>
      <c r="E240" t="s">
        <v>432</v>
      </c>
      <c r="F240" t="s">
        <v>2271</v>
      </c>
      <c r="G240">
        <v>9822597776</v>
      </c>
      <c r="P240" t="s">
        <v>2272</v>
      </c>
      <c r="R240" t="s">
        <v>2273</v>
      </c>
      <c r="T240" t="s">
        <v>2274</v>
      </c>
      <c r="W240">
        <v>4.9240510000000004</v>
      </c>
      <c r="X240" t="s">
        <v>2275</v>
      </c>
      <c r="Y240">
        <v>79</v>
      </c>
    </row>
    <row r="241" spans="2:25">
      <c r="B241" t="s">
        <v>2276</v>
      </c>
      <c r="C241" t="s">
        <v>2277</v>
      </c>
      <c r="D241" t="s">
        <v>2278</v>
      </c>
      <c r="E241" t="s">
        <v>2279</v>
      </c>
      <c r="G241">
        <v>9767818672</v>
      </c>
      <c r="W241">
        <v>2</v>
      </c>
      <c r="Y241">
        <v>3</v>
      </c>
    </row>
    <row r="242" spans="2:25">
      <c r="B242" t="s">
        <v>2280</v>
      </c>
      <c r="C242" t="s">
        <v>2281</v>
      </c>
      <c r="D242" t="s">
        <v>2282</v>
      </c>
      <c r="E242" t="s">
        <v>432</v>
      </c>
      <c r="F242" t="s">
        <v>2283</v>
      </c>
      <c r="G242">
        <v>989012359</v>
      </c>
      <c r="R242" t="s">
        <v>2284</v>
      </c>
      <c r="T242" t="s">
        <v>2285</v>
      </c>
      <c r="W242">
        <v>4.2857139999999996</v>
      </c>
      <c r="X242" t="s">
        <v>2286</v>
      </c>
      <c r="Y242">
        <v>14</v>
      </c>
    </row>
    <row r="243" spans="2:25">
      <c r="B243" t="s">
        <v>2287</v>
      </c>
      <c r="C243" t="s">
        <v>2288</v>
      </c>
      <c r="D243" t="s">
        <v>2289</v>
      </c>
      <c r="E243" t="s">
        <v>2290</v>
      </c>
      <c r="F243" t="s">
        <v>2283</v>
      </c>
      <c r="P243" t="s">
        <v>2291</v>
      </c>
      <c r="R243" t="s">
        <v>2292</v>
      </c>
      <c r="T243" t="s">
        <v>2293</v>
      </c>
      <c r="W243">
        <v>5</v>
      </c>
      <c r="X243" t="s">
        <v>2286</v>
      </c>
      <c r="Y243">
        <v>5</v>
      </c>
    </row>
    <row r="244" spans="2:25">
      <c r="B244" t="s">
        <v>2294</v>
      </c>
      <c r="C244" t="s">
        <v>2295</v>
      </c>
      <c r="D244" t="s">
        <v>2296</v>
      </c>
      <c r="E244" t="s">
        <v>2090</v>
      </c>
      <c r="P244" t="s">
        <v>2297</v>
      </c>
      <c r="W244" t="s">
        <v>2298</v>
      </c>
      <c r="Y244">
        <v>0</v>
      </c>
    </row>
    <row r="245" spans="2:25">
      <c r="B245" t="s">
        <v>2299</v>
      </c>
      <c r="C245" t="s">
        <v>2300</v>
      </c>
      <c r="D245" t="s">
        <v>2301</v>
      </c>
      <c r="E245" t="s">
        <v>2090</v>
      </c>
      <c r="G245">
        <v>7023591266</v>
      </c>
      <c r="P245" t="s">
        <v>2126</v>
      </c>
      <c r="W245">
        <v>2.3333330000000001</v>
      </c>
      <c r="Y245">
        <v>3</v>
      </c>
    </row>
    <row r="246" spans="2:25">
      <c r="B246" t="s">
        <v>2302</v>
      </c>
      <c r="C246" t="s">
        <v>2303</v>
      </c>
      <c r="D246" t="s">
        <v>2304</v>
      </c>
      <c r="E246" t="s">
        <v>50</v>
      </c>
      <c r="G246">
        <v>9821851066</v>
      </c>
      <c r="P246" t="s">
        <v>2305</v>
      </c>
      <c r="R246" t="s">
        <v>2306</v>
      </c>
      <c r="T246" t="s">
        <v>2307</v>
      </c>
      <c r="W246">
        <v>4.5</v>
      </c>
      <c r="Y246">
        <v>8</v>
      </c>
    </row>
    <row r="247" spans="2:25">
      <c r="B247" t="s">
        <v>2308</v>
      </c>
      <c r="C247" t="s">
        <v>2309</v>
      </c>
      <c r="D247" t="s">
        <v>2310</v>
      </c>
      <c r="E247" t="s">
        <v>50</v>
      </c>
      <c r="F247" t="s">
        <v>2311</v>
      </c>
      <c r="G247">
        <v>9892622745</v>
      </c>
      <c r="R247" t="s">
        <v>2312</v>
      </c>
      <c r="T247" t="s">
        <v>2313</v>
      </c>
      <c r="W247">
        <v>4.2</v>
      </c>
      <c r="X247" t="s">
        <v>2314</v>
      </c>
      <c r="Y247">
        <v>10</v>
      </c>
    </row>
    <row r="248" spans="2:25">
      <c r="B248" t="s">
        <v>2315</v>
      </c>
      <c r="C248" t="s">
        <v>2316</v>
      </c>
      <c r="D248" t="s">
        <v>2317</v>
      </c>
      <c r="E248" t="s">
        <v>432</v>
      </c>
      <c r="F248" t="s">
        <v>2283</v>
      </c>
      <c r="G248">
        <v>9890150749</v>
      </c>
      <c r="P248" t="s">
        <v>2318</v>
      </c>
      <c r="R248" t="s">
        <v>2319</v>
      </c>
      <c r="T248" t="s">
        <v>2320</v>
      </c>
      <c r="W248">
        <v>4.9729729999999996</v>
      </c>
      <c r="X248" t="s">
        <v>2286</v>
      </c>
      <c r="Y248">
        <v>37</v>
      </c>
    </row>
    <row r="249" spans="2:25">
      <c r="B249" t="s">
        <v>2321</v>
      </c>
      <c r="C249" t="s">
        <v>2322</v>
      </c>
      <c r="D249" t="s">
        <v>2323</v>
      </c>
      <c r="E249" t="s">
        <v>432</v>
      </c>
      <c r="F249" t="s">
        <v>2283</v>
      </c>
      <c r="G249">
        <v>989012359</v>
      </c>
      <c r="W249">
        <v>2.4285709999999998</v>
      </c>
      <c r="X249" t="s">
        <v>2286</v>
      </c>
      <c r="Y249">
        <v>7</v>
      </c>
    </row>
    <row r="250" spans="2:25">
      <c r="B250" t="s">
        <v>2324</v>
      </c>
      <c r="C250" t="s">
        <v>2325</v>
      </c>
      <c r="D250" t="s">
        <v>2326</v>
      </c>
      <c r="E250" t="s">
        <v>432</v>
      </c>
      <c r="F250" t="s">
        <v>2283</v>
      </c>
      <c r="G250">
        <v>989012359</v>
      </c>
      <c r="P250" t="s">
        <v>2327</v>
      </c>
      <c r="R250" t="s">
        <v>2328</v>
      </c>
      <c r="T250" t="s">
        <v>2329</v>
      </c>
      <c r="W250">
        <v>4.4545450000000004</v>
      </c>
      <c r="X250" t="s">
        <v>2286</v>
      </c>
      <c r="Y250">
        <v>11</v>
      </c>
    </row>
    <row r="251" spans="2:25">
      <c r="B251" t="s">
        <v>2330</v>
      </c>
      <c r="C251" t="s">
        <v>2331</v>
      </c>
      <c r="D251" t="s">
        <v>2332</v>
      </c>
      <c r="E251" t="s">
        <v>432</v>
      </c>
      <c r="G251">
        <v>7769974349</v>
      </c>
      <c r="P251" t="s">
        <v>2333</v>
      </c>
      <c r="W251">
        <v>5</v>
      </c>
      <c r="Y251">
        <v>3</v>
      </c>
    </row>
    <row r="252" spans="2:25">
      <c r="B252" t="s">
        <v>2334</v>
      </c>
      <c r="C252" t="s">
        <v>2335</v>
      </c>
      <c r="D252" t="s">
        <v>2336</v>
      </c>
      <c r="E252" t="s">
        <v>432</v>
      </c>
      <c r="F252" t="s">
        <v>2283</v>
      </c>
      <c r="G252">
        <v>7218533364</v>
      </c>
      <c r="P252" t="s">
        <v>2260</v>
      </c>
      <c r="R252" t="s">
        <v>2337</v>
      </c>
      <c r="T252" t="s">
        <v>2338</v>
      </c>
      <c r="W252">
        <v>4.6956519999999999</v>
      </c>
      <c r="X252" t="s">
        <v>2286</v>
      </c>
      <c r="Y252">
        <v>23</v>
      </c>
    </row>
    <row r="253" spans="2:25">
      <c r="B253" t="s">
        <v>2339</v>
      </c>
      <c r="C253" t="s">
        <v>2340</v>
      </c>
      <c r="D253" t="s">
        <v>2341</v>
      </c>
      <c r="E253" t="s">
        <v>432</v>
      </c>
      <c r="G253">
        <v>8657399213</v>
      </c>
      <c r="P253" t="s">
        <v>2342</v>
      </c>
      <c r="R253" t="s">
        <v>2343</v>
      </c>
      <c r="T253" t="s">
        <v>2344</v>
      </c>
      <c r="W253">
        <v>4.7272730000000003</v>
      </c>
      <c r="Y253">
        <v>11</v>
      </c>
    </row>
    <row r="254" spans="2:25">
      <c r="B254" t="s">
        <v>2345</v>
      </c>
      <c r="C254" t="s">
        <v>2346</v>
      </c>
      <c r="D254" t="s">
        <v>2347</v>
      </c>
      <c r="E254" t="s">
        <v>50</v>
      </c>
      <c r="G254">
        <v>9987222202</v>
      </c>
      <c r="P254" t="s">
        <v>2348</v>
      </c>
      <c r="R254" t="s">
        <v>2349</v>
      </c>
      <c r="T254" t="s">
        <v>2350</v>
      </c>
      <c r="W254">
        <v>4.9635040000000004</v>
      </c>
      <c r="Y254">
        <v>137</v>
      </c>
    </row>
    <row r="255" spans="2:25">
      <c r="B255" t="s">
        <v>2351</v>
      </c>
      <c r="C255" t="s">
        <v>2352</v>
      </c>
      <c r="D255" t="s">
        <v>2353</v>
      </c>
      <c r="E255" t="s">
        <v>432</v>
      </c>
      <c r="P255" t="s">
        <v>2354</v>
      </c>
      <c r="R255" t="s">
        <v>2355</v>
      </c>
      <c r="T255" t="s">
        <v>2356</v>
      </c>
      <c r="W255">
        <v>4.8333329999999997</v>
      </c>
      <c r="X255" t="s">
        <v>2357</v>
      </c>
      <c r="Y255">
        <v>6</v>
      </c>
    </row>
    <row r="256" spans="2:25">
      <c r="B256" t="s">
        <v>2358</v>
      </c>
      <c r="C256" t="s">
        <v>2359</v>
      </c>
      <c r="D256" t="s">
        <v>2360</v>
      </c>
      <c r="E256" t="s">
        <v>953</v>
      </c>
      <c r="F256" t="s">
        <v>2361</v>
      </c>
      <c r="G256">
        <v>8879496321</v>
      </c>
      <c r="P256" t="s">
        <v>2362</v>
      </c>
      <c r="R256" t="s">
        <v>2363</v>
      </c>
      <c r="T256" t="s">
        <v>2364</v>
      </c>
      <c r="W256">
        <v>4.865672</v>
      </c>
      <c r="X256" t="s">
        <v>2365</v>
      </c>
      <c r="Y256">
        <v>67</v>
      </c>
    </row>
    <row r="257" spans="2:25">
      <c r="B257" t="s">
        <v>2366</v>
      </c>
      <c r="C257" t="s">
        <v>2367</v>
      </c>
      <c r="D257" t="s">
        <v>2368</v>
      </c>
      <c r="E257" t="s">
        <v>2369</v>
      </c>
      <c r="W257">
        <v>5</v>
      </c>
      <c r="X257" t="s">
        <v>2370</v>
      </c>
      <c r="Y257">
        <v>1</v>
      </c>
    </row>
    <row r="258" spans="2:25">
      <c r="B258" t="s">
        <v>2371</v>
      </c>
      <c r="C258" t="s">
        <v>2372</v>
      </c>
      <c r="D258" t="s">
        <v>2373</v>
      </c>
      <c r="E258" t="s">
        <v>2090</v>
      </c>
      <c r="P258" t="s">
        <v>2374</v>
      </c>
      <c r="R258" t="s">
        <v>2375</v>
      </c>
      <c r="T258" t="s">
        <v>2376</v>
      </c>
      <c r="W258">
        <v>4.9487180000000004</v>
      </c>
      <c r="X258" t="s">
        <v>2377</v>
      </c>
      <c r="Y258">
        <v>39</v>
      </c>
    </row>
    <row r="259" spans="2:25">
      <c r="B259" t="s">
        <v>2378</v>
      </c>
      <c r="C259" t="s">
        <v>2379</v>
      </c>
      <c r="D259" t="s">
        <v>2380</v>
      </c>
      <c r="E259" t="s">
        <v>50</v>
      </c>
      <c r="P259" t="s">
        <v>2381</v>
      </c>
      <c r="R259" t="s">
        <v>2382</v>
      </c>
      <c r="W259" t="s">
        <v>2298</v>
      </c>
      <c r="X259" t="s">
        <v>2383</v>
      </c>
      <c r="Y259">
        <v>0</v>
      </c>
    </row>
    <row r="260" spans="2:25">
      <c r="B260" t="s">
        <v>2384</v>
      </c>
      <c r="C260" t="s">
        <v>2385</v>
      </c>
      <c r="D260" t="s">
        <v>2386</v>
      </c>
      <c r="E260" t="s">
        <v>50</v>
      </c>
      <c r="F260" t="s">
        <v>2387</v>
      </c>
      <c r="G260">
        <v>9820379247</v>
      </c>
      <c r="W260">
        <v>5</v>
      </c>
      <c r="X260" t="s">
        <v>2388</v>
      </c>
      <c r="Y260">
        <v>2</v>
      </c>
    </row>
    <row r="261" spans="2:25">
      <c r="B261" t="s">
        <v>2389</v>
      </c>
      <c r="C261" t="s">
        <v>2390</v>
      </c>
      <c r="D261" t="s">
        <v>2391</v>
      </c>
      <c r="E261" t="s">
        <v>50</v>
      </c>
      <c r="F261" t="s">
        <v>2392</v>
      </c>
      <c r="G261">
        <v>9820055730</v>
      </c>
      <c r="R261" t="s">
        <v>2393</v>
      </c>
      <c r="T261" t="s">
        <v>2394</v>
      </c>
      <c r="W261">
        <v>4</v>
      </c>
      <c r="X261" t="s">
        <v>2395</v>
      </c>
      <c r="Y261">
        <v>4</v>
      </c>
    </row>
    <row r="262" spans="2:25">
      <c r="B262" t="s">
        <v>2396</v>
      </c>
      <c r="C262" t="s">
        <v>2397</v>
      </c>
      <c r="D262" t="s">
        <v>2398</v>
      </c>
      <c r="E262" t="s">
        <v>432</v>
      </c>
      <c r="P262" t="s">
        <v>2126</v>
      </c>
      <c r="R262" t="s">
        <v>2399</v>
      </c>
      <c r="T262" t="s">
        <v>2400</v>
      </c>
      <c r="W262" t="s">
        <v>2401</v>
      </c>
      <c r="Y262" t="s">
        <v>2401</v>
      </c>
    </row>
    <row r="263" spans="2:25">
      <c r="B263" t="s">
        <v>2402</v>
      </c>
      <c r="C263" t="s">
        <v>2403</v>
      </c>
      <c r="D263" t="s">
        <v>2404</v>
      </c>
      <c r="E263" t="s">
        <v>50</v>
      </c>
      <c r="G263">
        <v>9099596801</v>
      </c>
      <c r="W263">
        <v>4.5555560000000002</v>
      </c>
      <c r="Y263">
        <v>18</v>
      </c>
    </row>
    <row r="264" spans="2:25">
      <c r="B264" t="s">
        <v>2405</v>
      </c>
      <c r="C264" t="s">
        <v>2406</v>
      </c>
      <c r="D264" t="s">
        <v>2407</v>
      </c>
      <c r="E264" t="s">
        <v>432</v>
      </c>
      <c r="G264">
        <v>9527371261</v>
      </c>
      <c r="P264" t="s">
        <v>2408</v>
      </c>
      <c r="R264" t="s">
        <v>2409</v>
      </c>
      <c r="T264" t="s">
        <v>2410</v>
      </c>
      <c r="W264">
        <v>4.92</v>
      </c>
      <c r="X264" t="s">
        <v>2411</v>
      </c>
      <c r="Y264">
        <v>25</v>
      </c>
    </row>
    <row r="265" spans="2:25">
      <c r="B265" t="s">
        <v>2412</v>
      </c>
      <c r="C265" t="s">
        <v>2413</v>
      </c>
      <c r="D265" t="s">
        <v>2414</v>
      </c>
      <c r="E265" t="s">
        <v>50</v>
      </c>
      <c r="G265">
        <v>9820693507</v>
      </c>
      <c r="P265" t="s">
        <v>2415</v>
      </c>
      <c r="R265" t="s">
        <v>2416</v>
      </c>
      <c r="T265" t="s">
        <v>2417</v>
      </c>
      <c r="W265">
        <v>4.95</v>
      </c>
      <c r="Y265">
        <v>20</v>
      </c>
    </row>
    <row r="266" spans="2:25">
      <c r="B266" t="s">
        <v>2418</v>
      </c>
      <c r="C266" t="s">
        <v>2419</v>
      </c>
      <c r="D266" t="s">
        <v>2420</v>
      </c>
      <c r="E266" t="s">
        <v>50</v>
      </c>
      <c r="F266" t="s">
        <v>2421</v>
      </c>
      <c r="G266">
        <v>8928032169</v>
      </c>
      <c r="W266" t="s">
        <v>2298</v>
      </c>
      <c r="X266" t="s">
        <v>2422</v>
      </c>
      <c r="Y266">
        <v>0</v>
      </c>
    </row>
    <row r="267" spans="2:25">
      <c r="B267" t="s">
        <v>2423</v>
      </c>
      <c r="C267" t="s">
        <v>2424</v>
      </c>
      <c r="D267" t="s">
        <v>2425</v>
      </c>
      <c r="E267" t="s">
        <v>432</v>
      </c>
      <c r="R267" t="s">
        <v>2426</v>
      </c>
      <c r="T267" t="s">
        <v>2427</v>
      </c>
      <c r="W267">
        <v>4.7142860000000004</v>
      </c>
      <c r="Y267">
        <v>7</v>
      </c>
    </row>
    <row r="268" spans="2:25">
      <c r="C268" t="s">
        <v>2428</v>
      </c>
      <c r="D268" t="s">
        <v>2429</v>
      </c>
      <c r="E268" t="s">
        <v>923</v>
      </c>
      <c r="G268">
        <v>9850024688</v>
      </c>
      <c r="P268" t="s">
        <v>2430</v>
      </c>
      <c r="R268" t="s">
        <v>2431</v>
      </c>
      <c r="T268" t="s">
        <v>2432</v>
      </c>
      <c r="W268">
        <v>5</v>
      </c>
      <c r="Y268">
        <v>7</v>
      </c>
    </row>
    <row r="269" spans="2:25">
      <c r="B269" t="s">
        <v>2433</v>
      </c>
      <c r="C269" t="s">
        <v>2434</v>
      </c>
      <c r="D269" t="s">
        <v>2435</v>
      </c>
      <c r="E269" t="s">
        <v>2111</v>
      </c>
      <c r="W269">
        <v>3</v>
      </c>
      <c r="Y269">
        <v>4</v>
      </c>
    </row>
    <row r="270" spans="2:25">
      <c r="B270" t="s">
        <v>2436</v>
      </c>
      <c r="C270" t="s">
        <v>2437</v>
      </c>
      <c r="D270" t="s">
        <v>2438</v>
      </c>
      <c r="E270" t="s">
        <v>432</v>
      </c>
      <c r="G270">
        <v>7040039476</v>
      </c>
      <c r="P270" t="s">
        <v>2126</v>
      </c>
      <c r="W270">
        <v>4.2</v>
      </c>
      <c r="Y270">
        <v>5</v>
      </c>
    </row>
    <row r="271" spans="2:25">
      <c r="B271" t="s">
        <v>2439</v>
      </c>
      <c r="C271" t="s">
        <v>2440</v>
      </c>
      <c r="D271" t="s">
        <v>2441</v>
      </c>
      <c r="E271" t="s">
        <v>2139</v>
      </c>
      <c r="G271">
        <v>8793797127</v>
      </c>
      <c r="P271" t="s">
        <v>2442</v>
      </c>
      <c r="R271" t="s">
        <v>2443</v>
      </c>
      <c r="T271" t="s">
        <v>2444</v>
      </c>
      <c r="W271">
        <v>4.552632</v>
      </c>
      <c r="X271" t="s">
        <v>2445</v>
      </c>
      <c r="Y271">
        <v>38</v>
      </c>
    </row>
    <row r="272" spans="2:25">
      <c r="B272" t="s">
        <v>2446</v>
      </c>
      <c r="C272" t="s">
        <v>2447</v>
      </c>
      <c r="D272" t="s">
        <v>2448</v>
      </c>
      <c r="E272" t="s">
        <v>50</v>
      </c>
      <c r="G272">
        <v>9323112732</v>
      </c>
      <c r="R272" t="s">
        <v>2449</v>
      </c>
      <c r="T272" t="s">
        <v>2450</v>
      </c>
      <c r="W272">
        <v>3.285714</v>
      </c>
      <c r="Y272">
        <v>14</v>
      </c>
    </row>
    <row r="273" spans="2:25">
      <c r="B273" t="s">
        <v>2451</v>
      </c>
      <c r="C273" t="s">
        <v>2452</v>
      </c>
      <c r="D273" t="s">
        <v>2453</v>
      </c>
      <c r="E273" t="s">
        <v>432</v>
      </c>
      <c r="G273">
        <v>9637373437</v>
      </c>
      <c r="P273" t="s">
        <v>2454</v>
      </c>
      <c r="R273" t="s">
        <v>2455</v>
      </c>
      <c r="W273" t="s">
        <v>2298</v>
      </c>
      <c r="X273" t="s">
        <v>2456</v>
      </c>
      <c r="Y273">
        <v>0</v>
      </c>
    </row>
    <row r="274" spans="2:25">
      <c r="C274" t="s">
        <v>2457</v>
      </c>
      <c r="D274" t="s">
        <v>2458</v>
      </c>
      <c r="E274" t="s">
        <v>432</v>
      </c>
      <c r="G274">
        <v>9637373437</v>
      </c>
      <c r="P274" t="s">
        <v>2454</v>
      </c>
      <c r="R274" t="s">
        <v>2459</v>
      </c>
      <c r="T274" t="s">
        <v>2460</v>
      </c>
      <c r="W274">
        <v>5</v>
      </c>
      <c r="X274" t="s">
        <v>2456</v>
      </c>
      <c r="Y274">
        <v>1</v>
      </c>
    </row>
    <row r="275" spans="2:25">
      <c r="C275" t="s">
        <v>2461</v>
      </c>
      <c r="D275" t="s">
        <v>2462</v>
      </c>
      <c r="E275" t="s">
        <v>432</v>
      </c>
      <c r="G275">
        <v>9637373437</v>
      </c>
      <c r="P275" t="s">
        <v>2454</v>
      </c>
      <c r="R275" t="s">
        <v>2463</v>
      </c>
      <c r="T275" t="s">
        <v>2464</v>
      </c>
      <c r="W275">
        <v>3</v>
      </c>
      <c r="X275" t="s">
        <v>2456</v>
      </c>
      <c r="Y275">
        <v>2</v>
      </c>
    </row>
    <row r="276" spans="2:25">
      <c r="C276" t="s">
        <v>2465</v>
      </c>
      <c r="D276" t="s">
        <v>2466</v>
      </c>
      <c r="E276" t="s">
        <v>432</v>
      </c>
      <c r="G276">
        <v>9637373437</v>
      </c>
      <c r="P276" t="s">
        <v>2454</v>
      </c>
      <c r="R276" t="s">
        <v>2467</v>
      </c>
      <c r="W276" t="s">
        <v>2298</v>
      </c>
      <c r="X276" t="s">
        <v>2456</v>
      </c>
      <c r="Y276">
        <v>0</v>
      </c>
    </row>
    <row r="277" spans="2:25">
      <c r="C277" t="s">
        <v>2468</v>
      </c>
      <c r="D277" t="s">
        <v>2469</v>
      </c>
      <c r="E277" t="s">
        <v>432</v>
      </c>
      <c r="P277" t="s">
        <v>2470</v>
      </c>
      <c r="R277" t="s">
        <v>2471</v>
      </c>
      <c r="T277" t="s">
        <v>2472</v>
      </c>
      <c r="W277">
        <v>3.5</v>
      </c>
      <c r="Y277">
        <v>2</v>
      </c>
    </row>
    <row r="278" spans="2:25">
      <c r="C278" t="s">
        <v>2473</v>
      </c>
      <c r="D278" t="s">
        <v>2474</v>
      </c>
      <c r="E278" t="s">
        <v>432</v>
      </c>
      <c r="G278">
        <v>9637373437</v>
      </c>
      <c r="P278" t="s">
        <v>2454</v>
      </c>
      <c r="R278" t="s">
        <v>2475</v>
      </c>
      <c r="T278" t="s">
        <v>2476</v>
      </c>
      <c r="W278">
        <v>5</v>
      </c>
      <c r="X278" t="s">
        <v>2456</v>
      </c>
      <c r="Y278">
        <v>1</v>
      </c>
    </row>
    <row r="279" spans="2:25">
      <c r="C279" t="s">
        <v>2477</v>
      </c>
      <c r="D279" t="s">
        <v>2478</v>
      </c>
      <c r="E279" t="s">
        <v>2479</v>
      </c>
      <c r="G279">
        <v>9637373437</v>
      </c>
      <c r="P279" t="s">
        <v>2454</v>
      </c>
      <c r="R279" t="s">
        <v>2480</v>
      </c>
      <c r="W279" t="s">
        <v>2298</v>
      </c>
      <c r="X279" t="s">
        <v>2456</v>
      </c>
      <c r="Y279">
        <v>0</v>
      </c>
    </row>
    <row r="280" spans="2:25">
      <c r="C280" t="s">
        <v>2481</v>
      </c>
      <c r="D280" t="s">
        <v>2482</v>
      </c>
      <c r="E280" t="s">
        <v>2483</v>
      </c>
      <c r="G280">
        <v>9637373437</v>
      </c>
      <c r="P280" t="s">
        <v>2454</v>
      </c>
      <c r="R280" t="s">
        <v>2484</v>
      </c>
      <c r="T280" t="s">
        <v>2485</v>
      </c>
      <c r="W280">
        <v>4</v>
      </c>
      <c r="X280" t="s">
        <v>2456</v>
      </c>
      <c r="Y280">
        <v>2</v>
      </c>
    </row>
    <row r="281" spans="2:25">
      <c r="C281" t="s">
        <v>2486</v>
      </c>
      <c r="D281" t="s">
        <v>2487</v>
      </c>
      <c r="E281" t="s">
        <v>432</v>
      </c>
      <c r="G281">
        <v>9637373437</v>
      </c>
      <c r="P281" t="s">
        <v>2454</v>
      </c>
      <c r="R281" t="s">
        <v>2488</v>
      </c>
      <c r="W281" t="s">
        <v>2298</v>
      </c>
      <c r="X281" t="s">
        <v>2456</v>
      </c>
      <c r="Y281">
        <v>0</v>
      </c>
    </row>
    <row r="282" spans="2:25">
      <c r="C282" t="s">
        <v>2489</v>
      </c>
      <c r="D282" t="s">
        <v>2490</v>
      </c>
      <c r="E282" t="s">
        <v>492</v>
      </c>
      <c r="G282">
        <v>8007482900</v>
      </c>
      <c r="R282" t="s">
        <v>2491</v>
      </c>
      <c r="T282" t="s">
        <v>2492</v>
      </c>
      <c r="W282">
        <v>3.6666669999999999</v>
      </c>
      <c r="X282" t="s">
        <v>2456</v>
      </c>
      <c r="Y282">
        <v>3</v>
      </c>
    </row>
    <row r="283" spans="2:25">
      <c r="C283" t="s">
        <v>2493</v>
      </c>
      <c r="D283" t="s">
        <v>2494</v>
      </c>
      <c r="E283" t="s">
        <v>2495</v>
      </c>
      <c r="G283">
        <v>9637373437</v>
      </c>
      <c r="R283" t="s">
        <v>2496</v>
      </c>
      <c r="T283" t="s">
        <v>2497</v>
      </c>
      <c r="W283">
        <v>4.25</v>
      </c>
      <c r="Y283">
        <v>4</v>
      </c>
    </row>
    <row r="284" spans="2:25">
      <c r="C284" t="s">
        <v>2498</v>
      </c>
      <c r="D284" t="s">
        <v>2499</v>
      </c>
      <c r="E284" t="s">
        <v>432</v>
      </c>
      <c r="G284">
        <v>9637373437</v>
      </c>
      <c r="P284" t="s">
        <v>2454</v>
      </c>
      <c r="R284" t="s">
        <v>2500</v>
      </c>
      <c r="W284" t="s">
        <v>2298</v>
      </c>
      <c r="X284" t="s">
        <v>2456</v>
      </c>
      <c r="Y284">
        <v>0</v>
      </c>
    </row>
    <row r="285" spans="2:25">
      <c r="C285" t="s">
        <v>2501</v>
      </c>
      <c r="D285" t="s">
        <v>2502</v>
      </c>
      <c r="E285" t="s">
        <v>432</v>
      </c>
      <c r="G285">
        <v>9637373437</v>
      </c>
      <c r="P285" t="s">
        <v>2503</v>
      </c>
      <c r="R285" t="s">
        <v>2504</v>
      </c>
      <c r="T285" t="s">
        <v>2505</v>
      </c>
      <c r="W285">
        <v>5</v>
      </c>
      <c r="X285" t="s">
        <v>2456</v>
      </c>
      <c r="Y285">
        <v>1</v>
      </c>
    </row>
    <row r="286" spans="2:25">
      <c r="C286" t="s">
        <v>2506</v>
      </c>
      <c r="D286" t="s">
        <v>2507</v>
      </c>
      <c r="E286" t="s">
        <v>2508</v>
      </c>
      <c r="G286">
        <v>9637373437</v>
      </c>
      <c r="R286" t="s">
        <v>2509</v>
      </c>
      <c r="T286" t="s">
        <v>2510</v>
      </c>
      <c r="W286">
        <v>1</v>
      </c>
      <c r="X286" t="s">
        <v>2456</v>
      </c>
      <c r="Y286">
        <v>1</v>
      </c>
    </row>
    <row r="287" spans="2:25">
      <c r="C287" t="s">
        <v>2511</v>
      </c>
      <c r="D287" t="s">
        <v>2512</v>
      </c>
      <c r="E287" t="s">
        <v>2513</v>
      </c>
      <c r="G287">
        <v>9637373437</v>
      </c>
      <c r="P287" t="s">
        <v>2454</v>
      </c>
      <c r="R287" t="s">
        <v>2514</v>
      </c>
      <c r="W287" t="s">
        <v>2298</v>
      </c>
      <c r="X287" t="s">
        <v>2456</v>
      </c>
      <c r="Y287">
        <v>0</v>
      </c>
    </row>
    <row r="288" spans="2:25">
      <c r="C288" t="s">
        <v>2515</v>
      </c>
      <c r="D288" t="s">
        <v>2516</v>
      </c>
      <c r="E288" t="s">
        <v>2517</v>
      </c>
      <c r="G288">
        <v>9637373437</v>
      </c>
      <c r="P288" t="s">
        <v>2518</v>
      </c>
      <c r="R288" t="s">
        <v>2519</v>
      </c>
      <c r="T288" t="s">
        <v>2520</v>
      </c>
      <c r="W288">
        <v>3.2</v>
      </c>
      <c r="X288" t="s">
        <v>2456</v>
      </c>
      <c r="Y288">
        <v>5</v>
      </c>
    </row>
    <row r="289" spans="2:25">
      <c r="B289" t="s">
        <v>2521</v>
      </c>
      <c r="C289" t="s">
        <v>2522</v>
      </c>
      <c r="D289" t="s">
        <v>2523</v>
      </c>
      <c r="E289" t="s">
        <v>513</v>
      </c>
      <c r="G289">
        <v>9373125500</v>
      </c>
      <c r="P289" t="s">
        <v>2524</v>
      </c>
      <c r="R289" t="s">
        <v>2525</v>
      </c>
      <c r="T289" t="s">
        <v>2526</v>
      </c>
      <c r="W289">
        <v>4.6959999999999997</v>
      </c>
      <c r="X289" t="s">
        <v>2527</v>
      </c>
      <c r="Y289">
        <v>125</v>
      </c>
    </row>
    <row r="290" spans="2:25">
      <c r="B290" t="s">
        <v>2528</v>
      </c>
      <c r="C290" t="s">
        <v>2529</v>
      </c>
      <c r="D290" t="s">
        <v>2530</v>
      </c>
      <c r="E290" t="s">
        <v>432</v>
      </c>
      <c r="G290">
        <v>9822347270</v>
      </c>
      <c r="R290" t="s">
        <v>2531</v>
      </c>
      <c r="T290" t="s">
        <v>2532</v>
      </c>
      <c r="W290">
        <v>5</v>
      </c>
      <c r="X290" t="s">
        <v>2533</v>
      </c>
      <c r="Y290">
        <v>1</v>
      </c>
    </row>
    <row r="291" spans="2:25">
      <c r="B291" t="s">
        <v>2534</v>
      </c>
      <c r="C291" t="s">
        <v>2535</v>
      </c>
      <c r="D291" t="s">
        <v>2536</v>
      </c>
      <c r="E291" t="s">
        <v>50</v>
      </c>
      <c r="F291" t="s">
        <v>2537</v>
      </c>
      <c r="G291">
        <v>9833772023</v>
      </c>
      <c r="P291" t="s">
        <v>2538</v>
      </c>
      <c r="R291" t="s">
        <v>2539</v>
      </c>
      <c r="T291" t="s">
        <v>2540</v>
      </c>
      <c r="W291">
        <v>4.2272730000000003</v>
      </c>
      <c r="X291" t="s">
        <v>2541</v>
      </c>
      <c r="Y291">
        <v>44</v>
      </c>
    </row>
    <row r="292" spans="2:25">
      <c r="B292" t="s">
        <v>2542</v>
      </c>
      <c r="C292" t="s">
        <v>2543</v>
      </c>
      <c r="D292" t="s">
        <v>2544</v>
      </c>
      <c r="E292" t="s">
        <v>2517</v>
      </c>
      <c r="G292">
        <v>7709959986</v>
      </c>
      <c r="P292" t="s">
        <v>2545</v>
      </c>
      <c r="R292" t="s">
        <v>2546</v>
      </c>
      <c r="T292" t="s">
        <v>2547</v>
      </c>
      <c r="W292">
        <v>4.6923079999999997</v>
      </c>
      <c r="X292" t="s">
        <v>2548</v>
      </c>
      <c r="Y292">
        <v>39</v>
      </c>
    </row>
    <row r="293" spans="2:25">
      <c r="B293" t="s">
        <v>2549</v>
      </c>
      <c r="C293" t="s">
        <v>2550</v>
      </c>
      <c r="D293" t="s">
        <v>2551</v>
      </c>
      <c r="E293" t="s">
        <v>432</v>
      </c>
      <c r="G293">
        <v>7769974349</v>
      </c>
      <c r="W293">
        <v>5</v>
      </c>
      <c r="Y293">
        <v>3</v>
      </c>
    </row>
    <row r="294" spans="2:25">
      <c r="B294" t="s">
        <v>2552</v>
      </c>
      <c r="C294" t="s">
        <v>2553</v>
      </c>
      <c r="D294" t="s">
        <v>2554</v>
      </c>
      <c r="E294" t="s">
        <v>432</v>
      </c>
      <c r="G294">
        <v>7769974349</v>
      </c>
      <c r="P294" t="s">
        <v>2555</v>
      </c>
      <c r="R294" t="s">
        <v>2556</v>
      </c>
      <c r="T294" t="s">
        <v>2557</v>
      </c>
      <c r="W294">
        <v>4.8823530000000002</v>
      </c>
      <c r="X294" t="s">
        <v>2558</v>
      </c>
      <c r="Y294">
        <v>17</v>
      </c>
    </row>
    <row r="295" spans="2:25">
      <c r="B295" t="s">
        <v>2559</v>
      </c>
      <c r="C295" t="s">
        <v>2560</v>
      </c>
      <c r="D295" t="s">
        <v>2561</v>
      </c>
      <c r="E295" t="s">
        <v>2562</v>
      </c>
      <c r="G295" t="s">
        <v>2563</v>
      </c>
      <c r="W295" t="s">
        <v>2298</v>
      </c>
      <c r="Y295">
        <v>0</v>
      </c>
    </row>
    <row r="296" spans="2:25">
      <c r="B296" t="s">
        <v>2564</v>
      </c>
      <c r="C296" t="s">
        <v>2565</v>
      </c>
      <c r="D296" t="s">
        <v>2566</v>
      </c>
      <c r="E296" t="s">
        <v>50</v>
      </c>
      <c r="G296">
        <v>72084201</v>
      </c>
      <c r="R296" t="s">
        <v>2567</v>
      </c>
      <c r="T296" t="s">
        <v>2568</v>
      </c>
      <c r="W296">
        <v>5</v>
      </c>
      <c r="Y296">
        <v>3</v>
      </c>
    </row>
    <row r="297" spans="2:25">
      <c r="B297" t="s">
        <v>2569</v>
      </c>
      <c r="C297" t="s">
        <v>2570</v>
      </c>
      <c r="D297" t="s">
        <v>2571</v>
      </c>
      <c r="E297" t="s">
        <v>2562</v>
      </c>
      <c r="G297">
        <v>9029666169</v>
      </c>
      <c r="P297" t="s">
        <v>2572</v>
      </c>
      <c r="R297" t="s">
        <v>2573</v>
      </c>
      <c r="T297" t="s">
        <v>2574</v>
      </c>
      <c r="W297">
        <v>5</v>
      </c>
      <c r="X297" t="s">
        <v>2575</v>
      </c>
      <c r="Y297">
        <v>2</v>
      </c>
    </row>
    <row r="298" spans="2:25">
      <c r="B298" t="s">
        <v>2576</v>
      </c>
      <c r="C298" t="s">
        <v>2577</v>
      </c>
      <c r="D298" t="s">
        <v>2578</v>
      </c>
      <c r="E298" t="s">
        <v>432</v>
      </c>
      <c r="F298" t="s">
        <v>2579</v>
      </c>
      <c r="G298">
        <v>9049523005</v>
      </c>
      <c r="P298" t="s">
        <v>2580</v>
      </c>
      <c r="R298" t="s">
        <v>2581</v>
      </c>
      <c r="T298" t="s">
        <v>2582</v>
      </c>
      <c r="W298">
        <v>4.5454549999999996</v>
      </c>
      <c r="X298" t="s">
        <v>2583</v>
      </c>
      <c r="Y298">
        <v>22</v>
      </c>
    </row>
    <row r="299" spans="2:25">
      <c r="B299" t="s">
        <v>2584</v>
      </c>
      <c r="C299" t="s">
        <v>2585</v>
      </c>
      <c r="D299" t="s">
        <v>2586</v>
      </c>
      <c r="E299" t="s">
        <v>50</v>
      </c>
      <c r="P299" t="s">
        <v>2587</v>
      </c>
      <c r="R299" t="s">
        <v>2588</v>
      </c>
      <c r="T299" t="s">
        <v>2589</v>
      </c>
      <c r="X299" t="s">
        <v>2590</v>
      </c>
    </row>
    <row r="300" spans="2:25">
      <c r="B300" t="s">
        <v>2591</v>
      </c>
      <c r="C300" t="s">
        <v>2592</v>
      </c>
      <c r="D300" t="s">
        <v>2593</v>
      </c>
      <c r="E300" t="s">
        <v>50</v>
      </c>
      <c r="G300">
        <v>9323022223</v>
      </c>
      <c r="P300" t="s">
        <v>2594</v>
      </c>
      <c r="W300">
        <v>4.8947370000000001</v>
      </c>
      <c r="Y300">
        <v>38</v>
      </c>
    </row>
    <row r="301" spans="2:25">
      <c r="B301" t="s">
        <v>2595</v>
      </c>
      <c r="C301" t="s">
        <v>2596</v>
      </c>
      <c r="D301" t="s">
        <v>2597</v>
      </c>
      <c r="E301" t="s">
        <v>2090</v>
      </c>
      <c r="G301">
        <v>9768438472</v>
      </c>
      <c r="R301" t="s">
        <v>2598</v>
      </c>
      <c r="T301" t="s">
        <v>2599</v>
      </c>
      <c r="W301">
        <v>4.9285709999999998</v>
      </c>
      <c r="Y301">
        <v>14</v>
      </c>
    </row>
    <row r="302" spans="2:25">
      <c r="B302" t="s">
        <v>2600</v>
      </c>
      <c r="C302" t="s">
        <v>2601</v>
      </c>
      <c r="D302" t="s">
        <v>2602</v>
      </c>
      <c r="E302" t="s">
        <v>432</v>
      </c>
      <c r="G302">
        <v>7276116727</v>
      </c>
      <c r="W302">
        <v>4</v>
      </c>
      <c r="X302" t="s">
        <v>2603</v>
      </c>
      <c r="Y302">
        <v>1</v>
      </c>
    </row>
    <row r="303" spans="2:25">
      <c r="B303" t="s">
        <v>2604</v>
      </c>
      <c r="C303" t="s">
        <v>2605</v>
      </c>
      <c r="D303" t="s">
        <v>2606</v>
      </c>
      <c r="E303" t="s">
        <v>432</v>
      </c>
      <c r="G303">
        <v>9822016088</v>
      </c>
      <c r="R303" t="s">
        <v>2607</v>
      </c>
      <c r="T303" t="s">
        <v>2608</v>
      </c>
      <c r="W303">
        <v>4.75</v>
      </c>
      <c r="Y303">
        <v>4</v>
      </c>
    </row>
    <row r="304" spans="2:25">
      <c r="B304" t="s">
        <v>2609</v>
      </c>
      <c r="C304" t="s">
        <v>2610</v>
      </c>
      <c r="D304" t="s">
        <v>2611</v>
      </c>
      <c r="E304" t="s">
        <v>50</v>
      </c>
      <c r="F304" t="s">
        <v>2612</v>
      </c>
      <c r="G304">
        <v>9820157738</v>
      </c>
      <c r="W304">
        <v>4.9743589999999998</v>
      </c>
      <c r="X304" t="s">
        <v>2613</v>
      </c>
      <c r="Y304">
        <v>39</v>
      </c>
    </row>
    <row r="305" spans="2:25">
      <c r="B305" t="s">
        <v>2614</v>
      </c>
      <c r="C305" t="s">
        <v>2615</v>
      </c>
      <c r="D305" t="s">
        <v>2616</v>
      </c>
      <c r="E305" t="s">
        <v>50</v>
      </c>
      <c r="F305" t="s">
        <v>2617</v>
      </c>
      <c r="G305">
        <v>9820354609</v>
      </c>
      <c r="P305" t="s">
        <v>2618</v>
      </c>
      <c r="R305" t="s">
        <v>2619</v>
      </c>
      <c r="T305" t="s">
        <v>2620</v>
      </c>
      <c r="W305" t="s">
        <v>2401</v>
      </c>
      <c r="X305" t="s">
        <v>2621</v>
      </c>
      <c r="Y305" t="s">
        <v>2401</v>
      </c>
    </row>
    <row r="306" spans="2:25">
      <c r="B306" t="s">
        <v>2622</v>
      </c>
      <c r="C306" t="s">
        <v>2623</v>
      </c>
      <c r="D306" t="s">
        <v>2624</v>
      </c>
      <c r="E306" t="s">
        <v>50</v>
      </c>
      <c r="F306" t="s">
        <v>2625</v>
      </c>
      <c r="G306" t="s">
        <v>2626</v>
      </c>
      <c r="P306" t="s">
        <v>2627</v>
      </c>
      <c r="R306" t="s">
        <v>2628</v>
      </c>
      <c r="T306" t="s">
        <v>2629</v>
      </c>
      <c r="W306">
        <v>4.6304350000000003</v>
      </c>
      <c r="X306" t="s">
        <v>2630</v>
      </c>
      <c r="Y306">
        <v>46</v>
      </c>
    </row>
    <row r="307" spans="2:25">
      <c r="B307" t="s">
        <v>2631</v>
      </c>
      <c r="C307" t="s">
        <v>2632</v>
      </c>
      <c r="D307" t="s">
        <v>2633</v>
      </c>
      <c r="E307" t="s">
        <v>432</v>
      </c>
      <c r="F307" t="s">
        <v>2634</v>
      </c>
      <c r="G307">
        <v>9890377223</v>
      </c>
      <c r="W307">
        <v>4.4285709999999998</v>
      </c>
      <c r="X307" t="s">
        <v>2635</v>
      </c>
      <c r="Y307">
        <v>7</v>
      </c>
    </row>
    <row r="308" spans="2:25">
      <c r="B308" t="s">
        <v>2636</v>
      </c>
      <c r="D308" t="s">
        <v>2637</v>
      </c>
      <c r="G308">
        <v>976733955</v>
      </c>
      <c r="P308" t="s">
        <v>2638</v>
      </c>
      <c r="R308" t="s">
        <v>2639</v>
      </c>
      <c r="T308" t="s">
        <v>2640</v>
      </c>
      <c r="W308">
        <v>4.733333</v>
      </c>
      <c r="Y308">
        <v>15</v>
      </c>
    </row>
    <row r="309" spans="2:25">
      <c r="B309" t="s">
        <v>2641</v>
      </c>
      <c r="C309" t="s">
        <v>2642</v>
      </c>
      <c r="D309" t="s">
        <v>2643</v>
      </c>
      <c r="E309" t="s">
        <v>2517</v>
      </c>
      <c r="F309" t="s">
        <v>2644</v>
      </c>
      <c r="G309">
        <v>9890221748</v>
      </c>
      <c r="P309" t="s">
        <v>2645</v>
      </c>
      <c r="R309" t="s">
        <v>2646</v>
      </c>
      <c r="T309" t="s">
        <v>2647</v>
      </c>
      <c r="W309">
        <v>4.8064520000000002</v>
      </c>
      <c r="X309" t="s">
        <v>2648</v>
      </c>
      <c r="Y309">
        <v>62</v>
      </c>
    </row>
    <row r="310" spans="2:25">
      <c r="B310" t="s">
        <v>2649</v>
      </c>
      <c r="C310" t="s">
        <v>2650</v>
      </c>
      <c r="D310" t="s">
        <v>2651</v>
      </c>
      <c r="E310" t="s">
        <v>432</v>
      </c>
      <c r="G310">
        <v>9763357537</v>
      </c>
      <c r="R310" t="s">
        <v>2652</v>
      </c>
      <c r="T310" t="s">
        <v>2653</v>
      </c>
      <c r="W310">
        <v>4.5999999999999996</v>
      </c>
      <c r="Y310">
        <v>5</v>
      </c>
    </row>
    <row r="311" spans="2:25">
      <c r="B311" t="s">
        <v>2654</v>
      </c>
      <c r="C311" t="s">
        <v>2655</v>
      </c>
      <c r="D311" t="s">
        <v>2656</v>
      </c>
      <c r="E311" t="s">
        <v>50</v>
      </c>
      <c r="G311">
        <v>9322746052</v>
      </c>
      <c r="W311">
        <v>4.4000000000000004</v>
      </c>
      <c r="Y311">
        <v>5</v>
      </c>
    </row>
    <row r="312" spans="2:25">
      <c r="B312" t="s">
        <v>2657</v>
      </c>
      <c r="C312" t="s">
        <v>2658</v>
      </c>
      <c r="D312" t="s">
        <v>2659</v>
      </c>
      <c r="E312" t="s">
        <v>50</v>
      </c>
      <c r="F312" t="s">
        <v>2660</v>
      </c>
      <c r="G312">
        <v>9323041525</v>
      </c>
      <c r="P312" t="s">
        <v>2661</v>
      </c>
      <c r="R312" t="s">
        <v>2662</v>
      </c>
      <c r="T312" t="s">
        <v>2663</v>
      </c>
      <c r="W312">
        <v>4.5999999999999996</v>
      </c>
      <c r="X312" t="s">
        <v>2664</v>
      </c>
      <c r="Y312">
        <v>5</v>
      </c>
    </row>
    <row r="313" spans="2:25">
      <c r="B313" t="s">
        <v>2665</v>
      </c>
      <c r="C313" t="s">
        <v>2666</v>
      </c>
      <c r="D313" t="s">
        <v>2667</v>
      </c>
      <c r="E313" t="s">
        <v>50</v>
      </c>
      <c r="F313" t="s">
        <v>2660</v>
      </c>
      <c r="G313">
        <v>9323041525</v>
      </c>
      <c r="P313" t="s">
        <v>2668</v>
      </c>
      <c r="R313" t="s">
        <v>2669</v>
      </c>
      <c r="T313" t="s">
        <v>2670</v>
      </c>
      <c r="W313">
        <v>4.3125</v>
      </c>
      <c r="X313" t="s">
        <v>2664</v>
      </c>
      <c r="Y313">
        <v>48</v>
      </c>
    </row>
    <row r="314" spans="2:25">
      <c r="B314" t="s">
        <v>2671</v>
      </c>
      <c r="C314" t="s">
        <v>2672</v>
      </c>
      <c r="D314" t="s">
        <v>2673</v>
      </c>
      <c r="E314" t="s">
        <v>50</v>
      </c>
      <c r="F314" t="s">
        <v>2660</v>
      </c>
      <c r="P314" t="s">
        <v>2674</v>
      </c>
      <c r="R314" t="s">
        <v>2675</v>
      </c>
      <c r="T314" t="s">
        <v>2676</v>
      </c>
      <c r="W314">
        <v>3</v>
      </c>
      <c r="X314" t="s">
        <v>2664</v>
      </c>
      <c r="Y314">
        <v>4</v>
      </c>
    </row>
    <row r="315" spans="2:25">
      <c r="B315" t="s">
        <v>2677</v>
      </c>
      <c r="C315" t="s">
        <v>2678</v>
      </c>
      <c r="D315" t="s">
        <v>2679</v>
      </c>
      <c r="E315" t="s">
        <v>2090</v>
      </c>
      <c r="G315">
        <v>808084988</v>
      </c>
      <c r="R315" t="s">
        <v>2680</v>
      </c>
      <c r="T315" t="s">
        <v>2681</v>
      </c>
      <c r="W315">
        <v>4.3333329999999997</v>
      </c>
      <c r="X315" t="s">
        <v>2682</v>
      </c>
      <c r="Y315">
        <v>30</v>
      </c>
    </row>
    <row r="316" spans="2:25">
      <c r="B316" t="s">
        <v>2683</v>
      </c>
      <c r="C316" t="s">
        <v>2684</v>
      </c>
      <c r="D316" t="s">
        <v>2685</v>
      </c>
      <c r="E316" t="s">
        <v>432</v>
      </c>
      <c r="G316">
        <v>9109361581</v>
      </c>
      <c r="P316" t="s">
        <v>2686</v>
      </c>
      <c r="R316" t="s">
        <v>2687</v>
      </c>
      <c r="T316" t="s">
        <v>2688</v>
      </c>
      <c r="W316">
        <v>4.969697</v>
      </c>
      <c r="X316" t="s">
        <v>2689</v>
      </c>
      <c r="Y316">
        <v>33</v>
      </c>
    </row>
    <row r="317" spans="2:25">
      <c r="B317" t="s">
        <v>2690</v>
      </c>
      <c r="C317" t="s">
        <v>2691</v>
      </c>
      <c r="D317" t="s">
        <v>2692</v>
      </c>
      <c r="E317" t="s">
        <v>923</v>
      </c>
      <c r="W317">
        <v>5</v>
      </c>
      <c r="X317" t="s">
        <v>2693</v>
      </c>
      <c r="Y317">
        <v>3</v>
      </c>
    </row>
    <row r="318" spans="2:25">
      <c r="B318" t="s">
        <v>2694</v>
      </c>
      <c r="C318" t="s">
        <v>2695</v>
      </c>
      <c r="D318" t="s">
        <v>2696</v>
      </c>
      <c r="E318" t="s">
        <v>50</v>
      </c>
      <c r="F318" t="s">
        <v>2697</v>
      </c>
      <c r="G318">
        <v>9869577481</v>
      </c>
      <c r="P318" t="s">
        <v>2698</v>
      </c>
      <c r="R318" t="s">
        <v>2699</v>
      </c>
      <c r="T318" t="s">
        <v>2700</v>
      </c>
      <c r="W318">
        <v>4</v>
      </c>
      <c r="X318" t="s">
        <v>2701</v>
      </c>
      <c r="Y318">
        <v>5</v>
      </c>
    </row>
    <row r="319" spans="2:25">
      <c r="B319" t="s">
        <v>2702</v>
      </c>
      <c r="C319" t="s">
        <v>2703</v>
      </c>
      <c r="D319" t="s">
        <v>2704</v>
      </c>
      <c r="E319" t="s">
        <v>50</v>
      </c>
      <c r="G319">
        <v>9819752127</v>
      </c>
      <c r="P319" t="s">
        <v>2705</v>
      </c>
      <c r="R319" t="s">
        <v>2706</v>
      </c>
      <c r="T319" t="s">
        <v>2707</v>
      </c>
      <c r="W319">
        <v>4.4375</v>
      </c>
      <c r="Y319">
        <v>16</v>
      </c>
    </row>
    <row r="320" spans="2:25">
      <c r="B320" t="s">
        <v>2708</v>
      </c>
      <c r="C320" t="s">
        <v>2709</v>
      </c>
      <c r="D320" t="s">
        <v>2710</v>
      </c>
      <c r="E320" t="s">
        <v>2711</v>
      </c>
      <c r="F320" t="s">
        <v>2712</v>
      </c>
      <c r="G320">
        <v>9920075123</v>
      </c>
      <c r="P320" t="s">
        <v>2126</v>
      </c>
      <c r="R320" t="s">
        <v>2713</v>
      </c>
      <c r="T320" t="s">
        <v>2714</v>
      </c>
      <c r="W320">
        <v>4.3846150000000002</v>
      </c>
      <c r="X320" t="s">
        <v>2715</v>
      </c>
      <c r="Y320">
        <v>13</v>
      </c>
    </row>
    <row r="321" spans="2:25">
      <c r="C321" t="s">
        <v>2716</v>
      </c>
      <c r="D321" t="s">
        <v>2717</v>
      </c>
      <c r="E321" t="s">
        <v>50</v>
      </c>
      <c r="F321" t="s">
        <v>2712</v>
      </c>
      <c r="G321">
        <v>9920075123</v>
      </c>
      <c r="R321" t="s">
        <v>2718</v>
      </c>
      <c r="X321" t="s">
        <v>2715</v>
      </c>
      <c r="Y321">
        <v>0</v>
      </c>
    </row>
    <row r="322" spans="2:25">
      <c r="C322" t="s">
        <v>2719</v>
      </c>
      <c r="D322" t="s">
        <v>2720</v>
      </c>
      <c r="E322" t="s">
        <v>2711</v>
      </c>
      <c r="F322" t="s">
        <v>2712</v>
      </c>
      <c r="P322" t="s">
        <v>2721</v>
      </c>
      <c r="R322" t="s">
        <v>2722</v>
      </c>
      <c r="X322" t="s">
        <v>2715</v>
      </c>
      <c r="Y322">
        <v>0</v>
      </c>
    </row>
    <row r="323" spans="2:25">
      <c r="C323" t="s">
        <v>2723</v>
      </c>
      <c r="D323" t="s">
        <v>2724</v>
      </c>
      <c r="E323" t="s">
        <v>2711</v>
      </c>
      <c r="F323" t="s">
        <v>2712</v>
      </c>
      <c r="G323">
        <v>7666990320</v>
      </c>
      <c r="P323" t="s">
        <v>2721</v>
      </c>
      <c r="R323" t="s">
        <v>2725</v>
      </c>
      <c r="W323" t="s">
        <v>2298</v>
      </c>
      <c r="X323" t="s">
        <v>2715</v>
      </c>
      <c r="Y323">
        <v>0</v>
      </c>
    </row>
    <row r="324" spans="2:25">
      <c r="C324" t="s">
        <v>2726</v>
      </c>
      <c r="D324" t="s">
        <v>2727</v>
      </c>
      <c r="E324" t="s">
        <v>953</v>
      </c>
      <c r="F324" t="s">
        <v>2712</v>
      </c>
      <c r="G324">
        <v>9920075123</v>
      </c>
      <c r="R324" t="s">
        <v>2728</v>
      </c>
      <c r="X324" t="s">
        <v>2715</v>
      </c>
      <c r="Y324">
        <v>0</v>
      </c>
    </row>
    <row r="325" spans="2:25">
      <c r="B325" t="s">
        <v>2729</v>
      </c>
      <c r="C325" t="s">
        <v>2730</v>
      </c>
      <c r="D325" t="s">
        <v>2731</v>
      </c>
      <c r="E325" t="s">
        <v>2279</v>
      </c>
      <c r="F325" t="s">
        <v>2712</v>
      </c>
      <c r="G325">
        <v>9920075123</v>
      </c>
      <c r="R325" t="s">
        <v>2732</v>
      </c>
      <c r="T325" t="s">
        <v>2733</v>
      </c>
      <c r="W325">
        <v>3.8571430000000002</v>
      </c>
      <c r="X325" t="s">
        <v>2715</v>
      </c>
      <c r="Y325">
        <v>7</v>
      </c>
    </row>
    <row r="326" spans="2:25">
      <c r="B326" t="s">
        <v>2734</v>
      </c>
      <c r="C326" t="s">
        <v>2735</v>
      </c>
      <c r="D326" t="s">
        <v>2736</v>
      </c>
      <c r="E326" t="s">
        <v>50</v>
      </c>
      <c r="F326" t="s">
        <v>2712</v>
      </c>
      <c r="R326" t="s">
        <v>2737</v>
      </c>
      <c r="T326" t="s">
        <v>2738</v>
      </c>
      <c r="W326">
        <v>4</v>
      </c>
      <c r="X326" t="s">
        <v>2715</v>
      </c>
      <c r="Y326">
        <v>2</v>
      </c>
    </row>
    <row r="327" spans="2:25">
      <c r="B327" t="s">
        <v>2739</v>
      </c>
      <c r="C327" t="s">
        <v>2740</v>
      </c>
      <c r="D327" t="s">
        <v>2741</v>
      </c>
      <c r="E327" t="s">
        <v>50</v>
      </c>
      <c r="P327" t="s">
        <v>2742</v>
      </c>
      <c r="R327" t="s">
        <v>2743</v>
      </c>
      <c r="T327" t="s">
        <v>2744</v>
      </c>
      <c r="W327">
        <v>5</v>
      </c>
      <c r="Y327">
        <v>5</v>
      </c>
    </row>
    <row r="328" spans="2:25">
      <c r="B328" t="s">
        <v>2745</v>
      </c>
      <c r="C328" t="s">
        <v>2746</v>
      </c>
      <c r="D328" t="s">
        <v>2747</v>
      </c>
      <c r="E328" t="s">
        <v>50</v>
      </c>
      <c r="G328">
        <v>9969111511</v>
      </c>
      <c r="W328">
        <v>4</v>
      </c>
      <c r="Y328">
        <v>1</v>
      </c>
    </row>
    <row r="329" spans="2:25">
      <c r="C329" t="s">
        <v>2748</v>
      </c>
      <c r="D329" t="s">
        <v>2749</v>
      </c>
      <c r="E329" t="s">
        <v>50</v>
      </c>
      <c r="G329">
        <v>9969111511</v>
      </c>
      <c r="P329" t="s">
        <v>2750</v>
      </c>
      <c r="W329" t="s">
        <v>2298</v>
      </c>
      <c r="Y329">
        <v>0</v>
      </c>
    </row>
    <row r="330" spans="2:25">
      <c r="C330" t="s">
        <v>2751</v>
      </c>
      <c r="D330" t="s">
        <v>2752</v>
      </c>
      <c r="E330" t="s">
        <v>2562</v>
      </c>
      <c r="G330">
        <v>9969111511</v>
      </c>
      <c r="P330" t="s">
        <v>2753</v>
      </c>
      <c r="W330">
        <v>5</v>
      </c>
      <c r="Y330">
        <v>1</v>
      </c>
    </row>
    <row r="331" spans="2:25">
      <c r="C331" t="s">
        <v>2754</v>
      </c>
      <c r="D331" t="s">
        <v>2755</v>
      </c>
      <c r="E331" t="s">
        <v>50</v>
      </c>
      <c r="G331">
        <v>9969111511</v>
      </c>
      <c r="P331" t="s">
        <v>2354</v>
      </c>
      <c r="Y331">
        <v>0</v>
      </c>
    </row>
    <row r="332" spans="2:25">
      <c r="C332" t="s">
        <v>2756</v>
      </c>
      <c r="D332" t="s">
        <v>2757</v>
      </c>
      <c r="E332" t="s">
        <v>50</v>
      </c>
      <c r="G332">
        <v>9969111511</v>
      </c>
      <c r="P332" t="s">
        <v>2753</v>
      </c>
      <c r="W332" t="s">
        <v>2298</v>
      </c>
      <c r="Y332">
        <v>0</v>
      </c>
    </row>
    <row r="333" spans="2:25">
      <c r="C333" t="s">
        <v>2758</v>
      </c>
      <c r="D333" t="s">
        <v>2759</v>
      </c>
      <c r="E333" t="s">
        <v>50</v>
      </c>
      <c r="G333">
        <v>9969111511</v>
      </c>
      <c r="P333" t="s">
        <v>2750</v>
      </c>
      <c r="W333" t="s">
        <v>2298</v>
      </c>
      <c r="Y333">
        <v>0</v>
      </c>
    </row>
    <row r="334" spans="2:25">
      <c r="C334" t="s">
        <v>2760</v>
      </c>
      <c r="D334" t="s">
        <v>2761</v>
      </c>
      <c r="E334" t="s">
        <v>50</v>
      </c>
      <c r="G334">
        <v>9969111511</v>
      </c>
      <c r="P334" t="s">
        <v>2753</v>
      </c>
      <c r="Y334">
        <v>0</v>
      </c>
    </row>
    <row r="335" spans="2:25">
      <c r="C335" t="s">
        <v>2762</v>
      </c>
      <c r="D335" t="s">
        <v>2763</v>
      </c>
      <c r="E335" t="s">
        <v>953</v>
      </c>
      <c r="G335">
        <v>9969111511</v>
      </c>
      <c r="P335" t="s">
        <v>2753</v>
      </c>
      <c r="W335" t="s">
        <v>2298</v>
      </c>
      <c r="Y335">
        <v>0</v>
      </c>
    </row>
    <row r="336" spans="2:25">
      <c r="C336" t="s">
        <v>2764</v>
      </c>
      <c r="D336" t="s">
        <v>2765</v>
      </c>
      <c r="E336" t="s">
        <v>953</v>
      </c>
      <c r="G336">
        <v>9969111511</v>
      </c>
      <c r="P336" t="s">
        <v>2354</v>
      </c>
      <c r="W336">
        <v>5</v>
      </c>
      <c r="Y336">
        <v>1</v>
      </c>
    </row>
    <row r="337" spans="2:25">
      <c r="C337" t="s">
        <v>2766</v>
      </c>
      <c r="D337" t="s">
        <v>2767</v>
      </c>
      <c r="E337" t="s">
        <v>50</v>
      </c>
      <c r="G337">
        <v>9969111511</v>
      </c>
      <c r="P337" t="s">
        <v>2768</v>
      </c>
      <c r="R337" t="s">
        <v>2769</v>
      </c>
      <c r="W337" t="s">
        <v>2298</v>
      </c>
      <c r="Y337">
        <v>0</v>
      </c>
    </row>
    <row r="338" spans="2:25">
      <c r="C338" t="s">
        <v>2770</v>
      </c>
      <c r="D338" t="s">
        <v>2771</v>
      </c>
      <c r="E338" t="s">
        <v>50</v>
      </c>
      <c r="G338">
        <v>9969111511</v>
      </c>
      <c r="P338" t="s">
        <v>2772</v>
      </c>
      <c r="R338" t="s">
        <v>2773</v>
      </c>
      <c r="T338" t="s">
        <v>2774</v>
      </c>
      <c r="W338">
        <v>5</v>
      </c>
      <c r="X338" t="s">
        <v>2775</v>
      </c>
      <c r="Y338">
        <v>10</v>
      </c>
    </row>
    <row r="339" spans="2:25">
      <c r="C339" t="s">
        <v>2776</v>
      </c>
      <c r="D339" t="s">
        <v>2777</v>
      </c>
      <c r="E339" t="s">
        <v>2105</v>
      </c>
      <c r="G339">
        <v>9969111511</v>
      </c>
      <c r="P339" t="s">
        <v>2778</v>
      </c>
      <c r="Y339">
        <v>0</v>
      </c>
    </row>
    <row r="340" spans="2:25">
      <c r="B340" t="s">
        <v>2779</v>
      </c>
      <c r="C340" t="s">
        <v>2780</v>
      </c>
      <c r="D340" t="s">
        <v>2781</v>
      </c>
      <c r="E340" t="s">
        <v>2782</v>
      </c>
      <c r="G340">
        <v>7507462372</v>
      </c>
      <c r="P340" t="s">
        <v>2783</v>
      </c>
      <c r="R340" t="s">
        <v>2784</v>
      </c>
      <c r="T340" t="s">
        <v>2785</v>
      </c>
      <c r="W340">
        <v>5</v>
      </c>
      <c r="X340" t="s">
        <v>2786</v>
      </c>
      <c r="Y340">
        <v>1</v>
      </c>
    </row>
    <row r="341" spans="2:25">
      <c r="C341" t="s">
        <v>2787</v>
      </c>
      <c r="D341" t="s">
        <v>2788</v>
      </c>
      <c r="E341" t="s">
        <v>2099</v>
      </c>
      <c r="G341">
        <v>7507462372</v>
      </c>
      <c r="P341" t="s">
        <v>2783</v>
      </c>
      <c r="R341" t="s">
        <v>2789</v>
      </c>
      <c r="T341" t="s">
        <v>2790</v>
      </c>
      <c r="W341">
        <v>5</v>
      </c>
      <c r="Y341">
        <v>2</v>
      </c>
    </row>
    <row r="342" spans="2:25">
      <c r="B342" t="s">
        <v>2791</v>
      </c>
      <c r="C342" t="s">
        <v>2792</v>
      </c>
      <c r="D342" t="s">
        <v>2793</v>
      </c>
      <c r="E342" t="s">
        <v>50</v>
      </c>
      <c r="G342">
        <v>9773189612</v>
      </c>
      <c r="P342" t="s">
        <v>2794</v>
      </c>
      <c r="Y342">
        <v>0</v>
      </c>
    </row>
    <row r="343" spans="2:25">
      <c r="B343" t="s">
        <v>2795</v>
      </c>
      <c r="C343" t="s">
        <v>2796</v>
      </c>
      <c r="D343" t="s">
        <v>2797</v>
      </c>
      <c r="E343" t="s">
        <v>953</v>
      </c>
      <c r="F343" t="s">
        <v>2798</v>
      </c>
      <c r="G343">
        <v>897687185</v>
      </c>
      <c r="W343">
        <v>4.538462</v>
      </c>
      <c r="X343" t="s">
        <v>2799</v>
      </c>
      <c r="Y343">
        <v>13</v>
      </c>
    </row>
    <row r="344" spans="2:25">
      <c r="B344" t="s">
        <v>2800</v>
      </c>
      <c r="C344" t="s">
        <v>2801</v>
      </c>
      <c r="D344" t="s">
        <v>2802</v>
      </c>
      <c r="E344" t="s">
        <v>50</v>
      </c>
      <c r="F344" t="s">
        <v>2803</v>
      </c>
      <c r="G344">
        <v>983336834</v>
      </c>
      <c r="P344" t="s">
        <v>2804</v>
      </c>
      <c r="R344" t="s">
        <v>2805</v>
      </c>
      <c r="T344" t="s">
        <v>2806</v>
      </c>
      <c r="W344">
        <v>5</v>
      </c>
      <c r="X344" t="s">
        <v>2807</v>
      </c>
      <c r="Y344">
        <v>6</v>
      </c>
    </row>
    <row r="345" spans="2:25">
      <c r="B345" t="s">
        <v>2808</v>
      </c>
      <c r="C345" t="s">
        <v>2809</v>
      </c>
      <c r="D345" t="s">
        <v>2810</v>
      </c>
      <c r="E345" t="s">
        <v>50</v>
      </c>
      <c r="G345">
        <v>9323021166</v>
      </c>
      <c r="P345" t="s">
        <v>2354</v>
      </c>
      <c r="R345" t="s">
        <v>2811</v>
      </c>
      <c r="T345" t="s">
        <v>2812</v>
      </c>
      <c r="W345">
        <v>4.5999999999999996</v>
      </c>
      <c r="Y345">
        <v>10</v>
      </c>
    </row>
    <row r="346" spans="2:25">
      <c r="B346" t="s">
        <v>2813</v>
      </c>
      <c r="C346" t="s">
        <v>2814</v>
      </c>
      <c r="D346" t="s">
        <v>2815</v>
      </c>
      <c r="E346" t="s">
        <v>432</v>
      </c>
      <c r="F346" t="s">
        <v>2816</v>
      </c>
      <c r="G346">
        <v>9096969079</v>
      </c>
      <c r="P346" t="s">
        <v>2817</v>
      </c>
      <c r="R346" t="s">
        <v>2818</v>
      </c>
      <c r="T346" t="s">
        <v>2819</v>
      </c>
      <c r="W346">
        <v>4.8181820000000002</v>
      </c>
      <c r="X346" t="s">
        <v>2820</v>
      </c>
      <c r="Y346">
        <v>88</v>
      </c>
    </row>
    <row r="347" spans="2:25">
      <c r="B347" t="s">
        <v>2821</v>
      </c>
      <c r="C347" t="s">
        <v>2822</v>
      </c>
      <c r="D347" t="s">
        <v>2823</v>
      </c>
      <c r="E347" t="s">
        <v>953</v>
      </c>
      <c r="G347">
        <v>9867966934</v>
      </c>
      <c r="P347" t="s">
        <v>2342</v>
      </c>
      <c r="R347" t="s">
        <v>2824</v>
      </c>
      <c r="T347" t="s">
        <v>2825</v>
      </c>
      <c r="W347">
        <v>3.6</v>
      </c>
      <c r="Y347">
        <v>5</v>
      </c>
    </row>
    <row r="348" spans="2:25">
      <c r="B348" t="s">
        <v>2826</v>
      </c>
      <c r="C348" t="s">
        <v>2827</v>
      </c>
      <c r="D348" t="s">
        <v>2828</v>
      </c>
      <c r="E348" t="s">
        <v>953</v>
      </c>
      <c r="G348">
        <v>9867966934</v>
      </c>
      <c r="P348" t="s">
        <v>2829</v>
      </c>
      <c r="R348" t="s">
        <v>2830</v>
      </c>
      <c r="T348" t="s">
        <v>2831</v>
      </c>
      <c r="W348">
        <v>5</v>
      </c>
      <c r="Y348">
        <v>1</v>
      </c>
    </row>
    <row r="349" spans="2:25">
      <c r="B349" t="s">
        <v>2832</v>
      </c>
      <c r="C349" t="s">
        <v>2833</v>
      </c>
      <c r="D349" t="s">
        <v>2834</v>
      </c>
      <c r="E349" t="s">
        <v>50</v>
      </c>
      <c r="G349">
        <v>9769674325</v>
      </c>
      <c r="W349">
        <v>5</v>
      </c>
      <c r="X349" t="s">
        <v>2835</v>
      </c>
      <c r="Y349">
        <v>12</v>
      </c>
    </row>
    <row r="350" spans="2:25">
      <c r="B350" t="s">
        <v>2836</v>
      </c>
      <c r="C350" t="s">
        <v>2837</v>
      </c>
      <c r="D350" t="s">
        <v>2838</v>
      </c>
      <c r="E350" t="s">
        <v>50</v>
      </c>
      <c r="F350" t="s">
        <v>2839</v>
      </c>
      <c r="G350">
        <v>9773626789</v>
      </c>
      <c r="P350" t="s">
        <v>2126</v>
      </c>
      <c r="R350" t="s">
        <v>2840</v>
      </c>
      <c r="T350" t="s">
        <v>2841</v>
      </c>
      <c r="W350">
        <v>4.7974680000000003</v>
      </c>
      <c r="X350" t="s">
        <v>2842</v>
      </c>
      <c r="Y350">
        <v>79</v>
      </c>
    </row>
    <row r="351" spans="2:25">
      <c r="B351" t="s">
        <v>2843</v>
      </c>
      <c r="C351" t="s">
        <v>2844</v>
      </c>
      <c r="D351" t="s">
        <v>2845</v>
      </c>
      <c r="E351" t="s">
        <v>953</v>
      </c>
      <c r="G351">
        <v>9525126054</v>
      </c>
      <c r="W351">
        <v>2</v>
      </c>
      <c r="Y351">
        <v>1</v>
      </c>
    </row>
    <row r="352" spans="2:25">
      <c r="B352" t="s">
        <v>2846</v>
      </c>
      <c r="C352" t="s">
        <v>2847</v>
      </c>
      <c r="D352" t="s">
        <v>2848</v>
      </c>
      <c r="E352" t="s">
        <v>953</v>
      </c>
      <c r="W352" t="s">
        <v>2298</v>
      </c>
      <c r="Y352">
        <v>0</v>
      </c>
    </row>
    <row r="353" spans="1:33">
      <c r="B353" t="s">
        <v>2849</v>
      </c>
      <c r="C353" t="s">
        <v>2850</v>
      </c>
      <c r="D353" t="s">
        <v>2851</v>
      </c>
      <c r="E353" t="s">
        <v>50</v>
      </c>
      <c r="F353" t="s">
        <v>2852</v>
      </c>
      <c r="G353">
        <v>9870512009</v>
      </c>
      <c r="P353" t="s">
        <v>2853</v>
      </c>
      <c r="R353" t="s">
        <v>2854</v>
      </c>
      <c r="T353" t="s">
        <v>2855</v>
      </c>
      <c r="W353">
        <v>4.7176470000000004</v>
      </c>
      <c r="X353" t="s">
        <v>2856</v>
      </c>
      <c r="Y353">
        <v>85</v>
      </c>
    </row>
    <row r="354" spans="1:33">
      <c r="B354" t="s">
        <v>2857</v>
      </c>
      <c r="C354" t="s">
        <v>2858</v>
      </c>
      <c r="D354" t="s">
        <v>2859</v>
      </c>
      <c r="E354" t="s">
        <v>2369</v>
      </c>
      <c r="G354">
        <v>9967097284</v>
      </c>
      <c r="P354" t="s">
        <v>2860</v>
      </c>
      <c r="R354" t="s">
        <v>2861</v>
      </c>
      <c r="T354" t="s">
        <v>2862</v>
      </c>
      <c r="W354">
        <v>4.875</v>
      </c>
      <c r="Y354">
        <v>8</v>
      </c>
    </row>
    <row r="355" spans="1:33">
      <c r="B355" t="s">
        <v>2863</v>
      </c>
      <c r="C355" t="s">
        <v>2864</v>
      </c>
      <c r="D355" t="s">
        <v>2865</v>
      </c>
      <c r="E355" t="s">
        <v>50</v>
      </c>
      <c r="F355" t="s">
        <v>2866</v>
      </c>
      <c r="G355">
        <v>9820610611</v>
      </c>
      <c r="R355" t="s">
        <v>2867</v>
      </c>
      <c r="T355" t="s">
        <v>2868</v>
      </c>
      <c r="W355">
        <v>4.2727269999999997</v>
      </c>
      <c r="X355" t="s">
        <v>2869</v>
      </c>
      <c r="Y355">
        <v>11</v>
      </c>
    </row>
    <row r="356" spans="1:33">
      <c r="B356" t="s">
        <v>2870</v>
      </c>
      <c r="C356" t="s">
        <v>2871</v>
      </c>
      <c r="D356" t="s">
        <v>2872</v>
      </c>
      <c r="E356" t="s">
        <v>50</v>
      </c>
      <c r="G356">
        <v>8080170972</v>
      </c>
      <c r="W356">
        <v>4</v>
      </c>
      <c r="Y356">
        <v>3</v>
      </c>
    </row>
    <row r="357" spans="1:33">
      <c r="B357" t="s">
        <v>2873</v>
      </c>
      <c r="C357" t="s">
        <v>2874</v>
      </c>
      <c r="D357" t="s">
        <v>2875</v>
      </c>
      <c r="E357" t="s">
        <v>432</v>
      </c>
      <c r="P357" t="s">
        <v>2876</v>
      </c>
      <c r="R357" t="s">
        <v>2877</v>
      </c>
      <c r="T357" t="s">
        <v>2878</v>
      </c>
      <c r="W357">
        <v>5</v>
      </c>
      <c r="X357" t="s">
        <v>2879</v>
      </c>
      <c r="Y357">
        <v>17</v>
      </c>
    </row>
    <row r="358" spans="1:33">
      <c r="A358" s="2" t="s">
        <v>1023</v>
      </c>
      <c r="B358" t="s">
        <v>2880</v>
      </c>
      <c r="C358" t="s">
        <v>2881</v>
      </c>
      <c r="D358" t="s">
        <v>2882</v>
      </c>
      <c r="E358" t="s">
        <v>145</v>
      </c>
      <c r="U358" t="s">
        <v>2883</v>
      </c>
      <c r="W358">
        <v>5</v>
      </c>
      <c r="Y358">
        <v>1</v>
      </c>
      <c r="AG358" t="s">
        <v>2884</v>
      </c>
    </row>
    <row r="359" spans="1:33">
      <c r="B359" t="s">
        <v>2885</v>
      </c>
      <c r="C359" t="s">
        <v>2886</v>
      </c>
      <c r="D359" t="s">
        <v>2887</v>
      </c>
      <c r="E359" t="s">
        <v>145</v>
      </c>
      <c r="F359" t="s">
        <v>2888</v>
      </c>
      <c r="P359" t="s">
        <v>2889</v>
      </c>
      <c r="U359" t="s">
        <v>2890</v>
      </c>
      <c r="W359">
        <v>5</v>
      </c>
      <c r="X359" t="s">
        <v>2891</v>
      </c>
      <c r="Y359">
        <v>2</v>
      </c>
      <c r="AG359" t="s">
        <v>2892</v>
      </c>
    </row>
    <row r="360" spans="1:33">
      <c r="B360" t="s">
        <v>2893</v>
      </c>
      <c r="C360" t="s">
        <v>2894</v>
      </c>
      <c r="D360" t="s">
        <v>2895</v>
      </c>
      <c r="E360" t="s">
        <v>145</v>
      </c>
      <c r="F360" t="s">
        <v>2896</v>
      </c>
      <c r="G360" t="s">
        <v>2897</v>
      </c>
      <c r="U360" t="s">
        <v>2898</v>
      </c>
      <c r="W360">
        <v>3.9</v>
      </c>
      <c r="X360" t="s">
        <v>2899</v>
      </c>
      <c r="Y360">
        <v>8</v>
      </c>
      <c r="AG360" t="s">
        <v>2900</v>
      </c>
    </row>
    <row r="361" spans="1:33">
      <c r="B361" t="s">
        <v>2901</v>
      </c>
      <c r="C361" t="s">
        <v>2902</v>
      </c>
      <c r="D361" t="s">
        <v>2903</v>
      </c>
      <c r="E361" t="s">
        <v>145</v>
      </c>
      <c r="G361" t="s">
        <v>2904</v>
      </c>
      <c r="P361" t="s">
        <v>2905</v>
      </c>
      <c r="U361" t="s">
        <v>2906</v>
      </c>
      <c r="W361">
        <v>5</v>
      </c>
      <c r="Y361">
        <v>13</v>
      </c>
      <c r="AG361" t="s">
        <v>2907</v>
      </c>
    </row>
    <row r="362" spans="1:33">
      <c r="B362" t="s">
        <v>2908</v>
      </c>
      <c r="C362" t="s">
        <v>2909</v>
      </c>
      <c r="D362" t="s">
        <v>2910</v>
      </c>
      <c r="E362" t="s">
        <v>372</v>
      </c>
      <c r="G362" t="s">
        <v>2911</v>
      </c>
      <c r="U362" t="s">
        <v>2912</v>
      </c>
      <c r="W362">
        <v>4.5</v>
      </c>
      <c r="Y362">
        <v>4</v>
      </c>
      <c r="AG362" t="s">
        <v>2913</v>
      </c>
    </row>
    <row r="363" spans="1:33">
      <c r="B363" t="s">
        <v>2914</v>
      </c>
      <c r="C363" t="s">
        <v>2915</v>
      </c>
      <c r="D363" t="s">
        <v>2916</v>
      </c>
      <c r="E363" t="s">
        <v>145</v>
      </c>
      <c r="G363" t="s">
        <v>2917</v>
      </c>
      <c r="P363" t="s">
        <v>2918</v>
      </c>
      <c r="U363" t="s">
        <v>2919</v>
      </c>
      <c r="W363">
        <v>4.9000000000000004</v>
      </c>
      <c r="X363" t="s">
        <v>2920</v>
      </c>
      <c r="Y363">
        <v>44</v>
      </c>
      <c r="AG363" t="s">
        <v>2921</v>
      </c>
    </row>
    <row r="364" spans="1:33">
      <c r="B364" t="s">
        <v>2922</v>
      </c>
      <c r="C364" t="s">
        <v>2923</v>
      </c>
      <c r="D364" t="s">
        <v>2924</v>
      </c>
      <c r="E364" t="s">
        <v>145</v>
      </c>
      <c r="G364" t="s">
        <v>2925</v>
      </c>
      <c r="W364">
        <v>3</v>
      </c>
      <c r="Y364">
        <v>2</v>
      </c>
      <c r="AG364" t="s">
        <v>2926</v>
      </c>
    </row>
    <row r="365" spans="1:33">
      <c r="B365" t="s">
        <v>2927</v>
      </c>
      <c r="C365" t="s">
        <v>2928</v>
      </c>
      <c r="D365" t="s">
        <v>2929</v>
      </c>
      <c r="E365" t="s">
        <v>145</v>
      </c>
      <c r="F365" t="s">
        <v>2930</v>
      </c>
      <c r="G365" t="s">
        <v>2931</v>
      </c>
      <c r="P365" t="s">
        <v>2932</v>
      </c>
      <c r="U365" t="s">
        <v>2933</v>
      </c>
      <c r="W365">
        <v>4.2</v>
      </c>
      <c r="X365" t="s">
        <v>2934</v>
      </c>
      <c r="Y365">
        <v>27</v>
      </c>
      <c r="AG365" t="s">
        <v>2935</v>
      </c>
    </row>
    <row r="366" spans="1:33">
      <c r="B366" t="s">
        <v>2936</v>
      </c>
      <c r="C366" t="s">
        <v>2937</v>
      </c>
      <c r="D366" t="s">
        <v>2938</v>
      </c>
      <c r="E366" t="s">
        <v>145</v>
      </c>
      <c r="G366" t="s">
        <v>2939</v>
      </c>
      <c r="P366" t="s">
        <v>2940</v>
      </c>
      <c r="U366" t="s">
        <v>2941</v>
      </c>
      <c r="W366">
        <v>4.0999999999999996</v>
      </c>
      <c r="Y366">
        <v>50</v>
      </c>
      <c r="AG366" t="s">
        <v>2942</v>
      </c>
    </row>
    <row r="367" spans="1:33">
      <c r="B367" t="s">
        <v>2943</v>
      </c>
      <c r="C367" t="s">
        <v>2944</v>
      </c>
      <c r="D367" t="s">
        <v>2945</v>
      </c>
      <c r="E367" t="s">
        <v>145</v>
      </c>
      <c r="P367" t="s">
        <v>2946</v>
      </c>
      <c r="U367" t="s">
        <v>2947</v>
      </c>
      <c r="W367">
        <v>5</v>
      </c>
      <c r="Y367">
        <v>1</v>
      </c>
      <c r="AG367" t="s">
        <v>2948</v>
      </c>
    </row>
    <row r="368" spans="1:33">
      <c r="B368" t="s">
        <v>2949</v>
      </c>
      <c r="C368" t="s">
        <v>2950</v>
      </c>
      <c r="D368" t="s">
        <v>2951</v>
      </c>
      <c r="E368" t="s">
        <v>145</v>
      </c>
      <c r="AG368" t="s">
        <v>2952</v>
      </c>
    </row>
    <row r="369" spans="2:33">
      <c r="B369" t="s">
        <v>2953</v>
      </c>
      <c r="C369" t="s">
        <v>2954</v>
      </c>
      <c r="D369" t="s">
        <v>2955</v>
      </c>
      <c r="E369" t="s">
        <v>145</v>
      </c>
      <c r="G369">
        <v>99599941739</v>
      </c>
      <c r="AG369" t="s">
        <v>2956</v>
      </c>
    </row>
    <row r="370" spans="2:33">
      <c r="B370" t="s">
        <v>2957</v>
      </c>
      <c r="C370" t="s">
        <v>2958</v>
      </c>
      <c r="D370" t="s">
        <v>2959</v>
      </c>
      <c r="E370" t="s">
        <v>145</v>
      </c>
      <c r="G370" t="s">
        <v>2960</v>
      </c>
      <c r="P370" t="s">
        <v>2961</v>
      </c>
      <c r="U370" t="s">
        <v>2962</v>
      </c>
      <c r="AG370" t="s">
        <v>2963</v>
      </c>
    </row>
    <row r="371" spans="2:33">
      <c r="B371" t="s">
        <v>2964</v>
      </c>
      <c r="C371" t="s">
        <v>2965</v>
      </c>
      <c r="D371" t="s">
        <v>2966</v>
      </c>
      <c r="E371" t="s">
        <v>372</v>
      </c>
      <c r="G371" t="s">
        <v>2967</v>
      </c>
      <c r="P371" t="s">
        <v>2968</v>
      </c>
      <c r="U371" t="s">
        <v>2969</v>
      </c>
      <c r="W371">
        <v>5</v>
      </c>
      <c r="Y371">
        <v>8</v>
      </c>
      <c r="AG371" t="s">
        <v>2970</v>
      </c>
    </row>
    <row r="372" spans="2:33">
      <c r="B372" t="s">
        <v>2971</v>
      </c>
      <c r="C372" t="s">
        <v>2972</v>
      </c>
      <c r="D372" t="s">
        <v>2973</v>
      </c>
      <c r="E372" t="s">
        <v>145</v>
      </c>
      <c r="P372" t="s">
        <v>2974</v>
      </c>
      <c r="U372" t="s">
        <v>2975</v>
      </c>
      <c r="W372">
        <v>3.9</v>
      </c>
      <c r="X372" t="s">
        <v>2976</v>
      </c>
      <c r="Y372">
        <v>7</v>
      </c>
      <c r="AG372" t="s">
        <v>2977</v>
      </c>
    </row>
    <row r="373" spans="2:33">
      <c r="B373" t="s">
        <v>2978</v>
      </c>
      <c r="C373" t="s">
        <v>2979</v>
      </c>
      <c r="D373" t="s">
        <v>2980</v>
      </c>
      <c r="E373" t="s">
        <v>145</v>
      </c>
      <c r="G373" t="s">
        <v>2981</v>
      </c>
      <c r="P373" t="s">
        <v>2982</v>
      </c>
      <c r="W373">
        <v>3</v>
      </c>
      <c r="Y373">
        <v>2</v>
      </c>
      <c r="AG373" t="s">
        <v>2983</v>
      </c>
    </row>
    <row r="374" spans="2:33">
      <c r="B374" t="s">
        <v>2984</v>
      </c>
      <c r="C374" t="s">
        <v>2985</v>
      </c>
      <c r="D374" t="s">
        <v>2986</v>
      </c>
      <c r="E374" t="s">
        <v>145</v>
      </c>
      <c r="U374" t="s">
        <v>2987</v>
      </c>
      <c r="W374">
        <v>5</v>
      </c>
      <c r="Y374">
        <v>3</v>
      </c>
      <c r="AG374" t="s">
        <v>2988</v>
      </c>
    </row>
    <row r="375" spans="2:33">
      <c r="B375" t="s">
        <v>2989</v>
      </c>
      <c r="C375" t="s">
        <v>2990</v>
      </c>
      <c r="D375" t="s">
        <v>2991</v>
      </c>
      <c r="E375" t="s">
        <v>145</v>
      </c>
      <c r="AG375" t="s">
        <v>2992</v>
      </c>
    </row>
    <row r="376" spans="2:33">
      <c r="B376" t="s">
        <v>2993</v>
      </c>
      <c r="C376" t="s">
        <v>2994</v>
      </c>
      <c r="D376" t="s">
        <v>2995</v>
      </c>
      <c r="E376" t="s">
        <v>145</v>
      </c>
      <c r="G376" t="s">
        <v>2996</v>
      </c>
      <c r="P376" t="s">
        <v>2997</v>
      </c>
      <c r="U376" t="s">
        <v>2998</v>
      </c>
      <c r="W376">
        <v>3.3</v>
      </c>
      <c r="Y376">
        <v>16</v>
      </c>
      <c r="AG376" t="s">
        <v>2999</v>
      </c>
    </row>
    <row r="377" spans="2:33">
      <c r="B377" t="s">
        <v>3000</v>
      </c>
      <c r="C377" t="s">
        <v>3001</v>
      </c>
      <c r="D377" t="s">
        <v>3002</v>
      </c>
      <c r="E377" t="s">
        <v>145</v>
      </c>
      <c r="G377" t="s">
        <v>3003</v>
      </c>
      <c r="P377" t="s">
        <v>3004</v>
      </c>
      <c r="U377" t="s">
        <v>3005</v>
      </c>
      <c r="W377">
        <v>4.8</v>
      </c>
      <c r="Y377">
        <v>17</v>
      </c>
      <c r="AG377" t="s">
        <v>3006</v>
      </c>
    </row>
    <row r="378" spans="2:33">
      <c r="B378" t="s">
        <v>3007</v>
      </c>
      <c r="C378" t="s">
        <v>3008</v>
      </c>
      <c r="D378" t="s">
        <v>3009</v>
      </c>
      <c r="E378" t="s">
        <v>145</v>
      </c>
      <c r="P378" t="s">
        <v>3010</v>
      </c>
      <c r="W378">
        <v>4.5999999999999996</v>
      </c>
      <c r="Y378">
        <v>10</v>
      </c>
      <c r="AG378" t="s">
        <v>3011</v>
      </c>
    </row>
    <row r="379" spans="2:33">
      <c r="B379" t="s">
        <v>3012</v>
      </c>
      <c r="C379" t="s">
        <v>3013</v>
      </c>
      <c r="D379" t="s">
        <v>3014</v>
      </c>
      <c r="E379" t="s">
        <v>145</v>
      </c>
      <c r="G379" t="s">
        <v>3015</v>
      </c>
      <c r="P379" t="s">
        <v>3016</v>
      </c>
      <c r="U379" t="s">
        <v>3017</v>
      </c>
      <c r="W379">
        <v>4.4000000000000004</v>
      </c>
      <c r="Y379">
        <v>21</v>
      </c>
      <c r="AG379" t="s">
        <v>3018</v>
      </c>
    </row>
    <row r="380" spans="2:33">
      <c r="B380" t="s">
        <v>3019</v>
      </c>
      <c r="C380" t="s">
        <v>3020</v>
      </c>
      <c r="D380" t="s">
        <v>3021</v>
      </c>
      <c r="E380" t="s">
        <v>145</v>
      </c>
      <c r="G380" t="s">
        <v>3022</v>
      </c>
      <c r="P380" t="s">
        <v>3023</v>
      </c>
      <c r="U380" t="s">
        <v>3024</v>
      </c>
      <c r="W380">
        <v>5</v>
      </c>
      <c r="X380" t="s">
        <v>3025</v>
      </c>
      <c r="Y380">
        <v>1</v>
      </c>
      <c r="AG380" t="s">
        <v>3026</v>
      </c>
    </row>
    <row r="381" spans="2:33">
      <c r="B381" t="s">
        <v>3027</v>
      </c>
      <c r="C381" t="s">
        <v>3028</v>
      </c>
      <c r="D381" t="s">
        <v>3029</v>
      </c>
      <c r="E381" t="s">
        <v>145</v>
      </c>
      <c r="G381" t="s">
        <v>3030</v>
      </c>
      <c r="P381" t="s">
        <v>3031</v>
      </c>
      <c r="U381" t="s">
        <v>3032</v>
      </c>
      <c r="W381">
        <v>4.5999999999999996</v>
      </c>
      <c r="Y381">
        <v>14</v>
      </c>
      <c r="AG381" t="s">
        <v>3033</v>
      </c>
    </row>
    <row r="382" spans="2:33">
      <c r="B382" t="s">
        <v>3034</v>
      </c>
      <c r="C382" t="s">
        <v>3035</v>
      </c>
      <c r="D382" t="s">
        <v>3036</v>
      </c>
      <c r="E382" t="s">
        <v>145</v>
      </c>
      <c r="F382" t="s">
        <v>2930</v>
      </c>
      <c r="G382" t="s">
        <v>3037</v>
      </c>
      <c r="P382" t="s">
        <v>3038</v>
      </c>
      <c r="W382">
        <v>3</v>
      </c>
      <c r="X382" t="s">
        <v>2934</v>
      </c>
      <c r="Y382">
        <v>4</v>
      </c>
      <c r="AG382" t="s">
        <v>2935</v>
      </c>
    </row>
    <row r="383" spans="2:33">
      <c r="B383" t="s">
        <v>3039</v>
      </c>
      <c r="C383" t="s">
        <v>3040</v>
      </c>
      <c r="D383" t="s">
        <v>3041</v>
      </c>
      <c r="E383" t="s">
        <v>145</v>
      </c>
      <c r="G383" t="s">
        <v>3042</v>
      </c>
      <c r="P383" t="s">
        <v>3043</v>
      </c>
      <c r="U383" t="s">
        <v>3044</v>
      </c>
      <c r="W383">
        <v>4.7</v>
      </c>
      <c r="Y383">
        <v>3</v>
      </c>
      <c r="AG383" t="s">
        <v>3045</v>
      </c>
    </row>
    <row r="384" spans="2:33">
      <c r="B384" t="s">
        <v>3046</v>
      </c>
      <c r="C384" t="s">
        <v>3047</v>
      </c>
      <c r="D384" t="s">
        <v>3048</v>
      </c>
      <c r="E384" t="s">
        <v>145</v>
      </c>
      <c r="F384" t="s">
        <v>3049</v>
      </c>
      <c r="G384" t="s">
        <v>3050</v>
      </c>
      <c r="W384">
        <v>4.2</v>
      </c>
      <c r="X384" t="s">
        <v>3051</v>
      </c>
      <c r="Y384">
        <v>11</v>
      </c>
      <c r="AG384" t="s">
        <v>3052</v>
      </c>
    </row>
    <row r="385" spans="2:33">
      <c r="B385" t="s">
        <v>3053</v>
      </c>
      <c r="C385" t="s">
        <v>3054</v>
      </c>
      <c r="D385" t="s">
        <v>3055</v>
      </c>
      <c r="E385" t="s">
        <v>145</v>
      </c>
      <c r="F385" t="s">
        <v>3049</v>
      </c>
      <c r="G385" t="s">
        <v>3050</v>
      </c>
      <c r="W385">
        <v>3.3</v>
      </c>
      <c r="X385" t="s">
        <v>3051</v>
      </c>
      <c r="Y385">
        <v>12</v>
      </c>
      <c r="AG385" t="s">
        <v>3056</v>
      </c>
    </row>
    <row r="386" spans="2:33">
      <c r="B386" t="s">
        <v>3057</v>
      </c>
      <c r="C386" t="s">
        <v>3058</v>
      </c>
      <c r="D386" t="s">
        <v>3059</v>
      </c>
      <c r="E386" t="s">
        <v>145</v>
      </c>
      <c r="G386" t="s">
        <v>3060</v>
      </c>
      <c r="P386" t="s">
        <v>3061</v>
      </c>
      <c r="U386" t="s">
        <v>3062</v>
      </c>
      <c r="W386">
        <v>4.9000000000000004</v>
      </c>
      <c r="X386" t="s">
        <v>3063</v>
      </c>
      <c r="Y386">
        <v>13</v>
      </c>
      <c r="AG386" t="s">
        <v>3064</v>
      </c>
    </row>
    <row r="387" spans="2:33">
      <c r="B387" t="s">
        <v>3065</v>
      </c>
      <c r="C387" t="s">
        <v>3066</v>
      </c>
      <c r="D387" t="s">
        <v>3067</v>
      </c>
      <c r="E387" t="s">
        <v>145</v>
      </c>
      <c r="F387" t="s">
        <v>2930</v>
      </c>
      <c r="G387" t="s">
        <v>2931</v>
      </c>
      <c r="U387" t="s">
        <v>3068</v>
      </c>
      <c r="W387">
        <v>3.5</v>
      </c>
      <c r="X387" t="s">
        <v>2934</v>
      </c>
      <c r="Y387">
        <v>18</v>
      </c>
      <c r="AG387" t="s">
        <v>3069</v>
      </c>
    </row>
    <row r="388" spans="2:33">
      <c r="B388" t="s">
        <v>3070</v>
      </c>
      <c r="C388" t="s">
        <v>3071</v>
      </c>
      <c r="D388" t="s">
        <v>3072</v>
      </c>
      <c r="E388" t="s">
        <v>145</v>
      </c>
      <c r="G388" t="s">
        <v>3073</v>
      </c>
      <c r="W388">
        <v>4.5</v>
      </c>
      <c r="X388" t="s">
        <v>3074</v>
      </c>
      <c r="Y388">
        <v>37</v>
      </c>
      <c r="AG388" t="s">
        <v>3075</v>
      </c>
    </row>
    <row r="389" spans="2:33">
      <c r="B389" t="s">
        <v>3076</v>
      </c>
      <c r="C389" t="s">
        <v>3077</v>
      </c>
      <c r="D389" t="s">
        <v>3078</v>
      </c>
      <c r="E389" t="s">
        <v>145</v>
      </c>
      <c r="P389" t="s">
        <v>3079</v>
      </c>
      <c r="U389" t="s">
        <v>3080</v>
      </c>
      <c r="AG389" t="s">
        <v>3081</v>
      </c>
    </row>
    <row r="390" spans="2:33">
      <c r="B390" t="s">
        <v>3082</v>
      </c>
      <c r="C390" t="s">
        <v>3083</v>
      </c>
      <c r="D390" t="s">
        <v>3084</v>
      </c>
      <c r="E390" t="s">
        <v>145</v>
      </c>
      <c r="G390" t="s">
        <v>3085</v>
      </c>
      <c r="P390" t="s">
        <v>3086</v>
      </c>
      <c r="W390">
        <v>3.8</v>
      </c>
      <c r="Y390">
        <v>5</v>
      </c>
      <c r="AG390" t="s">
        <v>3087</v>
      </c>
    </row>
    <row r="391" spans="2:33">
      <c r="C391" t="s">
        <v>3088</v>
      </c>
      <c r="D391" t="s">
        <v>3089</v>
      </c>
      <c r="E391" t="s">
        <v>145</v>
      </c>
      <c r="G391" t="s">
        <v>3090</v>
      </c>
      <c r="P391" t="s">
        <v>3091</v>
      </c>
      <c r="U391" t="s">
        <v>3092</v>
      </c>
      <c r="W391">
        <v>2.7</v>
      </c>
      <c r="Y391">
        <v>3</v>
      </c>
      <c r="AG391" t="s">
        <v>3093</v>
      </c>
    </row>
    <row r="392" spans="2:33">
      <c r="B392" t="s">
        <v>3094</v>
      </c>
      <c r="C392" t="s">
        <v>3095</v>
      </c>
      <c r="D392" t="s">
        <v>3096</v>
      </c>
      <c r="E392" t="s">
        <v>145</v>
      </c>
      <c r="G392" t="s">
        <v>3097</v>
      </c>
      <c r="P392" t="s">
        <v>3098</v>
      </c>
      <c r="U392" t="s">
        <v>3099</v>
      </c>
      <c r="W392">
        <v>4.5999999999999996</v>
      </c>
      <c r="Y392">
        <v>91</v>
      </c>
      <c r="AG392" t="s">
        <v>3100</v>
      </c>
    </row>
    <row r="393" spans="2:33">
      <c r="B393" t="s">
        <v>3101</v>
      </c>
      <c r="C393" t="s">
        <v>3102</v>
      </c>
      <c r="D393" t="s">
        <v>3103</v>
      </c>
      <c r="E393" t="s">
        <v>145</v>
      </c>
      <c r="P393" t="s">
        <v>3104</v>
      </c>
      <c r="U393" t="s">
        <v>3105</v>
      </c>
      <c r="W393">
        <v>5</v>
      </c>
      <c r="Y393">
        <v>18</v>
      </c>
      <c r="AG393" t="s">
        <v>2977</v>
      </c>
    </row>
    <row r="394" spans="2:33">
      <c r="B394" t="s">
        <v>3106</v>
      </c>
      <c r="C394" t="s">
        <v>3107</v>
      </c>
      <c r="D394" t="s">
        <v>3108</v>
      </c>
      <c r="E394" t="s">
        <v>145</v>
      </c>
      <c r="P394" t="s">
        <v>3109</v>
      </c>
      <c r="U394" t="s">
        <v>3110</v>
      </c>
      <c r="W394">
        <v>5</v>
      </c>
      <c r="Y394">
        <v>2</v>
      </c>
      <c r="AG394" t="s">
        <v>3111</v>
      </c>
    </row>
    <row r="395" spans="2:33">
      <c r="B395" t="s">
        <v>3112</v>
      </c>
      <c r="C395" t="s">
        <v>3113</v>
      </c>
      <c r="D395" t="s">
        <v>3114</v>
      </c>
      <c r="E395" t="s">
        <v>145</v>
      </c>
      <c r="G395" t="s">
        <v>3115</v>
      </c>
      <c r="P395" t="s">
        <v>3116</v>
      </c>
      <c r="U395" t="s">
        <v>3117</v>
      </c>
      <c r="W395">
        <v>5</v>
      </c>
      <c r="X395" t="s">
        <v>3118</v>
      </c>
      <c r="Y395">
        <v>25</v>
      </c>
      <c r="AG395" t="s">
        <v>3119</v>
      </c>
    </row>
    <row r="396" spans="2:33">
      <c r="B396" t="s">
        <v>3120</v>
      </c>
      <c r="C396" t="s">
        <v>3121</v>
      </c>
      <c r="D396" t="s">
        <v>3122</v>
      </c>
      <c r="E396" t="s">
        <v>372</v>
      </c>
      <c r="F396" t="s">
        <v>3123</v>
      </c>
      <c r="G396" t="s">
        <v>3124</v>
      </c>
      <c r="W396">
        <v>4.4000000000000004</v>
      </c>
      <c r="X396" t="s">
        <v>3125</v>
      </c>
      <c r="Y396">
        <v>14</v>
      </c>
      <c r="AG396" t="s">
        <v>3126</v>
      </c>
    </row>
    <row r="397" spans="2:33">
      <c r="B397" t="s">
        <v>3127</v>
      </c>
      <c r="C397" t="s">
        <v>3128</v>
      </c>
      <c r="D397" t="s">
        <v>3129</v>
      </c>
      <c r="E397" t="s">
        <v>3130</v>
      </c>
      <c r="P397" t="s">
        <v>3131</v>
      </c>
      <c r="U397" t="s">
        <v>3132</v>
      </c>
      <c r="W397">
        <v>5</v>
      </c>
      <c r="X397" t="s">
        <v>3133</v>
      </c>
      <c r="Y397">
        <v>24</v>
      </c>
      <c r="AG397" t="s">
        <v>3134</v>
      </c>
    </row>
    <row r="398" spans="2:33">
      <c r="B398" t="s">
        <v>3135</v>
      </c>
      <c r="C398" t="s">
        <v>3136</v>
      </c>
      <c r="D398" t="s">
        <v>3137</v>
      </c>
      <c r="E398" t="s">
        <v>145</v>
      </c>
      <c r="F398" t="s">
        <v>3138</v>
      </c>
      <c r="U398" t="s">
        <v>3139</v>
      </c>
      <c r="W398">
        <v>5</v>
      </c>
      <c r="X398" t="s">
        <v>3140</v>
      </c>
      <c r="Y398">
        <v>1</v>
      </c>
      <c r="AG398" t="s">
        <v>3141</v>
      </c>
    </row>
    <row r="399" spans="2:33">
      <c r="B399" t="s">
        <v>3142</v>
      </c>
      <c r="C399" t="s">
        <v>3143</v>
      </c>
      <c r="D399" t="s">
        <v>3144</v>
      </c>
      <c r="E399" t="s">
        <v>145</v>
      </c>
      <c r="F399" t="s">
        <v>3145</v>
      </c>
      <c r="G399" t="s">
        <v>3146</v>
      </c>
      <c r="P399" t="s">
        <v>3147</v>
      </c>
      <c r="U399" t="s">
        <v>3148</v>
      </c>
      <c r="W399">
        <v>4.9000000000000004</v>
      </c>
      <c r="X399" t="s">
        <v>3149</v>
      </c>
      <c r="Y399">
        <v>31</v>
      </c>
      <c r="AG399" t="s">
        <v>3150</v>
      </c>
    </row>
    <row r="400" spans="2:33">
      <c r="B400" t="s">
        <v>3151</v>
      </c>
      <c r="C400" t="s">
        <v>3152</v>
      </c>
      <c r="D400" t="s">
        <v>3153</v>
      </c>
      <c r="E400" t="s">
        <v>145</v>
      </c>
      <c r="F400" t="s">
        <v>3154</v>
      </c>
      <c r="G400" t="s">
        <v>3155</v>
      </c>
      <c r="P400" t="s">
        <v>3156</v>
      </c>
      <c r="U400" t="s">
        <v>3157</v>
      </c>
      <c r="W400">
        <v>4.8</v>
      </c>
      <c r="X400" t="s">
        <v>3158</v>
      </c>
      <c r="Y400">
        <v>68</v>
      </c>
      <c r="AG400" t="s">
        <v>3159</v>
      </c>
    </row>
    <row r="401" spans="2:33">
      <c r="B401" t="s">
        <v>3160</v>
      </c>
      <c r="C401" t="s">
        <v>3161</v>
      </c>
      <c r="D401" t="s">
        <v>3162</v>
      </c>
      <c r="E401" t="s">
        <v>145</v>
      </c>
      <c r="G401" t="s">
        <v>3163</v>
      </c>
      <c r="P401" t="s">
        <v>3164</v>
      </c>
      <c r="U401" t="s">
        <v>3165</v>
      </c>
      <c r="W401">
        <v>2.5</v>
      </c>
      <c r="Y401">
        <v>2</v>
      </c>
      <c r="AG401" t="s">
        <v>3166</v>
      </c>
    </row>
    <row r="402" spans="2:33">
      <c r="B402" t="s">
        <v>3167</v>
      </c>
      <c r="C402" t="s">
        <v>3168</v>
      </c>
      <c r="D402" t="s">
        <v>3169</v>
      </c>
      <c r="E402" t="s">
        <v>145</v>
      </c>
      <c r="G402" t="s">
        <v>3170</v>
      </c>
      <c r="P402" t="s">
        <v>3171</v>
      </c>
      <c r="U402" t="s">
        <v>3172</v>
      </c>
      <c r="W402">
        <v>4.9000000000000004</v>
      </c>
      <c r="X402" t="s">
        <v>3173</v>
      </c>
      <c r="Y402">
        <v>11</v>
      </c>
      <c r="AG402" t="s">
        <v>3174</v>
      </c>
    </row>
    <row r="403" spans="2:33">
      <c r="B403" t="s">
        <v>3175</v>
      </c>
      <c r="C403" t="s">
        <v>3176</v>
      </c>
      <c r="D403" t="s">
        <v>3177</v>
      </c>
      <c r="E403" t="s">
        <v>372</v>
      </c>
      <c r="G403" t="s">
        <v>3178</v>
      </c>
      <c r="W403">
        <v>4.8</v>
      </c>
      <c r="Y403">
        <v>4</v>
      </c>
      <c r="AG403" t="s">
        <v>3179</v>
      </c>
    </row>
    <row r="404" spans="2:33">
      <c r="B404" t="s">
        <v>3180</v>
      </c>
      <c r="C404" t="s">
        <v>3181</v>
      </c>
      <c r="D404" t="s">
        <v>3182</v>
      </c>
      <c r="E404" t="s">
        <v>145</v>
      </c>
      <c r="P404" t="s">
        <v>3183</v>
      </c>
      <c r="U404" t="s">
        <v>3184</v>
      </c>
      <c r="W404">
        <v>5</v>
      </c>
      <c r="Y404">
        <v>26</v>
      </c>
      <c r="AG404" t="s">
        <v>3185</v>
      </c>
    </row>
    <row r="405" spans="2:33">
      <c r="B405" t="s">
        <v>3186</v>
      </c>
      <c r="C405" t="s">
        <v>3187</v>
      </c>
      <c r="D405" t="s">
        <v>3188</v>
      </c>
      <c r="E405" t="s">
        <v>145</v>
      </c>
      <c r="P405" t="s">
        <v>3189</v>
      </c>
      <c r="W405">
        <v>5</v>
      </c>
      <c r="Y405">
        <v>3</v>
      </c>
      <c r="AG405" t="s">
        <v>3190</v>
      </c>
    </row>
    <row r="406" spans="2:33">
      <c r="B406" t="s">
        <v>3191</v>
      </c>
      <c r="C406" t="s">
        <v>3192</v>
      </c>
      <c r="D406" t="s">
        <v>3193</v>
      </c>
      <c r="E406" t="s">
        <v>372</v>
      </c>
      <c r="G406" t="s">
        <v>3194</v>
      </c>
      <c r="P406" t="s">
        <v>3195</v>
      </c>
      <c r="W406">
        <v>3</v>
      </c>
      <c r="Y406">
        <v>2</v>
      </c>
      <c r="AG406" t="s">
        <v>3196</v>
      </c>
    </row>
    <row r="407" spans="2:33">
      <c r="B407" t="s">
        <v>3197</v>
      </c>
      <c r="C407" t="s">
        <v>3198</v>
      </c>
      <c r="D407" t="s">
        <v>3199</v>
      </c>
      <c r="E407" t="s">
        <v>3200</v>
      </c>
      <c r="G407" t="s">
        <v>3201</v>
      </c>
      <c r="AG407" t="s">
        <v>3202</v>
      </c>
    </row>
    <row r="408" spans="2:33">
      <c r="B408" t="s">
        <v>3203</v>
      </c>
      <c r="C408" t="s">
        <v>3204</v>
      </c>
      <c r="D408" t="s">
        <v>3205</v>
      </c>
      <c r="E408" t="s">
        <v>145</v>
      </c>
      <c r="G408" t="s">
        <v>3206</v>
      </c>
      <c r="P408" t="s">
        <v>3207</v>
      </c>
      <c r="U408" t="s">
        <v>3208</v>
      </c>
      <c r="W408">
        <v>4.5999999999999996</v>
      </c>
      <c r="Y408">
        <v>18</v>
      </c>
      <c r="AG408" t="s">
        <v>3209</v>
      </c>
    </row>
    <row r="409" spans="2:33">
      <c r="B409" t="s">
        <v>3210</v>
      </c>
      <c r="C409" t="s">
        <v>3211</v>
      </c>
      <c r="D409" t="s">
        <v>3212</v>
      </c>
      <c r="E409" t="s">
        <v>145</v>
      </c>
      <c r="G409" t="s">
        <v>3213</v>
      </c>
      <c r="P409" t="s">
        <v>3214</v>
      </c>
      <c r="U409" t="s">
        <v>3215</v>
      </c>
      <c r="W409">
        <v>4.9000000000000004</v>
      </c>
      <c r="X409" t="s">
        <v>3216</v>
      </c>
      <c r="Y409">
        <v>77</v>
      </c>
      <c r="AG409" t="s">
        <v>3217</v>
      </c>
    </row>
    <row r="410" spans="2:33">
      <c r="B410" t="s">
        <v>3218</v>
      </c>
      <c r="C410" t="s">
        <v>3219</v>
      </c>
      <c r="D410" t="s">
        <v>3220</v>
      </c>
      <c r="E410" t="s">
        <v>145</v>
      </c>
      <c r="P410" t="s">
        <v>3221</v>
      </c>
      <c r="U410" t="s">
        <v>3222</v>
      </c>
      <c r="AG410" t="s">
        <v>3223</v>
      </c>
    </row>
    <row r="411" spans="2:33">
      <c r="B411" t="s">
        <v>3224</v>
      </c>
      <c r="C411" t="s">
        <v>3225</v>
      </c>
      <c r="D411" t="s">
        <v>3226</v>
      </c>
      <c r="E411" t="s">
        <v>372</v>
      </c>
      <c r="F411" t="s">
        <v>3227</v>
      </c>
      <c r="G411" t="s">
        <v>3228</v>
      </c>
      <c r="P411" t="s">
        <v>3229</v>
      </c>
      <c r="U411" t="s">
        <v>3230</v>
      </c>
      <c r="W411">
        <v>5</v>
      </c>
      <c r="X411" t="s">
        <v>3231</v>
      </c>
      <c r="Y411">
        <v>9</v>
      </c>
      <c r="AG411" t="s">
        <v>3232</v>
      </c>
    </row>
    <row r="412" spans="2:33">
      <c r="B412" t="s">
        <v>3233</v>
      </c>
      <c r="C412" t="s">
        <v>3234</v>
      </c>
      <c r="D412" t="s">
        <v>3235</v>
      </c>
      <c r="E412" t="s">
        <v>145</v>
      </c>
      <c r="F412" t="s">
        <v>3236</v>
      </c>
      <c r="G412" t="s">
        <v>3237</v>
      </c>
      <c r="W412">
        <v>4</v>
      </c>
      <c r="X412" t="s">
        <v>3238</v>
      </c>
      <c r="Y412">
        <v>25</v>
      </c>
      <c r="AG412" t="s">
        <v>3239</v>
      </c>
    </row>
    <row r="413" spans="2:33">
      <c r="B413" t="s">
        <v>3240</v>
      </c>
      <c r="C413" t="s">
        <v>3241</v>
      </c>
      <c r="D413" t="s">
        <v>3242</v>
      </c>
      <c r="E413" t="s">
        <v>145</v>
      </c>
      <c r="G413" t="s">
        <v>3243</v>
      </c>
      <c r="P413" t="s">
        <v>3010</v>
      </c>
      <c r="U413" t="s">
        <v>3244</v>
      </c>
      <c r="W413">
        <v>5</v>
      </c>
      <c r="X413" t="s">
        <v>3245</v>
      </c>
      <c r="Y413">
        <v>19</v>
      </c>
      <c r="AG413" t="s">
        <v>3246</v>
      </c>
    </row>
    <row r="414" spans="2:33">
      <c r="B414" t="s">
        <v>3247</v>
      </c>
      <c r="C414" t="s">
        <v>3248</v>
      </c>
      <c r="D414" t="s">
        <v>3249</v>
      </c>
      <c r="E414" t="s">
        <v>372</v>
      </c>
      <c r="F414" t="s">
        <v>3250</v>
      </c>
      <c r="P414" t="s">
        <v>3251</v>
      </c>
      <c r="W414">
        <v>5</v>
      </c>
      <c r="X414" t="s">
        <v>3252</v>
      </c>
      <c r="Y414">
        <v>4</v>
      </c>
      <c r="AG414" t="s">
        <v>3253</v>
      </c>
    </row>
    <row r="415" spans="2:33">
      <c r="B415" t="s">
        <v>3254</v>
      </c>
      <c r="C415" t="s">
        <v>3255</v>
      </c>
      <c r="D415" t="s">
        <v>3256</v>
      </c>
      <c r="E415" t="s">
        <v>372</v>
      </c>
      <c r="F415" t="s">
        <v>3250</v>
      </c>
      <c r="U415" t="s">
        <v>3257</v>
      </c>
      <c r="W415">
        <v>5</v>
      </c>
      <c r="X415" t="s">
        <v>3252</v>
      </c>
      <c r="Y415">
        <v>3</v>
      </c>
      <c r="AG415" t="s">
        <v>3258</v>
      </c>
    </row>
    <row r="416" spans="2:33">
      <c r="B416" t="s">
        <v>3259</v>
      </c>
      <c r="C416" t="s">
        <v>3260</v>
      </c>
      <c r="D416" t="s">
        <v>3261</v>
      </c>
      <c r="E416" t="s">
        <v>372</v>
      </c>
      <c r="W416">
        <v>5</v>
      </c>
      <c r="Y416">
        <v>3</v>
      </c>
      <c r="AG416" t="s">
        <v>3126</v>
      </c>
    </row>
    <row r="417" spans="2:33">
      <c r="B417" t="s">
        <v>3262</v>
      </c>
      <c r="C417" t="s">
        <v>3263</v>
      </c>
      <c r="D417" t="s">
        <v>3264</v>
      </c>
      <c r="E417" t="s">
        <v>145</v>
      </c>
      <c r="P417" t="s">
        <v>3265</v>
      </c>
      <c r="W417">
        <v>5</v>
      </c>
      <c r="Y417">
        <v>4</v>
      </c>
      <c r="AG417" t="s">
        <v>3266</v>
      </c>
    </row>
    <row r="418" spans="2:33">
      <c r="B418" t="s">
        <v>3267</v>
      </c>
      <c r="C418" t="s">
        <v>3268</v>
      </c>
      <c r="D418" t="s">
        <v>3269</v>
      </c>
      <c r="E418" t="s">
        <v>145</v>
      </c>
      <c r="AG418" t="s">
        <v>3270</v>
      </c>
    </row>
    <row r="419" spans="2:33">
      <c r="B419" t="s">
        <v>3271</v>
      </c>
      <c r="C419" t="s">
        <v>3272</v>
      </c>
      <c r="D419" t="s">
        <v>3273</v>
      </c>
      <c r="E419" t="s">
        <v>145</v>
      </c>
      <c r="G419" t="s">
        <v>3274</v>
      </c>
      <c r="P419" t="s">
        <v>3275</v>
      </c>
      <c r="U419" t="s">
        <v>3276</v>
      </c>
      <c r="W419">
        <v>5</v>
      </c>
      <c r="Y419">
        <v>2</v>
      </c>
      <c r="AG419" t="s">
        <v>3277</v>
      </c>
    </row>
    <row r="420" spans="2:33">
      <c r="B420" t="s">
        <v>3278</v>
      </c>
      <c r="C420" t="s">
        <v>3279</v>
      </c>
      <c r="D420" t="s">
        <v>3280</v>
      </c>
      <c r="E420" t="s">
        <v>145</v>
      </c>
      <c r="G420" t="s">
        <v>3281</v>
      </c>
      <c r="P420" t="s">
        <v>3282</v>
      </c>
      <c r="U420" t="s">
        <v>3283</v>
      </c>
      <c r="W420">
        <v>4.5999999999999996</v>
      </c>
      <c r="Y420">
        <v>61</v>
      </c>
      <c r="AG420" t="s">
        <v>3284</v>
      </c>
    </row>
    <row r="421" spans="2:33">
      <c r="B421" t="s">
        <v>3285</v>
      </c>
      <c r="C421" t="s">
        <v>3286</v>
      </c>
      <c r="D421" t="s">
        <v>3287</v>
      </c>
      <c r="E421" t="s">
        <v>145</v>
      </c>
      <c r="P421" t="s">
        <v>3288</v>
      </c>
      <c r="U421" t="s">
        <v>3289</v>
      </c>
      <c r="W421">
        <v>4.9000000000000004</v>
      </c>
      <c r="Y421">
        <v>52</v>
      </c>
      <c r="AG421" t="s">
        <v>3290</v>
      </c>
    </row>
    <row r="422" spans="2:33">
      <c r="B422" t="s">
        <v>3291</v>
      </c>
      <c r="C422" t="s">
        <v>3292</v>
      </c>
      <c r="D422" t="s">
        <v>3293</v>
      </c>
      <c r="E422" t="s">
        <v>372</v>
      </c>
      <c r="F422" t="s">
        <v>3294</v>
      </c>
      <c r="G422" t="s">
        <v>3295</v>
      </c>
      <c r="P422" t="s">
        <v>3296</v>
      </c>
      <c r="U422" t="s">
        <v>3297</v>
      </c>
      <c r="W422">
        <v>5</v>
      </c>
      <c r="X422" t="s">
        <v>3298</v>
      </c>
      <c r="Y422">
        <v>12</v>
      </c>
      <c r="AG422" t="s">
        <v>3299</v>
      </c>
    </row>
    <row r="423" spans="2:33">
      <c r="C423" t="s">
        <v>3300</v>
      </c>
      <c r="D423" t="s">
        <v>3301</v>
      </c>
      <c r="E423" t="s">
        <v>372</v>
      </c>
      <c r="P423" t="s">
        <v>3302</v>
      </c>
      <c r="U423" t="s">
        <v>3303</v>
      </c>
      <c r="W423">
        <v>5</v>
      </c>
      <c r="Y423">
        <v>8</v>
      </c>
      <c r="AG423" t="s">
        <v>3304</v>
      </c>
    </row>
    <row r="424" spans="2:33">
      <c r="B424" t="s">
        <v>3305</v>
      </c>
      <c r="C424" t="s">
        <v>3306</v>
      </c>
      <c r="D424" t="s">
        <v>3307</v>
      </c>
      <c r="E424" t="s">
        <v>145</v>
      </c>
      <c r="G424" t="s">
        <v>3308</v>
      </c>
      <c r="W424">
        <v>4.5999999999999996</v>
      </c>
      <c r="Y424">
        <v>14</v>
      </c>
      <c r="AG424" t="s">
        <v>3309</v>
      </c>
    </row>
    <row r="425" spans="2:33">
      <c r="C425" t="s">
        <v>3310</v>
      </c>
      <c r="D425" t="s">
        <v>3311</v>
      </c>
      <c r="E425" t="s">
        <v>145</v>
      </c>
      <c r="G425" t="s">
        <v>3312</v>
      </c>
      <c r="P425" t="s">
        <v>3313</v>
      </c>
      <c r="U425" t="s">
        <v>3314</v>
      </c>
      <c r="W425">
        <v>4.5999999999999996</v>
      </c>
      <c r="Y425">
        <v>15</v>
      </c>
      <c r="AG425" t="s">
        <v>3315</v>
      </c>
    </row>
    <row r="426" spans="2:33">
      <c r="C426" t="s">
        <v>3316</v>
      </c>
      <c r="D426" t="s">
        <v>3317</v>
      </c>
      <c r="E426" t="s">
        <v>145</v>
      </c>
      <c r="G426" t="s">
        <v>3308</v>
      </c>
      <c r="P426" t="s">
        <v>3318</v>
      </c>
      <c r="U426" t="s">
        <v>3319</v>
      </c>
      <c r="W426">
        <v>4.9000000000000004</v>
      </c>
      <c r="Y426">
        <v>7</v>
      </c>
      <c r="AG426" t="s">
        <v>3320</v>
      </c>
    </row>
    <row r="427" spans="2:33">
      <c r="C427" t="s">
        <v>3321</v>
      </c>
      <c r="D427" t="s">
        <v>3322</v>
      </c>
      <c r="E427" t="s">
        <v>145</v>
      </c>
      <c r="G427" t="s">
        <v>3308</v>
      </c>
      <c r="W427">
        <v>4.5999999999999996</v>
      </c>
      <c r="Y427">
        <v>10</v>
      </c>
      <c r="AG427" t="s">
        <v>3323</v>
      </c>
    </row>
    <row r="428" spans="2:33">
      <c r="B428" t="s">
        <v>3324</v>
      </c>
      <c r="C428" t="s">
        <v>3325</v>
      </c>
      <c r="D428" t="s">
        <v>3326</v>
      </c>
      <c r="E428" t="s">
        <v>145</v>
      </c>
      <c r="P428" t="s">
        <v>3016</v>
      </c>
      <c r="W428">
        <v>3</v>
      </c>
      <c r="Y428">
        <v>2</v>
      </c>
      <c r="AG428" t="s">
        <v>3327</v>
      </c>
    </row>
    <row r="429" spans="2:33">
      <c r="B429" t="s">
        <v>3328</v>
      </c>
      <c r="C429" t="s">
        <v>3329</v>
      </c>
      <c r="D429" t="s">
        <v>3330</v>
      </c>
      <c r="E429" t="s">
        <v>145</v>
      </c>
      <c r="W429">
        <v>5</v>
      </c>
      <c r="Y429">
        <v>1</v>
      </c>
      <c r="AG429" t="s">
        <v>3331</v>
      </c>
    </row>
    <row r="430" spans="2:33">
      <c r="C430" t="s">
        <v>3332</v>
      </c>
      <c r="D430" t="s">
        <v>3333</v>
      </c>
      <c r="E430" t="s">
        <v>145</v>
      </c>
      <c r="G430" t="s">
        <v>3334</v>
      </c>
      <c r="U430" t="s">
        <v>3335</v>
      </c>
      <c r="W430">
        <v>3.8</v>
      </c>
      <c r="Y430">
        <v>6</v>
      </c>
      <c r="AG430" t="s">
        <v>3336</v>
      </c>
    </row>
    <row r="431" spans="2:33">
      <c r="C431" t="s">
        <v>3337</v>
      </c>
      <c r="D431" t="s">
        <v>3338</v>
      </c>
      <c r="E431" t="s">
        <v>145</v>
      </c>
      <c r="G431" t="s">
        <v>3334</v>
      </c>
      <c r="P431" t="s">
        <v>3339</v>
      </c>
      <c r="U431" t="s">
        <v>3340</v>
      </c>
      <c r="W431">
        <v>5</v>
      </c>
      <c r="Y431">
        <v>1</v>
      </c>
      <c r="AG431" t="s">
        <v>3341</v>
      </c>
    </row>
    <row r="432" spans="2:33">
      <c r="C432" t="s">
        <v>3342</v>
      </c>
      <c r="D432" t="s">
        <v>3343</v>
      </c>
      <c r="E432" t="s">
        <v>145</v>
      </c>
      <c r="G432" t="s">
        <v>3334</v>
      </c>
      <c r="P432" t="s">
        <v>3344</v>
      </c>
      <c r="U432" t="s">
        <v>3345</v>
      </c>
      <c r="W432">
        <v>5</v>
      </c>
      <c r="Y432">
        <v>5</v>
      </c>
      <c r="AG432" t="s">
        <v>3346</v>
      </c>
    </row>
    <row r="433" spans="2:33">
      <c r="C433" t="s">
        <v>3347</v>
      </c>
      <c r="D433" t="s">
        <v>3348</v>
      </c>
      <c r="E433" t="s">
        <v>145</v>
      </c>
      <c r="G433" t="s">
        <v>3334</v>
      </c>
      <c r="U433" t="s">
        <v>3349</v>
      </c>
      <c r="W433">
        <v>5</v>
      </c>
      <c r="Y433">
        <v>3</v>
      </c>
      <c r="AG433" t="s">
        <v>3350</v>
      </c>
    </row>
    <row r="434" spans="2:33">
      <c r="B434" t="s">
        <v>3351</v>
      </c>
      <c r="C434" t="s">
        <v>3352</v>
      </c>
      <c r="D434" t="s">
        <v>3353</v>
      </c>
      <c r="E434" t="s">
        <v>145</v>
      </c>
      <c r="AG434" t="s">
        <v>3354</v>
      </c>
    </row>
    <row r="435" spans="2:33">
      <c r="B435" t="s">
        <v>3355</v>
      </c>
      <c r="C435" t="s">
        <v>3356</v>
      </c>
      <c r="D435" t="s">
        <v>3357</v>
      </c>
      <c r="E435" t="s">
        <v>145</v>
      </c>
      <c r="G435" t="s">
        <v>3358</v>
      </c>
      <c r="P435" t="s">
        <v>3359</v>
      </c>
      <c r="U435" t="s">
        <v>3360</v>
      </c>
      <c r="W435">
        <v>4.5999999999999996</v>
      </c>
      <c r="Y435">
        <v>95</v>
      </c>
      <c r="AG435" t="s">
        <v>3361</v>
      </c>
    </row>
    <row r="436" spans="2:33">
      <c r="B436" t="s">
        <v>3362</v>
      </c>
      <c r="C436" t="s">
        <v>3363</v>
      </c>
      <c r="D436" t="s">
        <v>3364</v>
      </c>
      <c r="E436" t="s">
        <v>145</v>
      </c>
      <c r="G436" t="s">
        <v>3365</v>
      </c>
      <c r="P436" t="s">
        <v>3366</v>
      </c>
      <c r="U436" t="s">
        <v>3367</v>
      </c>
      <c r="W436">
        <v>4.9000000000000004</v>
      </c>
      <c r="Y436">
        <v>44</v>
      </c>
      <c r="AG436" t="s">
        <v>2900</v>
      </c>
    </row>
    <row r="437" spans="2:33">
      <c r="B437" t="s">
        <v>3368</v>
      </c>
      <c r="C437" t="s">
        <v>3369</v>
      </c>
      <c r="D437" t="s">
        <v>3370</v>
      </c>
      <c r="E437" t="s">
        <v>145</v>
      </c>
      <c r="G437" t="s">
        <v>3371</v>
      </c>
      <c r="P437" t="s">
        <v>3010</v>
      </c>
      <c r="U437" t="s">
        <v>3372</v>
      </c>
      <c r="W437">
        <v>5</v>
      </c>
      <c r="Y437">
        <v>1</v>
      </c>
      <c r="AG437" t="s">
        <v>3373</v>
      </c>
    </row>
    <row r="438" spans="2:33">
      <c r="B438" t="s">
        <v>3374</v>
      </c>
      <c r="C438" t="s">
        <v>3375</v>
      </c>
      <c r="D438" t="s">
        <v>3376</v>
      </c>
      <c r="E438" t="s">
        <v>145</v>
      </c>
      <c r="G438" t="s">
        <v>3377</v>
      </c>
      <c r="P438" t="s">
        <v>3378</v>
      </c>
      <c r="U438" t="s">
        <v>3379</v>
      </c>
      <c r="W438">
        <v>4.8</v>
      </c>
      <c r="X438" t="s">
        <v>3380</v>
      </c>
      <c r="Y438">
        <v>17</v>
      </c>
      <c r="AG438" t="s">
        <v>3381</v>
      </c>
    </row>
    <row r="439" spans="2:33">
      <c r="C439" t="s">
        <v>3382</v>
      </c>
      <c r="D439" t="s">
        <v>3383</v>
      </c>
      <c r="E439" t="s">
        <v>145</v>
      </c>
      <c r="G439" t="s">
        <v>3377</v>
      </c>
      <c r="P439" t="s">
        <v>3384</v>
      </c>
      <c r="U439" t="s">
        <v>3385</v>
      </c>
      <c r="W439">
        <v>4.9000000000000004</v>
      </c>
      <c r="X439" t="s">
        <v>3380</v>
      </c>
      <c r="Y439">
        <v>31</v>
      </c>
      <c r="AG439" t="s">
        <v>3386</v>
      </c>
    </row>
    <row r="440" spans="2:33">
      <c r="B440" t="s">
        <v>3387</v>
      </c>
      <c r="C440" t="s">
        <v>3388</v>
      </c>
      <c r="D440" t="s">
        <v>3389</v>
      </c>
      <c r="E440" t="s">
        <v>145</v>
      </c>
      <c r="F440" t="s">
        <v>3390</v>
      </c>
      <c r="G440" t="s">
        <v>3391</v>
      </c>
      <c r="P440" t="s">
        <v>3392</v>
      </c>
      <c r="U440" t="s">
        <v>3393</v>
      </c>
      <c r="W440">
        <v>4.7</v>
      </c>
      <c r="X440" t="s">
        <v>3394</v>
      </c>
      <c r="Y440">
        <v>37</v>
      </c>
      <c r="AG440" t="s">
        <v>3395</v>
      </c>
    </row>
    <row r="441" spans="2:33">
      <c r="B441" t="s">
        <v>3396</v>
      </c>
      <c r="C441" t="s">
        <v>3397</v>
      </c>
      <c r="D441" t="s">
        <v>3398</v>
      </c>
      <c r="E441" t="s">
        <v>145</v>
      </c>
      <c r="F441" t="s">
        <v>3390</v>
      </c>
      <c r="G441" t="s">
        <v>3391</v>
      </c>
      <c r="P441" t="s">
        <v>3399</v>
      </c>
      <c r="U441" t="s">
        <v>3400</v>
      </c>
      <c r="W441">
        <v>4.7</v>
      </c>
      <c r="X441" t="s">
        <v>3394</v>
      </c>
      <c r="Y441">
        <v>76</v>
      </c>
      <c r="AG441" t="s">
        <v>3401</v>
      </c>
    </row>
    <row r="442" spans="2:33">
      <c r="B442" t="s">
        <v>3402</v>
      </c>
      <c r="C442" t="s">
        <v>3403</v>
      </c>
      <c r="D442" t="s">
        <v>3404</v>
      </c>
      <c r="E442" t="s">
        <v>145</v>
      </c>
      <c r="P442" t="s">
        <v>3405</v>
      </c>
      <c r="W442">
        <v>4.7</v>
      </c>
      <c r="Y442">
        <v>24</v>
      </c>
      <c r="AG442" t="s">
        <v>3406</v>
      </c>
    </row>
    <row r="443" spans="2:33">
      <c r="B443" t="s">
        <v>3407</v>
      </c>
      <c r="C443" t="s">
        <v>3408</v>
      </c>
      <c r="D443" t="s">
        <v>3409</v>
      </c>
      <c r="E443" t="s">
        <v>145</v>
      </c>
      <c r="P443" t="s">
        <v>3410</v>
      </c>
      <c r="U443" t="s">
        <v>3411</v>
      </c>
      <c r="W443">
        <v>4.7</v>
      </c>
      <c r="X443" t="s">
        <v>3412</v>
      </c>
      <c r="Y443">
        <v>11</v>
      </c>
      <c r="AG443" t="s">
        <v>3413</v>
      </c>
    </row>
    <row r="444" spans="2:33">
      <c r="B444" t="s">
        <v>3414</v>
      </c>
      <c r="C444" t="s">
        <v>3415</v>
      </c>
      <c r="D444" t="s">
        <v>3416</v>
      </c>
      <c r="E444" t="s">
        <v>145</v>
      </c>
      <c r="G444" t="s">
        <v>3417</v>
      </c>
      <c r="P444" t="s">
        <v>3418</v>
      </c>
      <c r="U444" t="s">
        <v>3419</v>
      </c>
      <c r="W444">
        <v>4.3</v>
      </c>
      <c r="Y444">
        <v>3</v>
      </c>
      <c r="AG444" t="s">
        <v>3420</v>
      </c>
    </row>
    <row r="445" spans="2:33">
      <c r="B445" t="s">
        <v>3421</v>
      </c>
      <c r="C445" t="s">
        <v>3422</v>
      </c>
      <c r="D445" t="s">
        <v>3423</v>
      </c>
      <c r="E445" t="s">
        <v>145</v>
      </c>
      <c r="G445" t="s">
        <v>3424</v>
      </c>
      <c r="P445" t="s">
        <v>3425</v>
      </c>
      <c r="U445" t="s">
        <v>3426</v>
      </c>
      <c r="W445">
        <v>4.9000000000000004</v>
      </c>
      <c r="Y445">
        <v>16</v>
      </c>
      <c r="AG445" t="s">
        <v>3427</v>
      </c>
    </row>
    <row r="446" spans="2:33">
      <c r="B446" t="s">
        <v>3428</v>
      </c>
      <c r="C446" t="s">
        <v>3429</v>
      </c>
      <c r="D446" t="s">
        <v>3430</v>
      </c>
      <c r="E446" t="s">
        <v>145</v>
      </c>
      <c r="F446" t="s">
        <v>3431</v>
      </c>
      <c r="G446" t="s">
        <v>3432</v>
      </c>
      <c r="P446" t="s">
        <v>3433</v>
      </c>
      <c r="W446">
        <v>2</v>
      </c>
      <c r="X446" t="s">
        <v>3434</v>
      </c>
      <c r="Y446">
        <v>4</v>
      </c>
      <c r="AG446" t="s">
        <v>2921</v>
      </c>
    </row>
    <row r="447" spans="2:33">
      <c r="C447" t="s">
        <v>3435</v>
      </c>
      <c r="D447" t="s">
        <v>3436</v>
      </c>
      <c r="E447" t="s">
        <v>145</v>
      </c>
      <c r="F447" t="s">
        <v>3431</v>
      </c>
      <c r="G447" t="s">
        <v>3432</v>
      </c>
      <c r="P447" t="s">
        <v>3437</v>
      </c>
      <c r="U447" t="s">
        <v>3438</v>
      </c>
      <c r="W447">
        <v>4.8</v>
      </c>
      <c r="X447" t="s">
        <v>3434</v>
      </c>
      <c r="Y447">
        <v>104</v>
      </c>
      <c r="AG447" t="s">
        <v>3439</v>
      </c>
    </row>
    <row r="448" spans="2:33">
      <c r="C448" t="s">
        <v>3440</v>
      </c>
      <c r="D448" t="s">
        <v>3441</v>
      </c>
      <c r="E448" t="s">
        <v>145</v>
      </c>
      <c r="F448" t="s">
        <v>3431</v>
      </c>
      <c r="G448" t="s">
        <v>3432</v>
      </c>
      <c r="P448" t="s">
        <v>3442</v>
      </c>
      <c r="U448" t="s">
        <v>3443</v>
      </c>
      <c r="W448">
        <v>4.8</v>
      </c>
      <c r="X448" t="s">
        <v>3434</v>
      </c>
      <c r="Y448">
        <v>24</v>
      </c>
      <c r="AG448" t="s">
        <v>3444</v>
      </c>
    </row>
    <row r="449" spans="2:33">
      <c r="B449" t="s">
        <v>3445</v>
      </c>
      <c r="C449" t="s">
        <v>3446</v>
      </c>
      <c r="D449" t="s">
        <v>3447</v>
      </c>
      <c r="E449" t="s">
        <v>145</v>
      </c>
      <c r="W449">
        <v>5</v>
      </c>
      <c r="Y449">
        <v>2</v>
      </c>
      <c r="AG449" t="s">
        <v>2900</v>
      </c>
    </row>
    <row r="450" spans="2:33">
      <c r="C450" t="s">
        <v>3448</v>
      </c>
      <c r="D450" t="s">
        <v>3449</v>
      </c>
      <c r="E450" t="s">
        <v>145</v>
      </c>
      <c r="G450" t="s">
        <v>3450</v>
      </c>
      <c r="U450" t="s">
        <v>3451</v>
      </c>
      <c r="W450">
        <v>4.8</v>
      </c>
      <c r="Y450">
        <v>4</v>
      </c>
      <c r="AG450" t="s">
        <v>3452</v>
      </c>
    </row>
    <row r="451" spans="2:33">
      <c r="C451" t="s">
        <v>3453</v>
      </c>
      <c r="D451" t="s">
        <v>3454</v>
      </c>
      <c r="E451" t="s">
        <v>145</v>
      </c>
      <c r="G451" t="s">
        <v>3450</v>
      </c>
      <c r="W451">
        <v>5</v>
      </c>
      <c r="Y451">
        <v>1</v>
      </c>
      <c r="AG451" t="s">
        <v>3452</v>
      </c>
    </row>
    <row r="452" spans="2:33">
      <c r="B452" t="s">
        <v>3455</v>
      </c>
      <c r="C452" t="s">
        <v>3456</v>
      </c>
      <c r="D452" t="s">
        <v>3457</v>
      </c>
      <c r="E452" t="s">
        <v>145</v>
      </c>
      <c r="U452" t="s">
        <v>3458</v>
      </c>
      <c r="W452">
        <v>5</v>
      </c>
      <c r="X452" t="s">
        <v>3459</v>
      </c>
      <c r="Y452">
        <v>10</v>
      </c>
      <c r="AG452" t="s">
        <v>3460</v>
      </c>
    </row>
    <row r="453" spans="2:33">
      <c r="B453" t="s">
        <v>3461</v>
      </c>
      <c r="C453" t="s">
        <v>3462</v>
      </c>
      <c r="D453" t="s">
        <v>3463</v>
      </c>
      <c r="E453" t="s">
        <v>372</v>
      </c>
      <c r="G453" t="s">
        <v>3464</v>
      </c>
      <c r="W453">
        <v>3.5</v>
      </c>
      <c r="X453" t="s">
        <v>3465</v>
      </c>
      <c r="Y453">
        <v>6</v>
      </c>
      <c r="AG453" t="s">
        <v>3466</v>
      </c>
    </row>
    <row r="454" spans="2:33">
      <c r="B454" t="s">
        <v>3467</v>
      </c>
      <c r="C454" t="s">
        <v>3468</v>
      </c>
      <c r="D454" t="s">
        <v>3469</v>
      </c>
      <c r="E454" t="s">
        <v>145</v>
      </c>
      <c r="G454" t="s">
        <v>3470</v>
      </c>
      <c r="U454" t="s">
        <v>3471</v>
      </c>
      <c r="W454">
        <v>4.2</v>
      </c>
      <c r="Y454">
        <v>10</v>
      </c>
      <c r="AG454" t="s">
        <v>3472</v>
      </c>
    </row>
    <row r="455" spans="2:33">
      <c r="B455" t="s">
        <v>3473</v>
      </c>
      <c r="C455" t="s">
        <v>3474</v>
      </c>
      <c r="D455" t="s">
        <v>3475</v>
      </c>
      <c r="E455" t="s">
        <v>145</v>
      </c>
      <c r="G455" t="s">
        <v>3476</v>
      </c>
      <c r="W455">
        <v>3.7</v>
      </c>
      <c r="Y455">
        <v>3</v>
      </c>
      <c r="AG455" t="s">
        <v>3477</v>
      </c>
    </row>
    <row r="456" spans="2:33">
      <c r="B456" t="s">
        <v>3478</v>
      </c>
      <c r="C456" t="s">
        <v>3479</v>
      </c>
      <c r="D456" t="s">
        <v>3480</v>
      </c>
      <c r="E456" t="s">
        <v>145</v>
      </c>
      <c r="P456" t="s">
        <v>3481</v>
      </c>
      <c r="U456" t="s">
        <v>3482</v>
      </c>
      <c r="W456">
        <v>4.9000000000000004</v>
      </c>
      <c r="X456" t="s">
        <v>3483</v>
      </c>
      <c r="Y456">
        <v>36</v>
      </c>
      <c r="AG456" t="s">
        <v>3484</v>
      </c>
    </row>
    <row r="457" spans="2:33">
      <c r="B457" t="s">
        <v>3485</v>
      </c>
      <c r="C457" t="s">
        <v>3486</v>
      </c>
      <c r="D457" t="s">
        <v>3487</v>
      </c>
      <c r="E457" t="s">
        <v>145</v>
      </c>
      <c r="G457" t="s">
        <v>3488</v>
      </c>
      <c r="P457" t="s">
        <v>3489</v>
      </c>
      <c r="W457">
        <v>4.3</v>
      </c>
      <c r="X457" t="s">
        <v>3490</v>
      </c>
      <c r="Y457">
        <v>6</v>
      </c>
      <c r="AG457" t="s">
        <v>3491</v>
      </c>
    </row>
    <row r="458" spans="2:33">
      <c r="B458" t="s">
        <v>3492</v>
      </c>
      <c r="C458" t="s">
        <v>3493</v>
      </c>
      <c r="D458" t="s">
        <v>3494</v>
      </c>
      <c r="E458" t="s">
        <v>145</v>
      </c>
      <c r="U458" t="s">
        <v>3495</v>
      </c>
      <c r="W458">
        <v>4.7</v>
      </c>
      <c r="Y458">
        <v>7</v>
      </c>
      <c r="AG458" t="s">
        <v>3496</v>
      </c>
    </row>
    <row r="459" spans="2:33">
      <c r="B459" t="s">
        <v>3497</v>
      </c>
      <c r="C459" t="s">
        <v>3498</v>
      </c>
      <c r="D459" t="s">
        <v>3499</v>
      </c>
      <c r="E459" t="s">
        <v>145</v>
      </c>
      <c r="P459" t="s">
        <v>3500</v>
      </c>
      <c r="U459" t="s">
        <v>3501</v>
      </c>
      <c r="W459">
        <v>5</v>
      </c>
      <c r="Y459">
        <v>2</v>
      </c>
      <c r="AG459" t="s">
        <v>3502</v>
      </c>
    </row>
    <row r="460" spans="2:33">
      <c r="B460" t="s">
        <v>3503</v>
      </c>
      <c r="C460" t="s">
        <v>3504</v>
      </c>
      <c r="D460" t="s">
        <v>3505</v>
      </c>
      <c r="E460" t="s">
        <v>372</v>
      </c>
      <c r="P460" t="s">
        <v>3506</v>
      </c>
      <c r="U460" t="s">
        <v>3507</v>
      </c>
      <c r="W460">
        <v>4.9000000000000004</v>
      </c>
      <c r="X460" t="s">
        <v>3508</v>
      </c>
      <c r="Y460">
        <v>13</v>
      </c>
      <c r="AG460" t="s">
        <v>3509</v>
      </c>
    </row>
    <row r="461" spans="2:33">
      <c r="B461" t="s">
        <v>3510</v>
      </c>
      <c r="C461" t="s">
        <v>3511</v>
      </c>
      <c r="D461" t="s">
        <v>3512</v>
      </c>
      <c r="E461" t="s">
        <v>145</v>
      </c>
      <c r="U461" t="s">
        <v>3513</v>
      </c>
      <c r="W461">
        <v>5</v>
      </c>
      <c r="X461" t="s">
        <v>3514</v>
      </c>
      <c r="Y461">
        <v>3</v>
      </c>
      <c r="AG461" t="s">
        <v>3515</v>
      </c>
    </row>
    <row r="462" spans="2:33">
      <c r="B462" t="s">
        <v>3516</v>
      </c>
      <c r="C462" t="s">
        <v>3517</v>
      </c>
      <c r="D462" t="s">
        <v>3518</v>
      </c>
      <c r="E462" t="s">
        <v>372</v>
      </c>
      <c r="G462" t="s">
        <v>3519</v>
      </c>
      <c r="P462" t="s">
        <v>3520</v>
      </c>
      <c r="U462" t="s">
        <v>3521</v>
      </c>
      <c r="W462">
        <v>5</v>
      </c>
      <c r="X462" t="s">
        <v>3522</v>
      </c>
      <c r="Y462">
        <v>34</v>
      </c>
      <c r="AG462" t="s">
        <v>3523</v>
      </c>
    </row>
    <row r="463" spans="2:33">
      <c r="C463" t="s">
        <v>3524</v>
      </c>
      <c r="D463" t="s">
        <v>3525</v>
      </c>
      <c r="E463" t="s">
        <v>372</v>
      </c>
      <c r="G463" t="s">
        <v>3519</v>
      </c>
      <c r="U463" t="s">
        <v>3526</v>
      </c>
      <c r="W463">
        <v>5</v>
      </c>
      <c r="Y463">
        <v>5</v>
      </c>
      <c r="AG463" t="s">
        <v>3527</v>
      </c>
    </row>
    <row r="464" spans="2:33">
      <c r="B464" t="s">
        <v>3528</v>
      </c>
      <c r="C464" t="s">
        <v>3529</v>
      </c>
      <c r="D464" t="s">
        <v>3530</v>
      </c>
      <c r="E464" t="s">
        <v>145</v>
      </c>
      <c r="P464" t="s">
        <v>3531</v>
      </c>
      <c r="W464">
        <v>3.4</v>
      </c>
      <c r="Y464">
        <v>8</v>
      </c>
      <c r="AG464" t="s">
        <v>3532</v>
      </c>
    </row>
    <row r="465" spans="2:33">
      <c r="B465" t="s">
        <v>3533</v>
      </c>
      <c r="C465" t="s">
        <v>3534</v>
      </c>
      <c r="D465" t="s">
        <v>3535</v>
      </c>
      <c r="E465" t="s">
        <v>145</v>
      </c>
      <c r="F465" t="s">
        <v>3536</v>
      </c>
      <c r="P465" t="s">
        <v>3537</v>
      </c>
      <c r="U465" t="s">
        <v>3538</v>
      </c>
      <c r="W465">
        <v>4.9000000000000004</v>
      </c>
      <c r="X465" t="s">
        <v>3539</v>
      </c>
      <c r="Y465">
        <v>7</v>
      </c>
      <c r="AG465" t="s">
        <v>3540</v>
      </c>
    </row>
    <row r="466" spans="2:33">
      <c r="C466" t="s">
        <v>3541</v>
      </c>
      <c r="D466" t="s">
        <v>3542</v>
      </c>
      <c r="E466" t="s">
        <v>145</v>
      </c>
      <c r="G466" t="s">
        <v>3543</v>
      </c>
      <c r="P466" t="s">
        <v>3544</v>
      </c>
      <c r="U466" t="s">
        <v>3545</v>
      </c>
      <c r="W466">
        <v>4.5999999999999996</v>
      </c>
      <c r="X466" t="s">
        <v>3546</v>
      </c>
      <c r="Y466">
        <v>22</v>
      </c>
      <c r="AG466" t="s">
        <v>3547</v>
      </c>
    </row>
    <row r="467" spans="2:33">
      <c r="B467" t="s">
        <v>3548</v>
      </c>
      <c r="C467" t="s">
        <v>3549</v>
      </c>
      <c r="D467" t="s">
        <v>3550</v>
      </c>
      <c r="E467" t="s">
        <v>145</v>
      </c>
      <c r="P467" t="s">
        <v>3551</v>
      </c>
      <c r="AG467" t="s">
        <v>3217</v>
      </c>
    </row>
    <row r="468" spans="2:33">
      <c r="B468" t="s">
        <v>3552</v>
      </c>
      <c r="C468" t="s">
        <v>3553</v>
      </c>
      <c r="D468" t="s">
        <v>3554</v>
      </c>
      <c r="E468" t="s">
        <v>145</v>
      </c>
      <c r="G468" t="s">
        <v>3555</v>
      </c>
      <c r="P468" t="s">
        <v>3556</v>
      </c>
      <c r="AG468" t="s">
        <v>3557</v>
      </c>
    </row>
    <row r="469" spans="2:33">
      <c r="B469" t="s">
        <v>3558</v>
      </c>
      <c r="C469" t="s">
        <v>3559</v>
      </c>
      <c r="D469" t="s">
        <v>3560</v>
      </c>
      <c r="E469" t="s">
        <v>145</v>
      </c>
      <c r="G469" t="s">
        <v>3561</v>
      </c>
      <c r="P469" t="s">
        <v>3562</v>
      </c>
      <c r="U469" t="s">
        <v>3563</v>
      </c>
      <c r="W469">
        <v>4.9000000000000004</v>
      </c>
      <c r="X469" t="s">
        <v>3564</v>
      </c>
      <c r="Y469">
        <v>105</v>
      </c>
      <c r="AG469" t="s">
        <v>3565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2353A-33E8-41FF-8692-EA3C970496B9}">
  <dimension ref="A1:AI319"/>
  <sheetViews>
    <sheetView workbookViewId="0">
      <selection activeCell="A69" sqref="A69"/>
    </sheetView>
  </sheetViews>
  <sheetFormatPr defaultRowHeight="15"/>
  <cols>
    <col min="1" max="1" width="9.140625" style="2"/>
  </cols>
  <sheetData>
    <row r="1" spans="1:35" s="6" customFormat="1" ht="30.75" customHeight="1">
      <c r="A1" s="6" t="s">
        <v>1024</v>
      </c>
      <c r="B1" s="6" t="s">
        <v>0</v>
      </c>
      <c r="C1" s="6" t="s">
        <v>1</v>
      </c>
      <c r="D1" s="6" t="s">
        <v>2</v>
      </c>
      <c r="E1" s="6" t="s">
        <v>3</v>
      </c>
      <c r="F1" s="6" t="s">
        <v>4</v>
      </c>
      <c r="G1" s="6" t="s">
        <v>5</v>
      </c>
      <c r="H1" s="6" t="s">
        <v>6</v>
      </c>
      <c r="I1" s="6" t="s">
        <v>7</v>
      </c>
      <c r="J1" s="6" t="s">
        <v>8</v>
      </c>
      <c r="K1" s="6" t="s">
        <v>11</v>
      </c>
      <c r="L1" s="6" t="s">
        <v>9</v>
      </c>
      <c r="M1" s="6" t="s">
        <v>10</v>
      </c>
      <c r="N1" s="6" t="s">
        <v>12</v>
      </c>
      <c r="O1" s="6" t="s">
        <v>13</v>
      </c>
      <c r="P1" s="6" t="s">
        <v>14</v>
      </c>
      <c r="Q1" s="6" t="s">
        <v>15</v>
      </c>
      <c r="R1" s="6" t="s">
        <v>16</v>
      </c>
      <c r="S1" s="6" t="s">
        <v>17</v>
      </c>
      <c r="T1" s="6" t="s">
        <v>18</v>
      </c>
      <c r="U1" s="6" t="s">
        <v>19</v>
      </c>
      <c r="V1" s="6" t="s">
        <v>20</v>
      </c>
      <c r="W1" s="6" t="s">
        <v>1017</v>
      </c>
      <c r="X1" s="6" t="s">
        <v>21</v>
      </c>
      <c r="Y1" s="6" t="s">
        <v>25</v>
      </c>
      <c r="Z1" s="6" t="s">
        <v>26</v>
      </c>
      <c r="AA1" s="6" t="s">
        <v>27</v>
      </c>
      <c r="AB1" s="6" t="s">
        <v>28</v>
      </c>
      <c r="AC1" s="6" t="s">
        <v>3569</v>
      </c>
      <c r="AD1" s="6" t="s">
        <v>30</v>
      </c>
      <c r="AE1" s="6" t="s">
        <v>3567</v>
      </c>
      <c r="AF1" s="6" t="s">
        <v>3570</v>
      </c>
      <c r="AG1" s="6" t="s">
        <v>22</v>
      </c>
      <c r="AH1" s="6" t="s">
        <v>23</v>
      </c>
      <c r="AI1" s="6" t="s">
        <v>24</v>
      </c>
    </row>
    <row r="2" spans="1:35">
      <c r="A2" s="2" t="s">
        <v>1022</v>
      </c>
      <c r="B2" t="s">
        <v>3571</v>
      </c>
      <c r="C2" t="s">
        <v>3572</v>
      </c>
      <c r="D2" t="s">
        <v>3573</v>
      </c>
      <c r="E2" t="s">
        <v>1061</v>
      </c>
      <c r="T2" t="s">
        <v>3574</v>
      </c>
      <c r="U2" t="s">
        <v>3575</v>
      </c>
      <c r="W2">
        <v>4.2</v>
      </c>
    </row>
    <row r="3" spans="1:35">
      <c r="B3" t="s">
        <v>3576</v>
      </c>
      <c r="C3" t="s">
        <v>3577</v>
      </c>
      <c r="D3" t="s">
        <v>3578</v>
      </c>
      <c r="E3" t="s">
        <v>90</v>
      </c>
      <c r="T3" t="s">
        <v>3574</v>
      </c>
      <c r="U3" t="s">
        <v>3579</v>
      </c>
      <c r="V3" t="s">
        <v>3580</v>
      </c>
      <c r="W3">
        <v>3.7</v>
      </c>
    </row>
    <row r="4" spans="1:35">
      <c r="B4" t="s">
        <v>3581</v>
      </c>
      <c r="C4" t="s">
        <v>3582</v>
      </c>
      <c r="D4" t="s">
        <v>3583</v>
      </c>
      <c r="E4" t="s">
        <v>1082</v>
      </c>
      <c r="T4" t="s">
        <v>3584</v>
      </c>
      <c r="U4" t="s">
        <v>3585</v>
      </c>
      <c r="V4" t="s">
        <v>3586</v>
      </c>
      <c r="W4">
        <v>4.2</v>
      </c>
      <c r="X4">
        <v>18</v>
      </c>
    </row>
    <row r="5" spans="1:35">
      <c r="B5" t="s">
        <v>3587</v>
      </c>
      <c r="C5" t="s">
        <v>3588</v>
      </c>
      <c r="D5" t="s">
        <v>3589</v>
      </c>
      <c r="E5" t="s">
        <v>90</v>
      </c>
      <c r="G5" t="s">
        <v>3590</v>
      </c>
      <c r="T5" t="s">
        <v>3574</v>
      </c>
      <c r="U5" t="s">
        <v>3575</v>
      </c>
      <c r="W5">
        <v>3.9</v>
      </c>
    </row>
    <row r="6" spans="1:35">
      <c r="B6" t="s">
        <v>3591</v>
      </c>
      <c r="C6" t="s">
        <v>3592</v>
      </c>
      <c r="D6" t="s">
        <v>3593</v>
      </c>
      <c r="E6" t="s">
        <v>1082</v>
      </c>
      <c r="M6" t="s">
        <v>3594</v>
      </c>
      <c r="T6" t="s">
        <v>3595</v>
      </c>
      <c r="U6" t="s">
        <v>3585</v>
      </c>
      <c r="W6">
        <v>4.4000000000000004</v>
      </c>
      <c r="X6">
        <v>371</v>
      </c>
    </row>
    <row r="7" spans="1:35">
      <c r="D7" t="s">
        <v>3596</v>
      </c>
      <c r="E7" t="s">
        <v>1082</v>
      </c>
      <c r="T7" t="s">
        <v>3574</v>
      </c>
      <c r="U7" t="s">
        <v>3575</v>
      </c>
      <c r="W7">
        <v>4.4000000000000004</v>
      </c>
    </row>
    <row r="8" spans="1:35">
      <c r="B8" t="s">
        <v>3597</v>
      </c>
      <c r="C8" t="s">
        <v>1080</v>
      </c>
      <c r="D8" t="s">
        <v>3598</v>
      </c>
      <c r="E8" t="s">
        <v>1082</v>
      </c>
      <c r="T8" t="s">
        <v>3599</v>
      </c>
      <c r="U8" t="s">
        <v>3585</v>
      </c>
      <c r="W8">
        <v>4.4000000000000004</v>
      </c>
      <c r="X8">
        <v>7</v>
      </c>
    </row>
    <row r="9" spans="1:35">
      <c r="D9" t="s">
        <v>3600</v>
      </c>
      <c r="E9" t="s">
        <v>1082</v>
      </c>
      <c r="T9" t="s">
        <v>3574</v>
      </c>
      <c r="U9" t="s">
        <v>3575</v>
      </c>
      <c r="W9">
        <v>4.4000000000000004</v>
      </c>
    </row>
    <row r="10" spans="1:35">
      <c r="B10" t="s">
        <v>3601</v>
      </c>
      <c r="C10" t="s">
        <v>3602</v>
      </c>
      <c r="D10" t="s">
        <v>3603</v>
      </c>
      <c r="E10" t="s">
        <v>1082</v>
      </c>
      <c r="G10" t="s">
        <v>3604</v>
      </c>
      <c r="M10" t="s">
        <v>3605</v>
      </c>
      <c r="T10" t="s">
        <v>3606</v>
      </c>
      <c r="U10" t="s">
        <v>3585</v>
      </c>
      <c r="W10">
        <v>4.8</v>
      </c>
      <c r="X10">
        <v>36</v>
      </c>
    </row>
    <row r="11" spans="1:35">
      <c r="B11" t="s">
        <v>3607</v>
      </c>
      <c r="C11" t="s">
        <v>1080</v>
      </c>
      <c r="D11" t="s">
        <v>3608</v>
      </c>
      <c r="E11" t="s">
        <v>1082</v>
      </c>
      <c r="T11" t="s">
        <v>3609</v>
      </c>
      <c r="U11" t="s">
        <v>3585</v>
      </c>
      <c r="W11">
        <v>4.3</v>
      </c>
      <c r="X11">
        <v>20</v>
      </c>
    </row>
    <row r="12" spans="1:35">
      <c r="B12" t="s">
        <v>3610</v>
      </c>
      <c r="C12" t="s">
        <v>3611</v>
      </c>
      <c r="D12" t="s">
        <v>3612</v>
      </c>
      <c r="E12" t="s">
        <v>90</v>
      </c>
      <c r="T12" t="s">
        <v>3574</v>
      </c>
      <c r="U12" t="s">
        <v>3575</v>
      </c>
      <c r="W12">
        <v>3.7</v>
      </c>
    </row>
    <row r="13" spans="1:35">
      <c r="B13" t="s">
        <v>188</v>
      </c>
      <c r="C13" t="s">
        <v>189</v>
      </c>
      <c r="D13" t="s">
        <v>3613</v>
      </c>
      <c r="E13" t="s">
        <v>185</v>
      </c>
      <c r="T13" t="s">
        <v>3574</v>
      </c>
      <c r="U13" t="s">
        <v>3575</v>
      </c>
      <c r="W13">
        <v>3.9</v>
      </c>
    </row>
    <row r="14" spans="1:35">
      <c r="D14" t="s">
        <v>3614</v>
      </c>
      <c r="E14" t="s">
        <v>185</v>
      </c>
      <c r="T14" t="s">
        <v>3615</v>
      </c>
      <c r="U14" t="s">
        <v>3616</v>
      </c>
      <c r="W14">
        <v>3.9</v>
      </c>
      <c r="X14">
        <v>3524</v>
      </c>
    </row>
    <row r="15" spans="1:35">
      <c r="B15" t="s">
        <v>3617</v>
      </c>
      <c r="C15" t="s">
        <v>3618</v>
      </c>
      <c r="D15" t="s">
        <v>3619</v>
      </c>
      <c r="E15" t="s">
        <v>1082</v>
      </c>
      <c r="G15" t="s">
        <v>3620</v>
      </c>
      <c r="T15" t="s">
        <v>3621</v>
      </c>
      <c r="U15" t="s">
        <v>3585</v>
      </c>
      <c r="W15">
        <v>4.3</v>
      </c>
      <c r="X15">
        <v>65</v>
      </c>
    </row>
    <row r="16" spans="1:35">
      <c r="B16" t="s">
        <v>3622</v>
      </c>
      <c r="C16" t="s">
        <v>3623</v>
      </c>
      <c r="D16" t="s">
        <v>3624</v>
      </c>
      <c r="E16" t="s">
        <v>835</v>
      </c>
      <c r="M16" t="s">
        <v>3605</v>
      </c>
      <c r="T16" t="s">
        <v>3625</v>
      </c>
      <c r="U16" t="s">
        <v>3626</v>
      </c>
      <c r="V16" t="s">
        <v>3627</v>
      </c>
      <c r="W16" t="s">
        <v>3628</v>
      </c>
      <c r="X16" t="s">
        <v>3628</v>
      </c>
    </row>
    <row r="17" spans="2:24">
      <c r="B17" t="s">
        <v>3629</v>
      </c>
      <c r="C17" t="s">
        <v>3630</v>
      </c>
      <c r="D17" t="s">
        <v>3631</v>
      </c>
      <c r="E17" t="s">
        <v>835</v>
      </c>
      <c r="G17" t="s">
        <v>3632</v>
      </c>
      <c r="T17" t="s">
        <v>3633</v>
      </c>
      <c r="U17" t="s">
        <v>3626</v>
      </c>
      <c r="V17" t="s">
        <v>3634</v>
      </c>
      <c r="W17">
        <v>3.9</v>
      </c>
      <c r="X17">
        <v>155</v>
      </c>
    </row>
    <row r="18" spans="2:24">
      <c r="B18" t="s">
        <v>3635</v>
      </c>
      <c r="C18" t="s">
        <v>3636</v>
      </c>
      <c r="D18" t="s">
        <v>3637</v>
      </c>
      <c r="E18" t="s">
        <v>835</v>
      </c>
      <c r="G18" t="s">
        <v>3638</v>
      </c>
      <c r="T18" t="s">
        <v>3639</v>
      </c>
      <c r="U18" t="s">
        <v>3626</v>
      </c>
      <c r="V18" t="s">
        <v>3640</v>
      </c>
      <c r="W18">
        <v>4</v>
      </c>
      <c r="X18">
        <v>48</v>
      </c>
    </row>
    <row r="19" spans="2:24">
      <c r="B19" t="s">
        <v>3641</v>
      </c>
      <c r="C19" t="s">
        <v>3642</v>
      </c>
      <c r="D19" t="s">
        <v>3643</v>
      </c>
      <c r="E19" t="s">
        <v>835</v>
      </c>
      <c r="G19" t="s">
        <v>3644</v>
      </c>
      <c r="M19" t="s">
        <v>3645</v>
      </c>
      <c r="T19" t="s">
        <v>3646</v>
      </c>
      <c r="U19" t="s">
        <v>3626</v>
      </c>
      <c r="V19" t="s">
        <v>3647</v>
      </c>
      <c r="W19">
        <v>4.8</v>
      </c>
      <c r="X19">
        <v>6</v>
      </c>
    </row>
    <row r="20" spans="2:24">
      <c r="M20" t="s">
        <v>3648</v>
      </c>
      <c r="T20" t="s">
        <v>3646</v>
      </c>
      <c r="U20" t="s">
        <v>3626</v>
      </c>
      <c r="V20" t="s">
        <v>3647</v>
      </c>
      <c r="W20">
        <v>4.8</v>
      </c>
      <c r="X20">
        <v>6</v>
      </c>
    </row>
    <row r="21" spans="2:24">
      <c r="D21" t="s">
        <v>3649</v>
      </c>
      <c r="E21" t="s">
        <v>835</v>
      </c>
      <c r="G21" t="s">
        <v>3644</v>
      </c>
      <c r="T21" t="s">
        <v>3574</v>
      </c>
      <c r="U21" t="s">
        <v>3575</v>
      </c>
      <c r="V21" t="s">
        <v>3647</v>
      </c>
      <c r="W21">
        <v>4.8</v>
      </c>
    </row>
    <row r="22" spans="2:24">
      <c r="B22" t="s">
        <v>3650</v>
      </c>
      <c r="C22" t="s">
        <v>3651</v>
      </c>
      <c r="D22" t="s">
        <v>3652</v>
      </c>
      <c r="E22" t="s">
        <v>3653</v>
      </c>
      <c r="T22" t="s">
        <v>3574</v>
      </c>
      <c r="U22" t="s">
        <v>3575</v>
      </c>
      <c r="V22" t="s">
        <v>3654</v>
      </c>
      <c r="W22">
        <v>4.3</v>
      </c>
    </row>
    <row r="23" spans="2:24">
      <c r="C23" t="s">
        <v>3655</v>
      </c>
      <c r="D23" t="s">
        <v>3656</v>
      </c>
      <c r="E23" t="s">
        <v>3657</v>
      </c>
      <c r="G23" t="s">
        <v>3658</v>
      </c>
      <c r="T23" t="s">
        <v>3574</v>
      </c>
      <c r="U23" t="s">
        <v>3575</v>
      </c>
      <c r="W23">
        <v>4.2</v>
      </c>
    </row>
    <row r="24" spans="2:24">
      <c r="B24" t="s">
        <v>3659</v>
      </c>
      <c r="C24" t="s">
        <v>3660</v>
      </c>
      <c r="D24" t="s">
        <v>3656</v>
      </c>
      <c r="E24" t="s">
        <v>3661</v>
      </c>
      <c r="G24" t="s">
        <v>3662</v>
      </c>
      <c r="T24" t="s">
        <v>3574</v>
      </c>
      <c r="U24" t="s">
        <v>3575</v>
      </c>
      <c r="W24">
        <v>4</v>
      </c>
    </row>
    <row r="25" spans="2:24">
      <c r="B25" t="s">
        <v>3663</v>
      </c>
      <c r="C25" t="s">
        <v>3664</v>
      </c>
      <c r="D25" t="s">
        <v>3665</v>
      </c>
      <c r="E25" t="s">
        <v>161</v>
      </c>
      <c r="G25" t="s">
        <v>3666</v>
      </c>
      <c r="T25" t="s">
        <v>3574</v>
      </c>
      <c r="U25" t="s">
        <v>3575</v>
      </c>
      <c r="W25">
        <v>4.0999999999999996</v>
      </c>
    </row>
    <row r="26" spans="2:24">
      <c r="B26" t="s">
        <v>3667</v>
      </c>
      <c r="C26" t="s">
        <v>3668</v>
      </c>
      <c r="D26" t="s">
        <v>3669</v>
      </c>
      <c r="E26" t="s">
        <v>90</v>
      </c>
      <c r="G26" t="s">
        <v>3670</v>
      </c>
      <c r="K26" t="s">
        <v>3671</v>
      </c>
      <c r="T26" t="s">
        <v>3574</v>
      </c>
      <c r="U26" t="s">
        <v>3579</v>
      </c>
      <c r="W26">
        <v>4.9000000000000004</v>
      </c>
    </row>
    <row r="27" spans="2:24">
      <c r="B27" t="s">
        <v>3672</v>
      </c>
      <c r="C27" t="s">
        <v>3673</v>
      </c>
      <c r="D27" t="s">
        <v>3674</v>
      </c>
      <c r="E27" t="s">
        <v>90</v>
      </c>
      <c r="T27" t="s">
        <v>3574</v>
      </c>
      <c r="U27" t="s">
        <v>3675</v>
      </c>
      <c r="W27">
        <v>3.5</v>
      </c>
    </row>
    <row r="28" spans="2:24">
      <c r="B28" t="s">
        <v>3676</v>
      </c>
      <c r="C28" t="s">
        <v>3677</v>
      </c>
      <c r="D28" t="s">
        <v>3678</v>
      </c>
      <c r="E28" t="s">
        <v>3653</v>
      </c>
      <c r="G28" t="s">
        <v>3679</v>
      </c>
      <c r="T28" t="s">
        <v>3680</v>
      </c>
      <c r="U28" t="s">
        <v>3585</v>
      </c>
      <c r="V28" t="s">
        <v>3681</v>
      </c>
      <c r="W28">
        <v>5</v>
      </c>
      <c r="X28">
        <v>2</v>
      </c>
    </row>
    <row r="29" spans="2:24">
      <c r="B29" t="s">
        <v>3682</v>
      </c>
      <c r="C29" t="s">
        <v>3683</v>
      </c>
      <c r="D29" t="s">
        <v>3684</v>
      </c>
      <c r="E29" t="s">
        <v>90</v>
      </c>
      <c r="G29" t="s">
        <v>3685</v>
      </c>
      <c r="T29" t="s">
        <v>3574</v>
      </c>
      <c r="U29" t="s">
        <v>3579</v>
      </c>
      <c r="W29">
        <v>4.4000000000000004</v>
      </c>
    </row>
    <row r="30" spans="2:24">
      <c r="B30" t="s">
        <v>3686</v>
      </c>
      <c r="C30" t="s">
        <v>3687</v>
      </c>
      <c r="D30" t="s">
        <v>3688</v>
      </c>
      <c r="E30" t="s">
        <v>3689</v>
      </c>
      <c r="G30" t="s">
        <v>3690</v>
      </c>
      <c r="T30" t="s">
        <v>3691</v>
      </c>
      <c r="U30" t="s">
        <v>3585</v>
      </c>
      <c r="V30" t="s">
        <v>3692</v>
      </c>
      <c r="W30">
        <v>4.5</v>
      </c>
      <c r="X30">
        <v>8</v>
      </c>
    </row>
    <row r="31" spans="2:24">
      <c r="D31" t="s">
        <v>3693</v>
      </c>
      <c r="E31" t="s">
        <v>3689</v>
      </c>
      <c r="G31" t="s">
        <v>3690</v>
      </c>
      <c r="T31" t="s">
        <v>3574</v>
      </c>
      <c r="U31" t="s">
        <v>3575</v>
      </c>
      <c r="V31" t="s">
        <v>3692</v>
      </c>
      <c r="W31">
        <v>4.5</v>
      </c>
    </row>
    <row r="32" spans="2:24">
      <c r="B32" t="s">
        <v>3694</v>
      </c>
      <c r="C32" t="s">
        <v>3695</v>
      </c>
      <c r="D32" t="s">
        <v>3696</v>
      </c>
      <c r="E32" t="s">
        <v>1082</v>
      </c>
      <c r="G32" t="s">
        <v>3697</v>
      </c>
      <c r="T32" t="s">
        <v>3698</v>
      </c>
      <c r="U32" t="s">
        <v>3585</v>
      </c>
      <c r="V32" t="s">
        <v>3699</v>
      </c>
      <c r="W32">
        <v>4.4000000000000004</v>
      </c>
      <c r="X32">
        <v>75</v>
      </c>
    </row>
    <row r="33" spans="2:24">
      <c r="B33" t="s">
        <v>3700</v>
      </c>
      <c r="C33" t="s">
        <v>3701</v>
      </c>
      <c r="D33" t="s">
        <v>3702</v>
      </c>
      <c r="E33" t="s">
        <v>3653</v>
      </c>
      <c r="T33" t="s">
        <v>3574</v>
      </c>
      <c r="U33" t="s">
        <v>3575</v>
      </c>
      <c r="V33" t="s">
        <v>3681</v>
      </c>
      <c r="W33">
        <v>4.0999999999999996</v>
      </c>
    </row>
    <row r="35" spans="2:24">
      <c r="D35" t="s">
        <v>3703</v>
      </c>
      <c r="E35" t="s">
        <v>3653</v>
      </c>
      <c r="T35" t="s">
        <v>3704</v>
      </c>
      <c r="U35" t="s">
        <v>3585</v>
      </c>
      <c r="W35" t="s">
        <v>3628</v>
      </c>
      <c r="X35" t="s">
        <v>3628</v>
      </c>
    </row>
    <row r="36" spans="2:24">
      <c r="B36" t="s">
        <v>3705</v>
      </c>
      <c r="C36" t="s">
        <v>3706</v>
      </c>
      <c r="D36" t="s">
        <v>3707</v>
      </c>
      <c r="E36" t="s">
        <v>1082</v>
      </c>
      <c r="G36" t="s">
        <v>3708</v>
      </c>
      <c r="M36" t="s">
        <v>3605</v>
      </c>
      <c r="T36" t="s">
        <v>3709</v>
      </c>
      <c r="U36" t="s">
        <v>3585</v>
      </c>
      <c r="V36" t="s">
        <v>3710</v>
      </c>
      <c r="W36">
        <v>4.5</v>
      </c>
      <c r="X36">
        <v>4</v>
      </c>
    </row>
    <row r="37" spans="2:24">
      <c r="B37" t="s">
        <v>3711</v>
      </c>
      <c r="C37" t="s">
        <v>3712</v>
      </c>
      <c r="D37" t="s">
        <v>3713</v>
      </c>
      <c r="E37" t="s">
        <v>835</v>
      </c>
      <c r="G37" t="s">
        <v>3714</v>
      </c>
      <c r="M37" t="s">
        <v>3715</v>
      </c>
      <c r="T37" t="s">
        <v>3716</v>
      </c>
      <c r="U37" t="s">
        <v>3626</v>
      </c>
      <c r="V37" t="s">
        <v>3717</v>
      </c>
      <c r="W37">
        <v>4.3</v>
      </c>
      <c r="X37">
        <v>133</v>
      </c>
    </row>
    <row r="38" spans="2:24">
      <c r="B38" t="s">
        <v>3718</v>
      </c>
      <c r="C38" t="s">
        <v>3719</v>
      </c>
      <c r="D38" t="s">
        <v>3720</v>
      </c>
      <c r="E38" t="s">
        <v>835</v>
      </c>
      <c r="G38" t="s">
        <v>3721</v>
      </c>
      <c r="H38" t="s">
        <v>3722</v>
      </c>
      <c r="T38" t="s">
        <v>3723</v>
      </c>
      <c r="U38" t="s">
        <v>3626</v>
      </c>
      <c r="V38" t="s">
        <v>3724</v>
      </c>
      <c r="W38">
        <v>4.5</v>
      </c>
      <c r="X38">
        <v>124</v>
      </c>
    </row>
    <row r="39" spans="2:24">
      <c r="B39" t="s">
        <v>3725</v>
      </c>
      <c r="C39" t="s">
        <v>3726</v>
      </c>
      <c r="D39" t="s">
        <v>3727</v>
      </c>
      <c r="E39" t="s">
        <v>161</v>
      </c>
      <c r="H39" t="s">
        <v>3728</v>
      </c>
      <c r="T39" t="s">
        <v>3574</v>
      </c>
      <c r="U39" t="s">
        <v>3575</v>
      </c>
      <c r="W39">
        <v>4.0999999999999996</v>
      </c>
    </row>
    <row r="40" spans="2:24">
      <c r="B40" t="s">
        <v>3729</v>
      </c>
      <c r="C40" t="s">
        <v>3730</v>
      </c>
      <c r="D40" t="s">
        <v>3731</v>
      </c>
      <c r="E40" t="s">
        <v>3732</v>
      </c>
      <c r="T40" t="s">
        <v>3574</v>
      </c>
      <c r="U40" t="s">
        <v>3575</v>
      </c>
      <c r="V40" t="s">
        <v>3733</v>
      </c>
      <c r="W40">
        <v>4.9000000000000004</v>
      </c>
    </row>
    <row r="41" spans="2:24">
      <c r="B41" t="s">
        <v>3734</v>
      </c>
      <c r="C41" t="s">
        <v>3735</v>
      </c>
      <c r="D41" t="s">
        <v>3736</v>
      </c>
      <c r="E41" t="s">
        <v>835</v>
      </c>
      <c r="G41" t="s">
        <v>3737</v>
      </c>
      <c r="T41" t="s">
        <v>3738</v>
      </c>
      <c r="U41" t="s">
        <v>3626</v>
      </c>
      <c r="W41">
        <v>3.3</v>
      </c>
      <c r="X41">
        <v>4</v>
      </c>
    </row>
    <row r="42" spans="2:24">
      <c r="B42" t="s">
        <v>3739</v>
      </c>
      <c r="C42" t="s">
        <v>3740</v>
      </c>
      <c r="D42" t="s">
        <v>3741</v>
      </c>
      <c r="E42" t="s">
        <v>1082</v>
      </c>
      <c r="G42" t="s">
        <v>3742</v>
      </c>
      <c r="T42" t="s">
        <v>3743</v>
      </c>
      <c r="U42" t="s">
        <v>3585</v>
      </c>
      <c r="V42" t="s">
        <v>3744</v>
      </c>
      <c r="W42">
        <v>3.7</v>
      </c>
      <c r="X42">
        <v>341</v>
      </c>
    </row>
    <row r="43" spans="2:24">
      <c r="B43" t="s">
        <v>3745</v>
      </c>
      <c r="C43" t="s">
        <v>3746</v>
      </c>
      <c r="D43" t="s">
        <v>3747</v>
      </c>
      <c r="E43" t="s">
        <v>185</v>
      </c>
      <c r="G43" t="s">
        <v>3748</v>
      </c>
      <c r="T43" t="s">
        <v>3749</v>
      </c>
      <c r="U43" t="s">
        <v>3616</v>
      </c>
      <c r="W43">
        <v>4.4000000000000004</v>
      </c>
      <c r="X43">
        <v>1127</v>
      </c>
    </row>
    <row r="44" spans="2:24">
      <c r="B44" t="s">
        <v>3750</v>
      </c>
      <c r="C44" t="s">
        <v>3751</v>
      </c>
      <c r="D44" t="s">
        <v>3752</v>
      </c>
      <c r="E44" t="s">
        <v>3753</v>
      </c>
      <c r="T44" t="s">
        <v>3574</v>
      </c>
      <c r="U44" t="s">
        <v>3575</v>
      </c>
      <c r="V44" t="s">
        <v>3754</v>
      </c>
      <c r="W44">
        <v>5</v>
      </c>
    </row>
    <row r="45" spans="2:24">
      <c r="B45" t="s">
        <v>3755</v>
      </c>
      <c r="C45" t="s">
        <v>3756</v>
      </c>
      <c r="D45" t="s">
        <v>3757</v>
      </c>
      <c r="E45" t="s">
        <v>3653</v>
      </c>
      <c r="T45" t="s">
        <v>3758</v>
      </c>
      <c r="U45" t="s">
        <v>3585</v>
      </c>
      <c r="W45">
        <v>4.2</v>
      </c>
      <c r="X45">
        <v>1780</v>
      </c>
    </row>
    <row r="46" spans="2:24">
      <c r="B46" t="s">
        <v>3759</v>
      </c>
      <c r="C46" t="s">
        <v>3760</v>
      </c>
      <c r="D46" t="s">
        <v>3761</v>
      </c>
      <c r="E46" t="s">
        <v>1082</v>
      </c>
      <c r="G46" t="s">
        <v>3762</v>
      </c>
      <c r="M46" t="s">
        <v>3763</v>
      </c>
      <c r="T46" t="s">
        <v>3764</v>
      </c>
      <c r="U46" t="s">
        <v>3585</v>
      </c>
      <c r="V46" t="s">
        <v>3765</v>
      </c>
      <c r="W46">
        <v>4.7</v>
      </c>
      <c r="X46">
        <v>39</v>
      </c>
    </row>
    <row r="47" spans="2:24">
      <c r="B47" t="s">
        <v>3766</v>
      </c>
      <c r="C47" t="s">
        <v>3767</v>
      </c>
      <c r="D47" t="s">
        <v>3768</v>
      </c>
      <c r="E47" t="s">
        <v>90</v>
      </c>
      <c r="G47" t="s">
        <v>3769</v>
      </c>
      <c r="T47" t="s">
        <v>3574</v>
      </c>
      <c r="U47" t="s">
        <v>3575</v>
      </c>
      <c r="W47">
        <v>4.7</v>
      </c>
    </row>
    <row r="48" spans="2:24">
      <c r="B48" t="s">
        <v>3770</v>
      </c>
      <c r="C48" t="s">
        <v>3771</v>
      </c>
      <c r="D48" t="s">
        <v>3772</v>
      </c>
      <c r="E48" t="s">
        <v>835</v>
      </c>
      <c r="G48" t="s">
        <v>3773</v>
      </c>
      <c r="T48" t="s">
        <v>3774</v>
      </c>
      <c r="U48" t="s">
        <v>3626</v>
      </c>
      <c r="V48" t="s">
        <v>3775</v>
      </c>
      <c r="W48">
        <v>3.5</v>
      </c>
      <c r="X48">
        <v>2</v>
      </c>
    </row>
    <row r="49" spans="2:24">
      <c r="B49" t="s">
        <v>3776</v>
      </c>
      <c r="C49" t="s">
        <v>3777</v>
      </c>
      <c r="D49" t="s">
        <v>3778</v>
      </c>
      <c r="E49" t="s">
        <v>185</v>
      </c>
      <c r="G49" t="s">
        <v>3779</v>
      </c>
      <c r="T49" t="s">
        <v>3780</v>
      </c>
      <c r="U49" t="s">
        <v>3616</v>
      </c>
      <c r="W49">
        <v>4.2</v>
      </c>
      <c r="X49">
        <v>6993</v>
      </c>
    </row>
    <row r="50" spans="2:24">
      <c r="D50" t="s">
        <v>3781</v>
      </c>
      <c r="E50" t="s">
        <v>185</v>
      </c>
      <c r="G50" t="s">
        <v>3779</v>
      </c>
      <c r="T50" t="s">
        <v>3574</v>
      </c>
      <c r="U50" t="s">
        <v>3575</v>
      </c>
      <c r="W50">
        <v>4.2</v>
      </c>
    </row>
    <row r="51" spans="2:24">
      <c r="B51" t="s">
        <v>3782</v>
      </c>
      <c r="C51" t="s">
        <v>3783</v>
      </c>
      <c r="D51" t="s">
        <v>3784</v>
      </c>
      <c r="E51" t="s">
        <v>1082</v>
      </c>
      <c r="G51" t="s">
        <v>3785</v>
      </c>
      <c r="T51" t="s">
        <v>3786</v>
      </c>
      <c r="U51" t="s">
        <v>3585</v>
      </c>
      <c r="W51">
        <v>4.5</v>
      </c>
      <c r="X51">
        <v>444</v>
      </c>
    </row>
    <row r="52" spans="2:24">
      <c r="B52" t="s">
        <v>3787</v>
      </c>
      <c r="C52" t="s">
        <v>3788</v>
      </c>
      <c r="D52" t="s">
        <v>3789</v>
      </c>
      <c r="E52" t="s">
        <v>1082</v>
      </c>
      <c r="G52" t="s">
        <v>3790</v>
      </c>
      <c r="T52" t="s">
        <v>3791</v>
      </c>
      <c r="U52" t="s">
        <v>3585</v>
      </c>
      <c r="W52">
        <v>4.0999999999999996</v>
      </c>
      <c r="X52">
        <v>16</v>
      </c>
    </row>
    <row r="53" spans="2:24">
      <c r="B53" t="s">
        <v>3792</v>
      </c>
      <c r="C53" t="s">
        <v>3793</v>
      </c>
      <c r="D53" t="s">
        <v>3731</v>
      </c>
      <c r="E53" t="s">
        <v>3732</v>
      </c>
      <c r="T53" t="s">
        <v>3574</v>
      </c>
      <c r="U53" t="s">
        <v>3575</v>
      </c>
      <c r="V53" t="s">
        <v>3794</v>
      </c>
      <c r="W53">
        <v>4.9000000000000004</v>
      </c>
    </row>
    <row r="54" spans="2:24">
      <c r="B54" t="s">
        <v>3795</v>
      </c>
      <c r="C54" t="s">
        <v>3796</v>
      </c>
      <c r="D54" t="s">
        <v>3797</v>
      </c>
      <c r="E54" t="s">
        <v>90</v>
      </c>
      <c r="T54" t="s">
        <v>3574</v>
      </c>
      <c r="U54" t="s">
        <v>3575</v>
      </c>
      <c r="V54" t="s">
        <v>3798</v>
      </c>
      <c r="W54">
        <v>2.9</v>
      </c>
    </row>
    <row r="55" spans="2:24">
      <c r="B55" t="s">
        <v>3799</v>
      </c>
      <c r="C55" t="s">
        <v>3800</v>
      </c>
      <c r="D55" t="s">
        <v>3801</v>
      </c>
      <c r="E55" t="s">
        <v>1082</v>
      </c>
      <c r="G55" t="s">
        <v>3802</v>
      </c>
      <c r="T55" t="s">
        <v>3803</v>
      </c>
      <c r="U55" t="s">
        <v>3585</v>
      </c>
      <c r="W55">
        <v>4.5999999999999996</v>
      </c>
      <c r="X55">
        <v>35</v>
      </c>
    </row>
    <row r="56" spans="2:24">
      <c r="C56" t="s">
        <v>3804</v>
      </c>
      <c r="D56" t="s">
        <v>3805</v>
      </c>
      <c r="E56" t="s">
        <v>1082</v>
      </c>
      <c r="G56" t="s">
        <v>3802</v>
      </c>
      <c r="T56" t="s">
        <v>3806</v>
      </c>
      <c r="U56" t="s">
        <v>3585</v>
      </c>
      <c r="W56">
        <v>4.5</v>
      </c>
      <c r="X56">
        <v>8</v>
      </c>
    </row>
    <row r="57" spans="2:24">
      <c r="B57" t="s">
        <v>3807</v>
      </c>
      <c r="C57" t="s">
        <v>3808</v>
      </c>
      <c r="D57" t="s">
        <v>3809</v>
      </c>
      <c r="E57" t="s">
        <v>90</v>
      </c>
      <c r="G57" t="s">
        <v>3810</v>
      </c>
      <c r="T57" t="s">
        <v>3574</v>
      </c>
      <c r="U57" t="s">
        <v>3575</v>
      </c>
      <c r="V57" t="s">
        <v>3811</v>
      </c>
      <c r="W57">
        <v>4.5</v>
      </c>
    </row>
    <row r="58" spans="2:24">
      <c r="B58" t="s">
        <v>3812</v>
      </c>
      <c r="C58" t="s">
        <v>3813</v>
      </c>
      <c r="D58" t="s">
        <v>3814</v>
      </c>
      <c r="E58" t="s">
        <v>1082</v>
      </c>
      <c r="M58" t="s">
        <v>3605</v>
      </c>
      <c r="T58" t="s">
        <v>3815</v>
      </c>
      <c r="U58" t="s">
        <v>3585</v>
      </c>
      <c r="W58">
        <v>3.9</v>
      </c>
      <c r="X58">
        <v>8</v>
      </c>
    </row>
    <row r="59" spans="2:24">
      <c r="B59" t="s">
        <v>3816</v>
      </c>
      <c r="C59" t="s">
        <v>1080</v>
      </c>
      <c r="D59" t="s">
        <v>3817</v>
      </c>
      <c r="E59" t="s">
        <v>1082</v>
      </c>
      <c r="T59" t="s">
        <v>3818</v>
      </c>
      <c r="U59" t="s">
        <v>3585</v>
      </c>
      <c r="W59">
        <v>4.5</v>
      </c>
      <c r="X59">
        <v>593</v>
      </c>
    </row>
    <row r="60" spans="2:24">
      <c r="B60" t="s">
        <v>3819</v>
      </c>
      <c r="C60" t="s">
        <v>3820</v>
      </c>
      <c r="D60" t="s">
        <v>3821</v>
      </c>
      <c r="E60" t="s">
        <v>1082</v>
      </c>
      <c r="G60" t="s">
        <v>3822</v>
      </c>
      <c r="T60" t="s">
        <v>3823</v>
      </c>
      <c r="U60" t="s">
        <v>3585</v>
      </c>
      <c r="W60">
        <v>3</v>
      </c>
      <c r="X60">
        <v>1</v>
      </c>
    </row>
    <row r="61" spans="2:24">
      <c r="B61" t="s">
        <v>3824</v>
      </c>
      <c r="C61" t="s">
        <v>3825</v>
      </c>
      <c r="D61" t="s">
        <v>3826</v>
      </c>
      <c r="E61" t="s">
        <v>835</v>
      </c>
      <c r="G61" t="s">
        <v>5209</v>
      </c>
      <c r="T61" t="s">
        <v>3827</v>
      </c>
      <c r="U61" t="s">
        <v>3574</v>
      </c>
      <c r="V61" t="s">
        <v>3828</v>
      </c>
      <c r="W61">
        <v>4.5999999999999996</v>
      </c>
      <c r="X61">
        <v>38</v>
      </c>
    </row>
    <row r="62" spans="2:24">
      <c r="B62" t="s">
        <v>3829</v>
      </c>
      <c r="C62" t="s">
        <v>3830</v>
      </c>
      <c r="D62" t="s">
        <v>3831</v>
      </c>
      <c r="E62" t="s">
        <v>185</v>
      </c>
      <c r="G62" t="s">
        <v>3832</v>
      </c>
      <c r="M62" t="s">
        <v>3833</v>
      </c>
      <c r="T62" t="s">
        <v>3834</v>
      </c>
      <c r="U62" t="s">
        <v>3616</v>
      </c>
      <c r="V62" t="s">
        <v>3835</v>
      </c>
      <c r="W62">
        <v>4.7</v>
      </c>
      <c r="X62">
        <v>276</v>
      </c>
    </row>
    <row r="63" spans="2:24">
      <c r="B63" t="s">
        <v>3836</v>
      </c>
      <c r="C63" t="s">
        <v>3837</v>
      </c>
      <c r="D63" t="s">
        <v>3838</v>
      </c>
      <c r="E63" t="s">
        <v>161</v>
      </c>
      <c r="J63" t="s">
        <v>3641</v>
      </c>
      <c r="T63" t="s">
        <v>3574</v>
      </c>
      <c r="U63" t="s">
        <v>3839</v>
      </c>
      <c r="W63">
        <v>4.3</v>
      </c>
    </row>
    <row r="64" spans="2:24">
      <c r="B64" t="s">
        <v>3840</v>
      </c>
      <c r="C64" t="s">
        <v>3841</v>
      </c>
      <c r="D64" t="s">
        <v>3842</v>
      </c>
      <c r="E64" t="s">
        <v>835</v>
      </c>
      <c r="G64" t="s">
        <v>3843</v>
      </c>
      <c r="H64" t="s">
        <v>3844</v>
      </c>
      <c r="T64" t="s">
        <v>3845</v>
      </c>
      <c r="U64" t="s">
        <v>3626</v>
      </c>
      <c r="V64" t="s">
        <v>3846</v>
      </c>
      <c r="W64">
        <v>4.4000000000000004</v>
      </c>
      <c r="X64">
        <v>224</v>
      </c>
    </row>
    <row r="65" spans="2:24">
      <c r="B65" t="s">
        <v>3847</v>
      </c>
      <c r="C65" t="s">
        <v>3848</v>
      </c>
      <c r="D65" t="s">
        <v>3849</v>
      </c>
      <c r="E65" t="s">
        <v>1082</v>
      </c>
      <c r="G65" t="s">
        <v>3850</v>
      </c>
      <c r="T65" t="s">
        <v>3851</v>
      </c>
      <c r="U65" t="s">
        <v>3585</v>
      </c>
      <c r="W65">
        <v>3.4</v>
      </c>
      <c r="X65">
        <v>215</v>
      </c>
    </row>
    <row r="66" spans="2:24">
      <c r="B66" t="s">
        <v>3852</v>
      </c>
      <c r="C66" t="s">
        <v>3853</v>
      </c>
      <c r="D66" t="s">
        <v>3854</v>
      </c>
      <c r="E66" t="s">
        <v>1082</v>
      </c>
      <c r="G66" t="s">
        <v>3855</v>
      </c>
      <c r="T66" t="s">
        <v>3856</v>
      </c>
      <c r="U66" t="s">
        <v>3585</v>
      </c>
      <c r="V66" t="s">
        <v>3857</v>
      </c>
      <c r="W66">
        <v>4.3</v>
      </c>
      <c r="X66">
        <v>32</v>
      </c>
    </row>
    <row r="67" spans="2:24">
      <c r="B67" t="s">
        <v>3858</v>
      </c>
      <c r="C67" t="s">
        <v>3859</v>
      </c>
      <c r="D67" t="s">
        <v>3736</v>
      </c>
      <c r="E67" t="s">
        <v>835</v>
      </c>
      <c r="M67" t="s">
        <v>3860</v>
      </c>
      <c r="T67" t="s">
        <v>3861</v>
      </c>
      <c r="U67" t="s">
        <v>3626</v>
      </c>
      <c r="W67">
        <v>4.2</v>
      </c>
      <c r="X67">
        <v>269</v>
      </c>
    </row>
    <row r="68" spans="2:24">
      <c r="B68" t="s">
        <v>3862</v>
      </c>
      <c r="C68" t="s">
        <v>3863</v>
      </c>
      <c r="D68" t="s">
        <v>3864</v>
      </c>
      <c r="E68" t="s">
        <v>835</v>
      </c>
      <c r="H68" t="s">
        <v>3865</v>
      </c>
      <c r="M68" t="s">
        <v>3866</v>
      </c>
      <c r="T68" t="s">
        <v>3574</v>
      </c>
      <c r="U68" t="s">
        <v>3575</v>
      </c>
      <c r="V68" t="s">
        <v>3867</v>
      </c>
      <c r="W68">
        <v>4.0999999999999996</v>
      </c>
    </row>
    <row r="69" spans="2:24">
      <c r="D69" t="s">
        <v>3868</v>
      </c>
      <c r="E69" t="s">
        <v>835</v>
      </c>
      <c r="H69" t="s">
        <v>3865</v>
      </c>
      <c r="M69" t="s">
        <v>3860</v>
      </c>
      <c r="T69" t="s">
        <v>3869</v>
      </c>
      <c r="U69" t="s">
        <v>3626</v>
      </c>
      <c r="V69" t="s">
        <v>3867</v>
      </c>
      <c r="W69">
        <v>4.0999999999999996</v>
      </c>
      <c r="X69">
        <v>497</v>
      </c>
    </row>
    <row r="70" spans="2:24">
      <c r="B70" t="s">
        <v>3870</v>
      </c>
      <c r="C70" t="s">
        <v>3871</v>
      </c>
      <c r="D70" t="s">
        <v>3868</v>
      </c>
      <c r="E70" t="s">
        <v>835</v>
      </c>
      <c r="H70" t="s">
        <v>3862</v>
      </c>
      <c r="M70" t="s">
        <v>3645</v>
      </c>
      <c r="T70" t="s">
        <v>3872</v>
      </c>
      <c r="U70" t="s">
        <v>3626</v>
      </c>
      <c r="W70">
        <v>4.4000000000000004</v>
      </c>
      <c r="X70">
        <v>1444</v>
      </c>
    </row>
    <row r="71" spans="2:24">
      <c r="B71" t="s">
        <v>3873</v>
      </c>
      <c r="C71" t="s">
        <v>3874</v>
      </c>
      <c r="D71" t="s">
        <v>3875</v>
      </c>
      <c r="E71" t="s">
        <v>3876</v>
      </c>
      <c r="M71" t="s">
        <v>3877</v>
      </c>
      <c r="T71" t="s">
        <v>3574</v>
      </c>
      <c r="U71" t="s">
        <v>3575</v>
      </c>
      <c r="W71">
        <v>3.6</v>
      </c>
    </row>
    <row r="72" spans="2:24">
      <c r="B72" t="s">
        <v>3878</v>
      </c>
      <c r="C72" t="s">
        <v>3879</v>
      </c>
      <c r="D72" t="s">
        <v>3880</v>
      </c>
      <c r="E72" t="s">
        <v>835</v>
      </c>
      <c r="G72" t="s">
        <v>3881</v>
      </c>
      <c r="H72" t="s">
        <v>3844</v>
      </c>
      <c r="T72" t="s">
        <v>3882</v>
      </c>
      <c r="U72" t="s">
        <v>3626</v>
      </c>
      <c r="V72" t="s">
        <v>3883</v>
      </c>
      <c r="W72">
        <v>4.7</v>
      </c>
      <c r="X72">
        <v>12</v>
      </c>
    </row>
    <row r="73" spans="2:24">
      <c r="B73" t="s">
        <v>3884</v>
      </c>
      <c r="C73" t="s">
        <v>3885</v>
      </c>
      <c r="D73" t="s">
        <v>3886</v>
      </c>
      <c r="E73" t="s">
        <v>3653</v>
      </c>
      <c r="G73" t="s">
        <v>3887</v>
      </c>
      <c r="T73" t="s">
        <v>3574</v>
      </c>
      <c r="U73" t="s">
        <v>3575</v>
      </c>
      <c r="W73">
        <v>3.7</v>
      </c>
    </row>
    <row r="74" spans="2:24">
      <c r="B74" t="s">
        <v>3888</v>
      </c>
      <c r="C74" t="s">
        <v>3889</v>
      </c>
      <c r="D74" t="s">
        <v>3890</v>
      </c>
      <c r="E74" t="s">
        <v>835</v>
      </c>
      <c r="G74" t="s">
        <v>3891</v>
      </c>
      <c r="M74" t="s">
        <v>3645</v>
      </c>
      <c r="T74" t="s">
        <v>3892</v>
      </c>
      <c r="U74" t="s">
        <v>3626</v>
      </c>
      <c r="V74" t="s">
        <v>3893</v>
      </c>
      <c r="W74">
        <v>3.9</v>
      </c>
      <c r="X74">
        <v>89</v>
      </c>
    </row>
    <row r="75" spans="2:24">
      <c r="B75" t="s">
        <v>3894</v>
      </c>
      <c r="C75" t="s">
        <v>3895</v>
      </c>
      <c r="D75" t="s">
        <v>3896</v>
      </c>
      <c r="E75" t="s">
        <v>161</v>
      </c>
      <c r="G75" t="s">
        <v>3897</v>
      </c>
      <c r="T75" t="s">
        <v>3574</v>
      </c>
      <c r="U75" t="s">
        <v>3575</v>
      </c>
      <c r="W75">
        <v>4</v>
      </c>
    </row>
    <row r="76" spans="2:24">
      <c r="B76" t="s">
        <v>3898</v>
      </c>
      <c r="C76" t="s">
        <v>3899</v>
      </c>
      <c r="D76" t="s">
        <v>3900</v>
      </c>
      <c r="E76" t="s">
        <v>185</v>
      </c>
      <c r="M76" t="s">
        <v>3605</v>
      </c>
      <c r="T76" t="s">
        <v>3901</v>
      </c>
      <c r="U76" t="s">
        <v>3616</v>
      </c>
      <c r="W76" t="s">
        <v>3628</v>
      </c>
      <c r="X76" t="s">
        <v>3628</v>
      </c>
    </row>
    <row r="77" spans="2:24">
      <c r="B77" t="s">
        <v>3902</v>
      </c>
      <c r="C77" t="s">
        <v>3903</v>
      </c>
      <c r="D77" t="s">
        <v>3904</v>
      </c>
      <c r="E77" t="s">
        <v>90</v>
      </c>
      <c r="T77" t="s">
        <v>3574</v>
      </c>
      <c r="U77" t="s">
        <v>3575</v>
      </c>
      <c r="W77">
        <v>4.3</v>
      </c>
    </row>
    <row r="78" spans="2:24">
      <c r="B78" t="s">
        <v>3905</v>
      </c>
      <c r="C78" t="s">
        <v>3906</v>
      </c>
      <c r="D78" t="s">
        <v>3907</v>
      </c>
      <c r="E78" t="s">
        <v>835</v>
      </c>
      <c r="T78" t="s">
        <v>3908</v>
      </c>
      <c r="U78" t="s">
        <v>3626</v>
      </c>
      <c r="W78">
        <v>4.0999999999999996</v>
      </c>
      <c r="X78">
        <v>57</v>
      </c>
    </row>
    <row r="79" spans="2:24">
      <c r="B79" t="s">
        <v>3909</v>
      </c>
      <c r="C79" t="s">
        <v>3910</v>
      </c>
      <c r="D79" t="s">
        <v>3911</v>
      </c>
      <c r="E79" t="s">
        <v>185</v>
      </c>
      <c r="T79" t="s">
        <v>3912</v>
      </c>
      <c r="U79" t="s">
        <v>3575</v>
      </c>
      <c r="V79" t="s">
        <v>3913</v>
      </c>
      <c r="W79">
        <v>5</v>
      </c>
    </row>
    <row r="80" spans="2:24">
      <c r="B80" t="s">
        <v>3914</v>
      </c>
      <c r="C80" t="s">
        <v>3915</v>
      </c>
      <c r="D80" t="s">
        <v>3916</v>
      </c>
      <c r="E80" t="s">
        <v>835</v>
      </c>
      <c r="G80" t="s">
        <v>3917</v>
      </c>
      <c r="M80" t="s">
        <v>3918</v>
      </c>
      <c r="T80" t="s">
        <v>3919</v>
      </c>
      <c r="U80" t="s">
        <v>3626</v>
      </c>
      <c r="V80" t="s">
        <v>3920</v>
      </c>
      <c r="W80">
        <v>4.5999999999999996</v>
      </c>
      <c r="X80">
        <v>23</v>
      </c>
    </row>
    <row r="81" spans="1:29">
      <c r="C81" t="s">
        <v>3664</v>
      </c>
      <c r="D81" t="s">
        <v>3921</v>
      </c>
      <c r="E81" t="s">
        <v>161</v>
      </c>
      <c r="G81" t="s">
        <v>3666</v>
      </c>
      <c r="T81" t="s">
        <v>3574</v>
      </c>
      <c r="U81" t="s">
        <v>3839</v>
      </c>
      <c r="W81">
        <v>4.9000000000000004</v>
      </c>
    </row>
    <row r="82" spans="1:29">
      <c r="B82" t="s">
        <v>3922</v>
      </c>
      <c r="C82" t="s">
        <v>3923</v>
      </c>
      <c r="D82" t="s">
        <v>3924</v>
      </c>
      <c r="E82" t="s">
        <v>835</v>
      </c>
      <c r="G82" t="s">
        <v>3925</v>
      </c>
      <c r="T82" t="s">
        <v>3574</v>
      </c>
      <c r="U82" t="s">
        <v>3926</v>
      </c>
      <c r="V82" t="s">
        <v>3927</v>
      </c>
      <c r="W82">
        <v>4.3</v>
      </c>
      <c r="X82">
        <v>45</v>
      </c>
    </row>
    <row r="83" spans="1:29">
      <c r="D83" t="s">
        <v>3928</v>
      </c>
      <c r="E83" t="s">
        <v>835</v>
      </c>
      <c r="G83" t="s">
        <v>3925</v>
      </c>
      <c r="T83" t="s">
        <v>3574</v>
      </c>
      <c r="U83" t="s">
        <v>3575</v>
      </c>
      <c r="V83" t="s">
        <v>3927</v>
      </c>
      <c r="W83">
        <v>4.3</v>
      </c>
    </row>
    <row r="84" spans="1:29">
      <c r="B84" t="s">
        <v>3929</v>
      </c>
      <c r="C84" t="s">
        <v>3930</v>
      </c>
      <c r="D84" t="s">
        <v>3931</v>
      </c>
      <c r="E84" t="s">
        <v>90</v>
      </c>
      <c r="G84" t="s">
        <v>3932</v>
      </c>
      <c r="M84" t="s">
        <v>3918</v>
      </c>
      <c r="T84" t="s">
        <v>3574</v>
      </c>
      <c r="U84" t="s">
        <v>3575</v>
      </c>
      <c r="V84" t="s">
        <v>3933</v>
      </c>
      <c r="W84">
        <v>4.2</v>
      </c>
    </row>
    <row r="85" spans="1:29">
      <c r="A85" s="2" t="s">
        <v>1019</v>
      </c>
      <c r="B85" t="s">
        <v>3934</v>
      </c>
      <c r="C85" t="s">
        <v>3935</v>
      </c>
      <c r="D85" t="s">
        <v>3936</v>
      </c>
      <c r="E85" t="s">
        <v>362</v>
      </c>
      <c r="U85" t="s">
        <v>3937</v>
      </c>
      <c r="V85" t="s">
        <v>3938</v>
      </c>
      <c r="W85" t="s">
        <v>3628</v>
      </c>
      <c r="X85" t="s">
        <v>3628</v>
      </c>
    </row>
    <row r="86" spans="1:29">
      <c r="B86" t="s">
        <v>3939</v>
      </c>
      <c r="C86" t="s">
        <v>3940</v>
      </c>
      <c r="D86" t="s">
        <v>3941</v>
      </c>
      <c r="E86" t="s">
        <v>36</v>
      </c>
      <c r="G86" t="s">
        <v>3942</v>
      </c>
      <c r="U86" t="s">
        <v>3943</v>
      </c>
      <c r="V86" t="s">
        <v>3944</v>
      </c>
      <c r="W86">
        <v>4.2</v>
      </c>
      <c r="X86">
        <v>536</v>
      </c>
    </row>
    <row r="87" spans="1:29">
      <c r="B87" t="s">
        <v>3945</v>
      </c>
      <c r="C87" t="s">
        <v>3946</v>
      </c>
      <c r="D87" t="s">
        <v>3947</v>
      </c>
      <c r="E87" t="s">
        <v>362</v>
      </c>
      <c r="G87" t="s">
        <v>3948</v>
      </c>
      <c r="O87" t="s">
        <v>3949</v>
      </c>
      <c r="U87" t="s">
        <v>3950</v>
      </c>
      <c r="V87" t="s">
        <v>3628</v>
      </c>
      <c r="W87">
        <v>4.2</v>
      </c>
      <c r="X87">
        <v>20</v>
      </c>
    </row>
    <row r="88" spans="1:29">
      <c r="B88" t="s">
        <v>3951</v>
      </c>
      <c r="C88" t="s">
        <v>3952</v>
      </c>
      <c r="D88" t="s">
        <v>3953</v>
      </c>
      <c r="E88" t="s">
        <v>36</v>
      </c>
      <c r="G88" t="s">
        <v>3954</v>
      </c>
      <c r="O88" t="s">
        <v>3955</v>
      </c>
      <c r="Q88" t="s">
        <v>3956</v>
      </c>
      <c r="T88" t="s">
        <v>3957</v>
      </c>
      <c r="U88" t="s">
        <v>3958</v>
      </c>
      <c r="V88" t="s">
        <v>3957</v>
      </c>
      <c r="W88">
        <v>4.7</v>
      </c>
      <c r="X88">
        <v>140</v>
      </c>
    </row>
    <row r="89" spans="1:29">
      <c r="B89" t="s">
        <v>3959</v>
      </c>
      <c r="C89" t="s">
        <v>3960</v>
      </c>
      <c r="D89" t="s">
        <v>3961</v>
      </c>
      <c r="E89" t="s">
        <v>36</v>
      </c>
      <c r="F89" t="s">
        <v>3962</v>
      </c>
      <c r="G89" t="s">
        <v>3963</v>
      </c>
      <c r="O89" t="s">
        <v>3964</v>
      </c>
      <c r="T89" t="s">
        <v>3965</v>
      </c>
      <c r="U89" t="s">
        <v>3966</v>
      </c>
      <c r="V89" t="s">
        <v>3965</v>
      </c>
      <c r="W89">
        <v>5</v>
      </c>
      <c r="X89">
        <v>10</v>
      </c>
      <c r="AC89" t="s">
        <v>3967</v>
      </c>
    </row>
    <row r="90" spans="1:29">
      <c r="B90" t="s">
        <v>3968</v>
      </c>
      <c r="C90" t="s">
        <v>135</v>
      </c>
      <c r="D90" t="s">
        <v>3969</v>
      </c>
      <c r="E90" t="s">
        <v>36</v>
      </c>
      <c r="O90" t="s">
        <v>3970</v>
      </c>
      <c r="T90" t="s">
        <v>3971</v>
      </c>
      <c r="U90" t="s">
        <v>3972</v>
      </c>
      <c r="V90" t="s">
        <v>3628</v>
      </c>
      <c r="W90">
        <v>5</v>
      </c>
      <c r="X90">
        <v>5</v>
      </c>
    </row>
    <row r="91" spans="1:29">
      <c r="B91" t="s">
        <v>3973</v>
      </c>
      <c r="C91" t="s">
        <v>3974</v>
      </c>
      <c r="D91" t="s">
        <v>3975</v>
      </c>
      <c r="E91" t="s">
        <v>36</v>
      </c>
      <c r="G91" t="s">
        <v>3976</v>
      </c>
      <c r="U91" t="s">
        <v>3977</v>
      </c>
      <c r="V91" t="s">
        <v>3978</v>
      </c>
      <c r="W91">
        <v>4.0999999999999996</v>
      </c>
      <c r="X91">
        <v>21</v>
      </c>
    </row>
    <row r="92" spans="1:29">
      <c r="C92" t="s">
        <v>3979</v>
      </c>
      <c r="D92" t="s">
        <v>3980</v>
      </c>
      <c r="E92" t="s">
        <v>36</v>
      </c>
      <c r="G92" t="s">
        <v>3976</v>
      </c>
      <c r="U92" t="s">
        <v>3981</v>
      </c>
      <c r="V92" t="s">
        <v>3978</v>
      </c>
      <c r="W92">
        <v>4.9000000000000004</v>
      </c>
      <c r="X92">
        <v>36</v>
      </c>
    </row>
    <row r="93" spans="1:29">
      <c r="C93" t="s">
        <v>3982</v>
      </c>
      <c r="D93" t="s">
        <v>3983</v>
      </c>
      <c r="E93" t="s">
        <v>36</v>
      </c>
      <c r="G93" t="s">
        <v>3976</v>
      </c>
      <c r="U93" t="s">
        <v>3984</v>
      </c>
      <c r="V93" t="s">
        <v>3978</v>
      </c>
      <c r="W93">
        <v>4.9000000000000004</v>
      </c>
      <c r="X93">
        <v>26</v>
      </c>
    </row>
    <row r="94" spans="1:29">
      <c r="C94" t="s">
        <v>3985</v>
      </c>
      <c r="D94" t="s">
        <v>3986</v>
      </c>
      <c r="E94" t="s">
        <v>36</v>
      </c>
      <c r="G94" t="s">
        <v>3976</v>
      </c>
      <c r="U94" t="s">
        <v>3987</v>
      </c>
      <c r="V94" t="s">
        <v>3988</v>
      </c>
      <c r="W94">
        <v>4.5</v>
      </c>
      <c r="X94">
        <v>17</v>
      </c>
    </row>
    <row r="95" spans="1:29">
      <c r="C95" t="s">
        <v>3989</v>
      </c>
      <c r="D95" t="s">
        <v>3990</v>
      </c>
      <c r="E95" t="s">
        <v>36</v>
      </c>
      <c r="G95" t="s">
        <v>3976</v>
      </c>
      <c r="U95" t="s">
        <v>3991</v>
      </c>
      <c r="V95" t="s">
        <v>3978</v>
      </c>
      <c r="W95">
        <v>4.8</v>
      </c>
      <c r="X95">
        <v>44</v>
      </c>
    </row>
    <row r="96" spans="1:29">
      <c r="B96" t="s">
        <v>3992</v>
      </c>
      <c r="C96" t="s">
        <v>3993</v>
      </c>
      <c r="D96" t="s">
        <v>3994</v>
      </c>
      <c r="E96" t="s">
        <v>36</v>
      </c>
      <c r="O96" t="s">
        <v>3918</v>
      </c>
      <c r="U96" t="s">
        <v>3995</v>
      </c>
      <c r="V96" t="s">
        <v>3996</v>
      </c>
      <c r="W96" t="s">
        <v>3628</v>
      </c>
      <c r="X96" t="s">
        <v>3628</v>
      </c>
    </row>
    <row r="97" spans="2:24">
      <c r="C97" t="s">
        <v>3997</v>
      </c>
      <c r="D97" t="s">
        <v>3998</v>
      </c>
      <c r="E97" t="s">
        <v>36</v>
      </c>
      <c r="G97" t="s">
        <v>3999</v>
      </c>
      <c r="O97" t="s">
        <v>4000</v>
      </c>
      <c r="T97" t="s">
        <v>4001</v>
      </c>
      <c r="U97" t="s">
        <v>4002</v>
      </c>
      <c r="V97" t="s">
        <v>4001</v>
      </c>
      <c r="W97">
        <v>4.3</v>
      </c>
      <c r="X97">
        <v>8</v>
      </c>
    </row>
    <row r="98" spans="2:24">
      <c r="B98" t="s">
        <v>4003</v>
      </c>
      <c r="C98" t="s">
        <v>4004</v>
      </c>
      <c r="D98" t="s">
        <v>4005</v>
      </c>
      <c r="E98" t="s">
        <v>36</v>
      </c>
      <c r="O98" t="s">
        <v>3918</v>
      </c>
      <c r="T98" t="s">
        <v>4006</v>
      </c>
      <c r="U98" t="s">
        <v>4007</v>
      </c>
      <c r="V98" t="s">
        <v>3628</v>
      </c>
      <c r="W98">
        <v>5</v>
      </c>
      <c r="X98">
        <v>6</v>
      </c>
    </row>
    <row r="99" spans="2:24">
      <c r="B99" t="s">
        <v>4008</v>
      </c>
      <c r="C99" t="s">
        <v>4009</v>
      </c>
      <c r="D99" t="s">
        <v>4010</v>
      </c>
      <c r="E99" t="s">
        <v>36</v>
      </c>
      <c r="G99" t="s">
        <v>4011</v>
      </c>
      <c r="O99" t="s">
        <v>4012</v>
      </c>
      <c r="T99" t="s">
        <v>4013</v>
      </c>
      <c r="U99" t="s">
        <v>4014</v>
      </c>
      <c r="V99" t="s">
        <v>4013</v>
      </c>
      <c r="W99">
        <v>4.5</v>
      </c>
      <c r="X99">
        <v>47</v>
      </c>
    </row>
    <row r="100" spans="2:24">
      <c r="C100" t="s">
        <v>4015</v>
      </c>
      <c r="D100" t="s">
        <v>4016</v>
      </c>
      <c r="E100" t="s">
        <v>36</v>
      </c>
      <c r="F100" t="s">
        <v>4017</v>
      </c>
      <c r="O100" t="s">
        <v>4018</v>
      </c>
      <c r="T100" t="s">
        <v>4019</v>
      </c>
      <c r="U100" t="s">
        <v>4020</v>
      </c>
      <c r="V100" t="s">
        <v>4019</v>
      </c>
      <c r="W100">
        <v>5</v>
      </c>
      <c r="X100">
        <v>1</v>
      </c>
    </row>
    <row r="101" spans="2:24">
      <c r="B101" t="s">
        <v>4021</v>
      </c>
      <c r="C101" t="s">
        <v>4022</v>
      </c>
      <c r="D101" t="s">
        <v>4023</v>
      </c>
      <c r="E101" t="s">
        <v>36</v>
      </c>
      <c r="G101" t="s">
        <v>4024</v>
      </c>
      <c r="O101" t="s">
        <v>4025</v>
      </c>
      <c r="U101" t="s">
        <v>4026</v>
      </c>
      <c r="V101" t="s">
        <v>4027</v>
      </c>
      <c r="W101">
        <v>4.4000000000000004</v>
      </c>
      <c r="X101">
        <v>42</v>
      </c>
    </row>
    <row r="102" spans="2:24">
      <c r="B102" t="s">
        <v>4028</v>
      </c>
      <c r="C102" t="s">
        <v>4029</v>
      </c>
      <c r="D102" t="s">
        <v>4030</v>
      </c>
      <c r="E102" t="s">
        <v>36</v>
      </c>
      <c r="F102" t="s">
        <v>4031</v>
      </c>
      <c r="G102" t="s">
        <v>4032</v>
      </c>
      <c r="T102" t="s">
        <v>4033</v>
      </c>
      <c r="U102" t="s">
        <v>4034</v>
      </c>
      <c r="V102" t="s">
        <v>4033</v>
      </c>
      <c r="W102">
        <v>5</v>
      </c>
      <c r="X102">
        <v>49</v>
      </c>
    </row>
    <row r="103" spans="2:24">
      <c r="B103" t="s">
        <v>4035</v>
      </c>
      <c r="C103" t="s">
        <v>4036</v>
      </c>
      <c r="D103" t="s">
        <v>4037</v>
      </c>
      <c r="E103" t="s">
        <v>36</v>
      </c>
      <c r="G103" t="s">
        <v>4038</v>
      </c>
      <c r="Q103" t="s">
        <v>4039</v>
      </c>
      <c r="T103" t="s">
        <v>4040</v>
      </c>
      <c r="U103" t="s">
        <v>4041</v>
      </c>
      <c r="V103" t="s">
        <v>4040</v>
      </c>
      <c r="W103">
        <v>4</v>
      </c>
      <c r="X103">
        <v>44</v>
      </c>
    </row>
    <row r="104" spans="2:24">
      <c r="B104" t="s">
        <v>4042</v>
      </c>
      <c r="C104" t="s">
        <v>4043</v>
      </c>
      <c r="D104" t="s">
        <v>4044</v>
      </c>
      <c r="E104" t="s">
        <v>36</v>
      </c>
      <c r="G104" t="s">
        <v>4045</v>
      </c>
      <c r="Q104" t="s">
        <v>4039</v>
      </c>
      <c r="T104" t="s">
        <v>4046</v>
      </c>
      <c r="U104" t="s">
        <v>4047</v>
      </c>
      <c r="V104" t="s">
        <v>4040</v>
      </c>
      <c r="W104">
        <v>4.2</v>
      </c>
      <c r="X104">
        <v>25</v>
      </c>
    </row>
    <row r="105" spans="2:24">
      <c r="B105" t="s">
        <v>4048</v>
      </c>
      <c r="C105" t="s">
        <v>4049</v>
      </c>
      <c r="D105" t="s">
        <v>4050</v>
      </c>
      <c r="E105" t="s">
        <v>36</v>
      </c>
      <c r="G105" t="s">
        <v>4038</v>
      </c>
      <c r="O105" t="s">
        <v>4051</v>
      </c>
      <c r="T105" t="s">
        <v>4040</v>
      </c>
      <c r="U105" t="s">
        <v>4052</v>
      </c>
      <c r="V105" t="s">
        <v>4040</v>
      </c>
      <c r="W105">
        <v>4.8</v>
      </c>
      <c r="X105">
        <v>71</v>
      </c>
    </row>
    <row r="106" spans="2:24">
      <c r="B106" t="s">
        <v>4053</v>
      </c>
      <c r="C106" t="s">
        <v>4054</v>
      </c>
      <c r="D106" t="s">
        <v>4055</v>
      </c>
      <c r="E106" t="s">
        <v>36</v>
      </c>
      <c r="U106" t="s">
        <v>4056</v>
      </c>
      <c r="V106" t="s">
        <v>4046</v>
      </c>
      <c r="W106" t="s">
        <v>3628</v>
      </c>
      <c r="X106" t="s">
        <v>3628</v>
      </c>
    </row>
    <row r="107" spans="2:24">
      <c r="B107" t="s">
        <v>4057</v>
      </c>
      <c r="C107" t="s">
        <v>4058</v>
      </c>
      <c r="D107" t="s">
        <v>4059</v>
      </c>
      <c r="E107" t="s">
        <v>36</v>
      </c>
      <c r="N107">
        <v>3500</v>
      </c>
      <c r="T107" t="s">
        <v>4060</v>
      </c>
      <c r="U107" t="s">
        <v>4061</v>
      </c>
      <c r="V107" t="s">
        <v>4062</v>
      </c>
      <c r="W107">
        <v>5</v>
      </c>
      <c r="X107">
        <v>3</v>
      </c>
    </row>
    <row r="108" spans="2:24">
      <c r="C108" t="s">
        <v>4063</v>
      </c>
      <c r="D108" t="s">
        <v>4064</v>
      </c>
      <c r="E108" t="s">
        <v>36</v>
      </c>
      <c r="G108" t="s">
        <v>4065</v>
      </c>
      <c r="N108">
        <v>3500</v>
      </c>
      <c r="O108" t="s">
        <v>4066</v>
      </c>
      <c r="T108" t="s">
        <v>4060</v>
      </c>
      <c r="U108" t="s">
        <v>4067</v>
      </c>
      <c r="V108" t="s">
        <v>4062</v>
      </c>
      <c r="W108">
        <v>4.4000000000000004</v>
      </c>
      <c r="X108">
        <v>38</v>
      </c>
    </row>
    <row r="109" spans="2:24">
      <c r="C109" t="s">
        <v>4068</v>
      </c>
      <c r="D109" t="s">
        <v>4069</v>
      </c>
      <c r="E109" t="s">
        <v>36</v>
      </c>
      <c r="N109">
        <v>3500</v>
      </c>
      <c r="T109" t="s">
        <v>4060</v>
      </c>
      <c r="U109" t="s">
        <v>4070</v>
      </c>
      <c r="V109" t="s">
        <v>4062</v>
      </c>
      <c r="W109">
        <v>5</v>
      </c>
      <c r="X109">
        <v>3</v>
      </c>
    </row>
    <row r="110" spans="2:24">
      <c r="C110" t="s">
        <v>4071</v>
      </c>
      <c r="D110" t="s">
        <v>4072</v>
      </c>
      <c r="E110" t="s">
        <v>36</v>
      </c>
      <c r="G110" t="s">
        <v>4073</v>
      </c>
      <c r="N110">
        <v>3500</v>
      </c>
      <c r="T110" t="s">
        <v>4060</v>
      </c>
      <c r="U110" t="s">
        <v>4074</v>
      </c>
      <c r="V110" t="s">
        <v>4062</v>
      </c>
      <c r="W110">
        <v>5</v>
      </c>
      <c r="X110">
        <v>15</v>
      </c>
    </row>
    <row r="111" spans="2:24">
      <c r="B111" t="s">
        <v>4075</v>
      </c>
      <c r="C111" t="s">
        <v>4076</v>
      </c>
      <c r="D111" t="s">
        <v>4077</v>
      </c>
      <c r="E111" t="s">
        <v>36</v>
      </c>
      <c r="F111" t="s">
        <v>4078</v>
      </c>
      <c r="G111" t="s">
        <v>4065</v>
      </c>
      <c r="T111" t="s">
        <v>4079</v>
      </c>
      <c r="U111" t="s">
        <v>4080</v>
      </c>
      <c r="V111" t="s">
        <v>4062</v>
      </c>
      <c r="W111">
        <v>4.5</v>
      </c>
      <c r="X111">
        <v>4</v>
      </c>
    </row>
    <row r="112" spans="2:24">
      <c r="B112" t="s">
        <v>4081</v>
      </c>
      <c r="C112" t="s">
        <v>4082</v>
      </c>
      <c r="D112" t="s">
        <v>4083</v>
      </c>
      <c r="E112" t="s">
        <v>36</v>
      </c>
      <c r="F112" t="s">
        <v>4084</v>
      </c>
      <c r="G112" t="s">
        <v>4085</v>
      </c>
      <c r="T112" t="s">
        <v>4086</v>
      </c>
      <c r="U112" t="s">
        <v>4087</v>
      </c>
      <c r="V112" t="s">
        <v>3628</v>
      </c>
      <c r="W112">
        <v>3.6</v>
      </c>
      <c r="X112">
        <v>7</v>
      </c>
    </row>
    <row r="113" spans="2:24">
      <c r="B113" t="s">
        <v>4088</v>
      </c>
      <c r="C113" t="s">
        <v>4089</v>
      </c>
      <c r="D113" t="s">
        <v>4090</v>
      </c>
      <c r="E113" t="s">
        <v>36</v>
      </c>
      <c r="G113" t="s">
        <v>4091</v>
      </c>
      <c r="O113" t="s">
        <v>3833</v>
      </c>
      <c r="T113" t="s">
        <v>4092</v>
      </c>
      <c r="U113" t="s">
        <v>4093</v>
      </c>
      <c r="V113" t="s">
        <v>4094</v>
      </c>
      <c r="W113">
        <v>3.6</v>
      </c>
      <c r="X113">
        <v>33</v>
      </c>
    </row>
    <row r="114" spans="2:24">
      <c r="B114" t="s">
        <v>4095</v>
      </c>
      <c r="C114" t="s">
        <v>4096</v>
      </c>
      <c r="D114" t="s">
        <v>4097</v>
      </c>
      <c r="E114" t="s">
        <v>36</v>
      </c>
      <c r="F114" t="s">
        <v>236</v>
      </c>
      <c r="G114" t="s">
        <v>237</v>
      </c>
      <c r="T114" t="s">
        <v>238</v>
      </c>
      <c r="U114" t="s">
        <v>4098</v>
      </c>
      <c r="V114" t="s">
        <v>238</v>
      </c>
      <c r="W114">
        <v>4.3</v>
      </c>
      <c r="X114">
        <v>7</v>
      </c>
    </row>
    <row r="115" spans="2:24">
      <c r="B115" t="s">
        <v>4099</v>
      </c>
      <c r="C115" t="s">
        <v>4100</v>
      </c>
      <c r="D115" t="s">
        <v>4101</v>
      </c>
      <c r="E115" t="s">
        <v>36</v>
      </c>
      <c r="G115" t="s">
        <v>4102</v>
      </c>
      <c r="U115" t="s">
        <v>4103</v>
      </c>
      <c r="V115" t="s">
        <v>3628</v>
      </c>
      <c r="W115">
        <v>3</v>
      </c>
      <c r="X115">
        <v>2</v>
      </c>
    </row>
    <row r="116" spans="2:24">
      <c r="B116" t="s">
        <v>4104</v>
      </c>
      <c r="C116" t="s">
        <v>4105</v>
      </c>
      <c r="D116" t="s">
        <v>4106</v>
      </c>
      <c r="E116" t="s">
        <v>4107</v>
      </c>
      <c r="U116" t="s">
        <v>4108</v>
      </c>
      <c r="V116" t="s">
        <v>3628</v>
      </c>
      <c r="W116">
        <v>4</v>
      </c>
      <c r="X116">
        <v>6</v>
      </c>
    </row>
    <row r="117" spans="2:24">
      <c r="B117" t="s">
        <v>4109</v>
      </c>
      <c r="C117" t="s">
        <v>4110</v>
      </c>
      <c r="D117" t="s">
        <v>4111</v>
      </c>
      <c r="E117" t="s">
        <v>36</v>
      </c>
      <c r="F117" t="s">
        <v>4112</v>
      </c>
      <c r="G117" t="s">
        <v>4113</v>
      </c>
      <c r="O117" t="s">
        <v>4114</v>
      </c>
      <c r="T117" t="s">
        <v>4115</v>
      </c>
      <c r="U117" t="s">
        <v>4116</v>
      </c>
      <c r="V117" t="s">
        <v>4115</v>
      </c>
      <c r="W117">
        <v>4.5999999999999996</v>
      </c>
      <c r="X117">
        <v>95</v>
      </c>
    </row>
    <row r="118" spans="2:24">
      <c r="E118" t="s">
        <v>4117</v>
      </c>
      <c r="F118" t="s">
        <v>4112</v>
      </c>
      <c r="G118" t="s">
        <v>4113</v>
      </c>
      <c r="O118" t="s">
        <v>4114</v>
      </c>
      <c r="T118" t="s">
        <v>4115</v>
      </c>
      <c r="U118" t="s">
        <v>4118</v>
      </c>
      <c r="V118" t="s">
        <v>4115</v>
      </c>
      <c r="W118">
        <v>4.5999999999999996</v>
      </c>
      <c r="X118">
        <v>95</v>
      </c>
    </row>
    <row r="119" spans="2:24">
      <c r="B119" t="s">
        <v>4119</v>
      </c>
      <c r="C119" t="s">
        <v>4120</v>
      </c>
      <c r="D119" t="s">
        <v>4121</v>
      </c>
      <c r="E119" t="s">
        <v>362</v>
      </c>
      <c r="G119" t="s">
        <v>4122</v>
      </c>
      <c r="U119" t="s">
        <v>4123</v>
      </c>
      <c r="V119" t="s">
        <v>4124</v>
      </c>
      <c r="W119">
        <v>4.0999999999999996</v>
      </c>
      <c r="X119">
        <v>403</v>
      </c>
    </row>
    <row r="120" spans="2:24">
      <c r="B120" t="s">
        <v>4125</v>
      </c>
      <c r="C120" t="s">
        <v>4126</v>
      </c>
      <c r="D120" t="s">
        <v>4127</v>
      </c>
      <c r="E120" t="s">
        <v>36</v>
      </c>
      <c r="F120" t="s">
        <v>4128</v>
      </c>
      <c r="G120" t="s">
        <v>4129</v>
      </c>
      <c r="T120" t="s">
        <v>4130</v>
      </c>
      <c r="U120" t="s">
        <v>4131</v>
      </c>
      <c r="V120" t="s">
        <v>4130</v>
      </c>
      <c r="W120">
        <v>4.2</v>
      </c>
      <c r="X120">
        <v>5</v>
      </c>
    </row>
    <row r="121" spans="2:24">
      <c r="B121" t="s">
        <v>4132</v>
      </c>
      <c r="C121" t="s">
        <v>4133</v>
      </c>
      <c r="D121" t="s">
        <v>4134</v>
      </c>
      <c r="E121" t="s">
        <v>36</v>
      </c>
      <c r="G121" t="s">
        <v>4135</v>
      </c>
      <c r="K121">
        <v>1000</v>
      </c>
      <c r="N121">
        <v>2000</v>
      </c>
      <c r="O121" t="s">
        <v>4136</v>
      </c>
      <c r="T121" t="s">
        <v>4130</v>
      </c>
      <c r="U121" t="s">
        <v>4137</v>
      </c>
      <c r="V121" t="s">
        <v>4130</v>
      </c>
      <c r="W121">
        <v>4.7</v>
      </c>
      <c r="X121">
        <v>28</v>
      </c>
    </row>
    <row r="122" spans="2:24">
      <c r="B122" t="s">
        <v>4138</v>
      </c>
      <c r="C122" t="s">
        <v>4139</v>
      </c>
      <c r="D122" t="s">
        <v>4140</v>
      </c>
      <c r="E122" t="s">
        <v>36</v>
      </c>
      <c r="F122" t="s">
        <v>4128</v>
      </c>
      <c r="G122" t="s">
        <v>4135</v>
      </c>
      <c r="K122">
        <v>1000</v>
      </c>
      <c r="N122">
        <v>1500</v>
      </c>
      <c r="T122" t="s">
        <v>4130</v>
      </c>
      <c r="U122" t="s">
        <v>4141</v>
      </c>
      <c r="V122" t="s">
        <v>4130</v>
      </c>
      <c r="W122">
        <v>5</v>
      </c>
      <c r="X122">
        <v>10</v>
      </c>
    </row>
    <row r="123" spans="2:24">
      <c r="B123" t="s">
        <v>4142</v>
      </c>
      <c r="C123" t="s">
        <v>4143</v>
      </c>
      <c r="D123" t="s">
        <v>4144</v>
      </c>
      <c r="E123" t="s">
        <v>36</v>
      </c>
      <c r="G123" t="s">
        <v>4135</v>
      </c>
      <c r="K123">
        <v>1000</v>
      </c>
      <c r="N123">
        <v>2500</v>
      </c>
      <c r="T123" t="s">
        <v>4145</v>
      </c>
      <c r="U123" t="s">
        <v>4146</v>
      </c>
      <c r="V123" t="s">
        <v>4145</v>
      </c>
      <c r="W123">
        <v>5</v>
      </c>
      <c r="X123">
        <v>8</v>
      </c>
    </row>
    <row r="124" spans="2:24">
      <c r="B124" t="s">
        <v>4147</v>
      </c>
      <c r="C124" t="s">
        <v>4148</v>
      </c>
      <c r="D124" t="s">
        <v>4149</v>
      </c>
      <c r="E124" t="s">
        <v>36</v>
      </c>
      <c r="U124" t="s">
        <v>4150</v>
      </c>
      <c r="V124" t="s">
        <v>3628</v>
      </c>
      <c r="W124">
        <v>4.4000000000000004</v>
      </c>
      <c r="X124">
        <v>7</v>
      </c>
    </row>
    <row r="125" spans="2:24">
      <c r="B125" t="s">
        <v>4151</v>
      </c>
      <c r="C125" t="s">
        <v>4152</v>
      </c>
      <c r="D125" t="s">
        <v>4153</v>
      </c>
      <c r="E125" t="s">
        <v>36</v>
      </c>
      <c r="G125" t="s">
        <v>4154</v>
      </c>
      <c r="O125" t="s">
        <v>3918</v>
      </c>
      <c r="U125" t="s">
        <v>4155</v>
      </c>
      <c r="V125" t="s">
        <v>3628</v>
      </c>
      <c r="W125">
        <v>4.8</v>
      </c>
      <c r="X125">
        <v>145</v>
      </c>
    </row>
    <row r="126" spans="2:24">
      <c r="B126" t="s">
        <v>4156</v>
      </c>
      <c r="C126" t="s">
        <v>4157</v>
      </c>
      <c r="D126" t="s">
        <v>4158</v>
      </c>
      <c r="E126" t="s">
        <v>36</v>
      </c>
      <c r="G126" t="s">
        <v>4159</v>
      </c>
      <c r="O126" t="s">
        <v>4012</v>
      </c>
      <c r="T126" t="s">
        <v>4160</v>
      </c>
      <c r="U126" t="s">
        <v>4161</v>
      </c>
      <c r="V126" t="s">
        <v>4160</v>
      </c>
      <c r="W126">
        <v>4.4000000000000004</v>
      </c>
      <c r="X126">
        <v>48</v>
      </c>
    </row>
    <row r="127" spans="2:24">
      <c r="B127" t="s">
        <v>4162</v>
      </c>
      <c r="C127" t="s">
        <v>4163</v>
      </c>
      <c r="D127" t="s">
        <v>4164</v>
      </c>
      <c r="E127" t="s">
        <v>36</v>
      </c>
      <c r="G127" t="s">
        <v>4165</v>
      </c>
      <c r="U127" t="s">
        <v>4166</v>
      </c>
      <c r="V127" t="s">
        <v>4167</v>
      </c>
      <c r="W127">
        <v>4.4000000000000004</v>
      </c>
      <c r="X127">
        <v>27</v>
      </c>
    </row>
    <row r="128" spans="2:24">
      <c r="B128" t="s">
        <v>4168</v>
      </c>
      <c r="C128" t="s">
        <v>4169</v>
      </c>
      <c r="D128" t="s">
        <v>4170</v>
      </c>
      <c r="E128" t="s">
        <v>362</v>
      </c>
      <c r="G128" t="s">
        <v>4171</v>
      </c>
      <c r="U128" t="s">
        <v>4172</v>
      </c>
      <c r="V128" t="s">
        <v>4173</v>
      </c>
      <c r="W128">
        <v>3.7</v>
      </c>
      <c r="X128">
        <v>3</v>
      </c>
    </row>
    <row r="129" spans="2:29">
      <c r="B129" t="s">
        <v>4174</v>
      </c>
      <c r="C129" t="s">
        <v>4175</v>
      </c>
      <c r="D129" t="s">
        <v>4176</v>
      </c>
      <c r="E129" t="s">
        <v>36</v>
      </c>
      <c r="O129" t="s">
        <v>3918</v>
      </c>
      <c r="T129" t="s">
        <v>4177</v>
      </c>
      <c r="U129" t="s">
        <v>4178</v>
      </c>
      <c r="V129" t="s">
        <v>4177</v>
      </c>
      <c r="W129">
        <v>1</v>
      </c>
      <c r="X129">
        <v>1</v>
      </c>
    </row>
    <row r="130" spans="2:29">
      <c r="B130" t="s">
        <v>4179</v>
      </c>
      <c r="C130" t="s">
        <v>4180</v>
      </c>
      <c r="D130" t="s">
        <v>4181</v>
      </c>
      <c r="E130" t="s">
        <v>36</v>
      </c>
      <c r="G130" t="s">
        <v>4182</v>
      </c>
      <c r="T130" t="s">
        <v>4183</v>
      </c>
      <c r="U130" t="s">
        <v>4184</v>
      </c>
      <c r="V130" t="s">
        <v>4183</v>
      </c>
      <c r="W130">
        <v>4</v>
      </c>
      <c r="X130">
        <v>6</v>
      </c>
      <c r="AC130">
        <v>20</v>
      </c>
    </row>
    <row r="131" spans="2:29">
      <c r="B131" t="s">
        <v>4185</v>
      </c>
      <c r="C131" t="s">
        <v>4186</v>
      </c>
      <c r="D131" t="s">
        <v>4187</v>
      </c>
      <c r="E131" t="s">
        <v>36</v>
      </c>
      <c r="G131" t="s">
        <v>4188</v>
      </c>
      <c r="U131" t="s">
        <v>4189</v>
      </c>
      <c r="V131" t="s">
        <v>3628</v>
      </c>
      <c r="W131">
        <v>1.5</v>
      </c>
      <c r="X131">
        <v>2</v>
      </c>
    </row>
    <row r="132" spans="2:29">
      <c r="B132" t="s">
        <v>4190</v>
      </c>
      <c r="C132" t="s">
        <v>4191</v>
      </c>
      <c r="D132" t="s">
        <v>4192</v>
      </c>
      <c r="E132" t="s">
        <v>36</v>
      </c>
      <c r="G132" t="s">
        <v>4193</v>
      </c>
      <c r="K132">
        <v>1000</v>
      </c>
      <c r="N132">
        <v>3500</v>
      </c>
      <c r="O132" t="s">
        <v>4012</v>
      </c>
      <c r="T132" t="s">
        <v>4194</v>
      </c>
      <c r="U132" t="s">
        <v>4195</v>
      </c>
      <c r="V132" t="s">
        <v>4196</v>
      </c>
    </row>
    <row r="133" spans="2:29">
      <c r="B133" t="s">
        <v>4197</v>
      </c>
      <c r="C133" t="s">
        <v>4198</v>
      </c>
      <c r="D133" t="s">
        <v>4199</v>
      </c>
      <c r="E133" t="s">
        <v>36</v>
      </c>
      <c r="F133" t="s">
        <v>4200</v>
      </c>
      <c r="T133" t="s">
        <v>4201</v>
      </c>
      <c r="U133" t="s">
        <v>4202</v>
      </c>
      <c r="V133" t="s">
        <v>4201</v>
      </c>
      <c r="W133">
        <v>4.0999999999999996</v>
      </c>
      <c r="X133">
        <v>417</v>
      </c>
    </row>
    <row r="134" spans="2:29">
      <c r="B134" t="s">
        <v>1391</v>
      </c>
      <c r="C134" t="s">
        <v>1397</v>
      </c>
      <c r="D134" t="s">
        <v>4203</v>
      </c>
      <c r="E134" t="s">
        <v>362</v>
      </c>
      <c r="F134" t="s">
        <v>4204</v>
      </c>
      <c r="G134" t="s">
        <v>4205</v>
      </c>
      <c r="T134" t="s">
        <v>1396</v>
      </c>
      <c r="U134" t="s">
        <v>4206</v>
      </c>
      <c r="V134" t="s">
        <v>1396</v>
      </c>
      <c r="W134">
        <v>4.4000000000000004</v>
      </c>
      <c r="X134">
        <v>232</v>
      </c>
    </row>
    <row r="135" spans="2:29">
      <c r="B135" t="s">
        <v>4207</v>
      </c>
      <c r="C135" t="s">
        <v>4208</v>
      </c>
      <c r="D135" t="s">
        <v>4209</v>
      </c>
      <c r="E135" t="s">
        <v>36</v>
      </c>
      <c r="N135">
        <v>10500</v>
      </c>
      <c r="T135" t="s">
        <v>4210</v>
      </c>
      <c r="U135" t="s">
        <v>4211</v>
      </c>
      <c r="V135" t="s">
        <v>4212</v>
      </c>
      <c r="W135">
        <v>4.3</v>
      </c>
      <c r="X135">
        <v>6</v>
      </c>
    </row>
    <row r="136" spans="2:29">
      <c r="B136" t="s">
        <v>4213</v>
      </c>
      <c r="C136" t="s">
        <v>4214</v>
      </c>
      <c r="D136" t="s">
        <v>4215</v>
      </c>
      <c r="E136" t="s">
        <v>36</v>
      </c>
      <c r="G136" t="s">
        <v>4216</v>
      </c>
      <c r="U136" t="s">
        <v>4217</v>
      </c>
      <c r="V136" t="s">
        <v>4218</v>
      </c>
      <c r="W136" t="s">
        <v>3628</v>
      </c>
      <c r="X136" t="s">
        <v>3628</v>
      </c>
    </row>
    <row r="137" spans="2:29">
      <c r="B137" t="s">
        <v>4219</v>
      </c>
      <c r="C137" t="s">
        <v>4220</v>
      </c>
      <c r="D137" t="s">
        <v>4221</v>
      </c>
      <c r="E137" t="s">
        <v>36</v>
      </c>
      <c r="F137" t="s">
        <v>4084</v>
      </c>
      <c r="G137" t="s">
        <v>4222</v>
      </c>
      <c r="T137" t="s">
        <v>4223</v>
      </c>
      <c r="U137" t="s">
        <v>4224</v>
      </c>
      <c r="V137" t="s">
        <v>4225</v>
      </c>
      <c r="W137">
        <v>4.5</v>
      </c>
      <c r="X137">
        <v>19</v>
      </c>
    </row>
    <row r="138" spans="2:29">
      <c r="B138" t="s">
        <v>4226</v>
      </c>
      <c r="C138" t="s">
        <v>4227</v>
      </c>
      <c r="D138" t="s">
        <v>4228</v>
      </c>
      <c r="E138" t="s">
        <v>36</v>
      </c>
      <c r="G138" t="s">
        <v>4222</v>
      </c>
      <c r="U138" t="s">
        <v>4229</v>
      </c>
      <c r="V138" t="s">
        <v>4225</v>
      </c>
      <c r="W138">
        <v>4.5999999999999996</v>
      </c>
      <c r="X138">
        <v>11</v>
      </c>
    </row>
    <row r="139" spans="2:29">
      <c r="B139" t="s">
        <v>4230</v>
      </c>
      <c r="C139" t="s">
        <v>4231</v>
      </c>
      <c r="D139" t="s">
        <v>4232</v>
      </c>
      <c r="E139" t="s">
        <v>362</v>
      </c>
      <c r="G139" t="s">
        <v>4233</v>
      </c>
      <c r="U139" t="s">
        <v>4234</v>
      </c>
      <c r="V139" t="s">
        <v>4235</v>
      </c>
      <c r="W139">
        <v>4.4000000000000004</v>
      </c>
      <c r="X139">
        <v>25</v>
      </c>
    </row>
    <row r="140" spans="2:29">
      <c r="B140" t="s">
        <v>4236</v>
      </c>
      <c r="C140" t="s">
        <v>4237</v>
      </c>
      <c r="D140" t="s">
        <v>4238</v>
      </c>
      <c r="E140" t="s">
        <v>36</v>
      </c>
      <c r="G140" t="s">
        <v>4239</v>
      </c>
      <c r="U140" t="s">
        <v>4240</v>
      </c>
      <c r="V140" t="s">
        <v>3628</v>
      </c>
      <c r="W140">
        <v>4.2</v>
      </c>
      <c r="X140">
        <v>674</v>
      </c>
    </row>
    <row r="141" spans="2:29">
      <c r="B141" t="s">
        <v>4241</v>
      </c>
      <c r="C141" t="s">
        <v>4242</v>
      </c>
      <c r="D141" t="s">
        <v>4243</v>
      </c>
      <c r="E141" t="s">
        <v>36</v>
      </c>
      <c r="F141" t="s">
        <v>4244</v>
      </c>
      <c r="G141" t="s">
        <v>4245</v>
      </c>
      <c r="T141" t="s">
        <v>4246</v>
      </c>
      <c r="U141" t="s">
        <v>4247</v>
      </c>
      <c r="V141" t="s">
        <v>4246</v>
      </c>
      <c r="W141">
        <v>3</v>
      </c>
      <c r="X141">
        <v>2</v>
      </c>
    </row>
    <row r="142" spans="2:29">
      <c r="B142" t="s">
        <v>4248</v>
      </c>
      <c r="C142" t="s">
        <v>4249</v>
      </c>
      <c r="D142" t="s">
        <v>4250</v>
      </c>
      <c r="E142" t="s">
        <v>36</v>
      </c>
      <c r="G142" t="s">
        <v>4251</v>
      </c>
      <c r="O142" t="s">
        <v>3918</v>
      </c>
      <c r="U142" t="s">
        <v>4252</v>
      </c>
      <c r="V142" t="s">
        <v>4253</v>
      </c>
      <c r="W142">
        <v>4.5</v>
      </c>
      <c r="X142">
        <v>543</v>
      </c>
    </row>
    <row r="143" spans="2:29">
      <c r="B143" t="s">
        <v>499</v>
      </c>
      <c r="C143" t="s">
        <v>500</v>
      </c>
      <c r="D143" t="s">
        <v>4254</v>
      </c>
      <c r="E143" t="s">
        <v>362</v>
      </c>
      <c r="G143" t="s">
        <v>4255</v>
      </c>
      <c r="Q143" t="s">
        <v>4256</v>
      </c>
      <c r="U143" t="s">
        <v>4257</v>
      </c>
      <c r="V143" t="s">
        <v>3628</v>
      </c>
      <c r="W143">
        <v>4.2</v>
      </c>
      <c r="X143">
        <v>2190</v>
      </c>
    </row>
    <row r="144" spans="2:29">
      <c r="B144" t="s">
        <v>4258</v>
      </c>
      <c r="C144" t="s">
        <v>4259</v>
      </c>
      <c r="D144" t="s">
        <v>4260</v>
      </c>
      <c r="E144" t="s">
        <v>362</v>
      </c>
      <c r="F144" t="s">
        <v>4261</v>
      </c>
      <c r="T144" t="s">
        <v>4262</v>
      </c>
      <c r="U144" t="s">
        <v>4263</v>
      </c>
      <c r="V144" t="s">
        <v>4262</v>
      </c>
      <c r="W144">
        <v>4.2</v>
      </c>
      <c r="X144">
        <v>292</v>
      </c>
    </row>
    <row r="145" spans="2:29">
      <c r="D145" t="s">
        <v>4264</v>
      </c>
      <c r="E145" t="s">
        <v>362</v>
      </c>
      <c r="F145" t="s">
        <v>4261</v>
      </c>
      <c r="T145" t="s">
        <v>4262</v>
      </c>
      <c r="U145" t="s">
        <v>4265</v>
      </c>
      <c r="V145" t="s">
        <v>4262</v>
      </c>
      <c r="W145">
        <v>4.2</v>
      </c>
      <c r="X145">
        <v>294</v>
      </c>
    </row>
    <row r="146" spans="2:29">
      <c r="B146" t="s">
        <v>4266</v>
      </c>
      <c r="C146" t="s">
        <v>4259</v>
      </c>
      <c r="D146" t="s">
        <v>4267</v>
      </c>
      <c r="E146" t="s">
        <v>362</v>
      </c>
      <c r="F146" t="s">
        <v>4261</v>
      </c>
      <c r="T146" t="s">
        <v>4262</v>
      </c>
      <c r="U146" t="s">
        <v>4268</v>
      </c>
      <c r="V146" t="s">
        <v>4262</v>
      </c>
      <c r="W146">
        <v>4.8</v>
      </c>
      <c r="X146">
        <v>10</v>
      </c>
    </row>
    <row r="147" spans="2:29">
      <c r="U147" t="s">
        <v>4269</v>
      </c>
      <c r="V147" t="s">
        <v>4262</v>
      </c>
      <c r="W147">
        <v>4.8</v>
      </c>
      <c r="X147">
        <v>10</v>
      </c>
    </row>
    <row r="148" spans="2:29">
      <c r="B148" t="s">
        <v>4270</v>
      </c>
      <c r="C148" t="s">
        <v>4271</v>
      </c>
      <c r="D148" t="s">
        <v>4272</v>
      </c>
      <c r="E148" t="s">
        <v>36</v>
      </c>
      <c r="G148" t="s">
        <v>4273</v>
      </c>
      <c r="N148">
        <v>1100</v>
      </c>
      <c r="T148" t="s">
        <v>4274</v>
      </c>
      <c r="U148" t="s">
        <v>4275</v>
      </c>
      <c r="V148" t="s">
        <v>3628</v>
      </c>
      <c r="W148">
        <v>3.8</v>
      </c>
      <c r="X148">
        <v>2379</v>
      </c>
    </row>
    <row r="149" spans="2:29">
      <c r="B149" t="s">
        <v>4276</v>
      </c>
      <c r="C149" t="s">
        <v>4277</v>
      </c>
      <c r="D149" t="s">
        <v>4278</v>
      </c>
      <c r="E149" t="s">
        <v>4117</v>
      </c>
      <c r="F149" t="s">
        <v>4112</v>
      </c>
      <c r="G149" t="s">
        <v>4113</v>
      </c>
      <c r="O149" t="s">
        <v>3918</v>
      </c>
      <c r="T149" t="s">
        <v>4115</v>
      </c>
      <c r="U149" t="s">
        <v>4279</v>
      </c>
      <c r="V149" t="s">
        <v>4115</v>
      </c>
      <c r="W149">
        <v>4.0999999999999996</v>
      </c>
      <c r="X149">
        <v>11</v>
      </c>
    </row>
    <row r="150" spans="2:29">
      <c r="B150" t="s">
        <v>4280</v>
      </c>
      <c r="C150" t="s">
        <v>4281</v>
      </c>
      <c r="D150" t="s">
        <v>4282</v>
      </c>
      <c r="E150" t="s">
        <v>36</v>
      </c>
      <c r="F150" t="s">
        <v>4283</v>
      </c>
      <c r="T150" t="s">
        <v>4284</v>
      </c>
      <c r="U150" t="s">
        <v>4285</v>
      </c>
      <c r="V150" t="s">
        <v>4284</v>
      </c>
      <c r="W150">
        <v>3.7</v>
      </c>
      <c r="X150">
        <v>3</v>
      </c>
      <c r="AC150">
        <v>10</v>
      </c>
    </row>
    <row r="151" spans="2:29">
      <c r="B151" t="s">
        <v>4286</v>
      </c>
      <c r="C151" t="s">
        <v>4287</v>
      </c>
      <c r="D151" t="s">
        <v>4288</v>
      </c>
      <c r="E151" t="s">
        <v>36</v>
      </c>
      <c r="G151" t="s">
        <v>4182</v>
      </c>
      <c r="T151" t="s">
        <v>4183</v>
      </c>
      <c r="U151" t="s">
        <v>4289</v>
      </c>
      <c r="V151" t="s">
        <v>4183</v>
      </c>
      <c r="W151">
        <v>4.7</v>
      </c>
      <c r="X151">
        <v>3</v>
      </c>
      <c r="AC151">
        <v>20</v>
      </c>
    </row>
    <row r="152" spans="2:29">
      <c r="C152" t="s">
        <v>4290</v>
      </c>
      <c r="D152" t="s">
        <v>4291</v>
      </c>
      <c r="E152" t="s">
        <v>36</v>
      </c>
      <c r="G152" t="s">
        <v>4182</v>
      </c>
      <c r="T152" t="s">
        <v>4183</v>
      </c>
      <c r="U152" t="s">
        <v>4292</v>
      </c>
      <c r="V152" t="s">
        <v>4183</v>
      </c>
      <c r="W152" t="s">
        <v>3628</v>
      </c>
      <c r="X152" t="s">
        <v>3628</v>
      </c>
      <c r="AC152">
        <v>20</v>
      </c>
    </row>
    <row r="153" spans="2:29">
      <c r="C153" t="s">
        <v>4293</v>
      </c>
      <c r="D153" t="s">
        <v>4294</v>
      </c>
      <c r="E153" t="s">
        <v>36</v>
      </c>
      <c r="G153" t="s">
        <v>4182</v>
      </c>
      <c r="O153" t="s">
        <v>4012</v>
      </c>
      <c r="T153" t="s">
        <v>4183</v>
      </c>
      <c r="U153" t="s">
        <v>4295</v>
      </c>
      <c r="V153" t="s">
        <v>4183</v>
      </c>
      <c r="W153">
        <v>4.5999999999999996</v>
      </c>
      <c r="X153">
        <v>9</v>
      </c>
      <c r="AC153">
        <v>20</v>
      </c>
    </row>
    <row r="154" spans="2:29">
      <c r="C154" t="s">
        <v>4296</v>
      </c>
      <c r="D154" t="s">
        <v>4297</v>
      </c>
      <c r="E154" t="s">
        <v>36</v>
      </c>
      <c r="G154" t="s">
        <v>4182</v>
      </c>
      <c r="O154" t="s">
        <v>4012</v>
      </c>
      <c r="T154" t="s">
        <v>4183</v>
      </c>
      <c r="U154" t="s">
        <v>4298</v>
      </c>
      <c r="V154" t="s">
        <v>4183</v>
      </c>
      <c r="W154">
        <v>3.7</v>
      </c>
      <c r="X154">
        <v>23</v>
      </c>
      <c r="AC154">
        <v>20</v>
      </c>
    </row>
    <row r="155" spans="2:29">
      <c r="C155" t="s">
        <v>4299</v>
      </c>
      <c r="D155" t="s">
        <v>4300</v>
      </c>
      <c r="E155" t="s">
        <v>36</v>
      </c>
      <c r="G155" t="s">
        <v>4182</v>
      </c>
      <c r="O155" t="s">
        <v>4012</v>
      </c>
      <c r="T155" t="s">
        <v>4183</v>
      </c>
      <c r="U155" t="s">
        <v>4301</v>
      </c>
      <c r="V155" t="s">
        <v>4183</v>
      </c>
      <c r="W155">
        <v>4.5</v>
      </c>
      <c r="X155">
        <v>19</v>
      </c>
      <c r="AC155">
        <v>20</v>
      </c>
    </row>
    <row r="156" spans="2:29">
      <c r="B156" t="s">
        <v>4302</v>
      </c>
      <c r="C156" t="s">
        <v>4303</v>
      </c>
      <c r="D156" t="s">
        <v>4304</v>
      </c>
      <c r="E156" t="s">
        <v>36</v>
      </c>
      <c r="G156" t="s">
        <v>4182</v>
      </c>
      <c r="T156" t="s">
        <v>4183</v>
      </c>
      <c r="U156" t="s">
        <v>4305</v>
      </c>
      <c r="V156" t="s">
        <v>4183</v>
      </c>
      <c r="W156">
        <v>5</v>
      </c>
      <c r="X156">
        <v>1</v>
      </c>
      <c r="AC156">
        <v>20</v>
      </c>
    </row>
    <row r="157" spans="2:29">
      <c r="B157" t="s">
        <v>850</v>
      </c>
      <c r="C157" t="s">
        <v>851</v>
      </c>
      <c r="D157" t="s">
        <v>4306</v>
      </c>
      <c r="E157" t="s">
        <v>36</v>
      </c>
      <c r="G157" t="s">
        <v>853</v>
      </c>
      <c r="O157" t="s">
        <v>4307</v>
      </c>
      <c r="T157" t="s">
        <v>855</v>
      </c>
      <c r="U157" t="s">
        <v>4308</v>
      </c>
      <c r="V157" t="s">
        <v>857</v>
      </c>
      <c r="W157">
        <v>4</v>
      </c>
      <c r="X157">
        <v>27</v>
      </c>
    </row>
    <row r="158" spans="2:29">
      <c r="B158" t="s">
        <v>4309</v>
      </c>
      <c r="C158" t="s">
        <v>4310</v>
      </c>
      <c r="D158" t="s">
        <v>4311</v>
      </c>
      <c r="E158" t="s">
        <v>36</v>
      </c>
      <c r="O158" t="s">
        <v>4312</v>
      </c>
      <c r="U158" t="s">
        <v>4313</v>
      </c>
      <c r="V158" t="s">
        <v>3628</v>
      </c>
      <c r="W158">
        <v>4.4000000000000004</v>
      </c>
      <c r="X158">
        <v>14</v>
      </c>
    </row>
    <row r="159" spans="2:29">
      <c r="B159" t="s">
        <v>4314</v>
      </c>
      <c r="C159" t="s">
        <v>4315</v>
      </c>
      <c r="D159" t="s">
        <v>4316</v>
      </c>
      <c r="E159" t="s">
        <v>36</v>
      </c>
      <c r="G159" t="s">
        <v>4317</v>
      </c>
      <c r="U159" t="s">
        <v>4318</v>
      </c>
      <c r="V159" t="s">
        <v>4319</v>
      </c>
      <c r="W159">
        <v>4.5999999999999996</v>
      </c>
      <c r="X159">
        <v>79</v>
      </c>
    </row>
    <row r="160" spans="2:29">
      <c r="B160" t="s">
        <v>4320</v>
      </c>
      <c r="C160" t="s">
        <v>4321</v>
      </c>
      <c r="D160" t="s">
        <v>4322</v>
      </c>
      <c r="E160" t="s">
        <v>36</v>
      </c>
      <c r="G160" t="s">
        <v>4317</v>
      </c>
      <c r="O160" t="s">
        <v>3918</v>
      </c>
      <c r="T160" t="s">
        <v>4323</v>
      </c>
      <c r="U160" t="s">
        <v>4324</v>
      </c>
      <c r="V160" t="s">
        <v>4323</v>
      </c>
      <c r="W160">
        <v>4.3</v>
      </c>
      <c r="X160">
        <v>6</v>
      </c>
    </row>
    <row r="161" spans="2:29">
      <c r="B161" t="s">
        <v>4325</v>
      </c>
      <c r="C161" t="s">
        <v>4326</v>
      </c>
      <c r="D161" t="s">
        <v>4327</v>
      </c>
      <c r="E161" t="s">
        <v>36</v>
      </c>
      <c r="G161" t="s">
        <v>4317</v>
      </c>
      <c r="O161" t="s">
        <v>3918</v>
      </c>
      <c r="U161" t="s">
        <v>4328</v>
      </c>
      <c r="V161" t="s">
        <v>4319</v>
      </c>
      <c r="W161">
        <v>4.7</v>
      </c>
      <c r="X161">
        <v>9</v>
      </c>
    </row>
    <row r="162" spans="2:29">
      <c r="B162" t="s">
        <v>4329</v>
      </c>
      <c r="C162" t="s">
        <v>4330</v>
      </c>
      <c r="D162" t="s">
        <v>4331</v>
      </c>
      <c r="E162" t="s">
        <v>36</v>
      </c>
      <c r="G162" t="s">
        <v>4317</v>
      </c>
      <c r="O162" t="s">
        <v>4012</v>
      </c>
      <c r="T162" t="s">
        <v>4332</v>
      </c>
      <c r="U162" t="s">
        <v>4333</v>
      </c>
      <c r="V162" t="s">
        <v>4319</v>
      </c>
      <c r="W162">
        <v>4.0999999999999996</v>
      </c>
      <c r="X162">
        <v>20</v>
      </c>
      <c r="AC162">
        <v>84</v>
      </c>
    </row>
    <row r="163" spans="2:29">
      <c r="C163" t="s">
        <v>4334</v>
      </c>
      <c r="D163" t="s">
        <v>4335</v>
      </c>
      <c r="E163" t="s">
        <v>36</v>
      </c>
      <c r="G163" t="s">
        <v>4317</v>
      </c>
      <c r="T163" t="s">
        <v>4332</v>
      </c>
      <c r="U163" t="s">
        <v>4336</v>
      </c>
      <c r="V163" t="s">
        <v>4332</v>
      </c>
      <c r="W163">
        <v>5</v>
      </c>
      <c r="X163">
        <v>5</v>
      </c>
      <c r="AC163">
        <v>83</v>
      </c>
    </row>
    <row r="164" spans="2:29">
      <c r="B164" t="s">
        <v>4337</v>
      </c>
      <c r="C164" t="s">
        <v>4338</v>
      </c>
      <c r="D164" t="s">
        <v>4339</v>
      </c>
      <c r="E164" t="s">
        <v>4340</v>
      </c>
      <c r="G164" t="s">
        <v>4317</v>
      </c>
      <c r="U164" t="s">
        <v>4341</v>
      </c>
      <c r="V164" t="s">
        <v>4319</v>
      </c>
      <c r="W164">
        <v>5</v>
      </c>
      <c r="X164">
        <v>7</v>
      </c>
    </row>
    <row r="165" spans="2:29">
      <c r="B165" t="s">
        <v>4342</v>
      </c>
      <c r="C165" t="s">
        <v>4343</v>
      </c>
      <c r="D165" t="s">
        <v>4344</v>
      </c>
      <c r="E165" t="s">
        <v>36</v>
      </c>
      <c r="G165" t="s">
        <v>4317</v>
      </c>
      <c r="U165" t="s">
        <v>4345</v>
      </c>
      <c r="V165" t="s">
        <v>4319</v>
      </c>
      <c r="W165">
        <v>5</v>
      </c>
      <c r="X165">
        <v>2</v>
      </c>
    </row>
    <row r="166" spans="2:29">
      <c r="B166" t="s">
        <v>4346</v>
      </c>
      <c r="C166" t="s">
        <v>4303</v>
      </c>
      <c r="D166" t="s">
        <v>4347</v>
      </c>
      <c r="E166" t="s">
        <v>36</v>
      </c>
      <c r="G166" t="s">
        <v>4317</v>
      </c>
      <c r="U166" t="s">
        <v>4348</v>
      </c>
      <c r="V166" t="s">
        <v>4319</v>
      </c>
      <c r="W166">
        <v>4.2</v>
      </c>
      <c r="X166">
        <v>34</v>
      </c>
    </row>
    <row r="167" spans="2:29">
      <c r="B167" t="s">
        <v>4349</v>
      </c>
      <c r="C167" t="s">
        <v>4350</v>
      </c>
      <c r="D167" t="s">
        <v>4327</v>
      </c>
      <c r="E167" t="s">
        <v>36</v>
      </c>
      <c r="G167" t="s">
        <v>4351</v>
      </c>
      <c r="O167" t="s">
        <v>3918</v>
      </c>
      <c r="U167" t="s">
        <v>4352</v>
      </c>
      <c r="V167" t="s">
        <v>4319</v>
      </c>
      <c r="W167">
        <v>4.4000000000000004</v>
      </c>
      <c r="X167">
        <v>578</v>
      </c>
    </row>
    <row r="168" spans="2:29">
      <c r="B168" t="s">
        <v>4353</v>
      </c>
      <c r="C168" t="s">
        <v>4354</v>
      </c>
      <c r="D168" t="s">
        <v>4355</v>
      </c>
      <c r="E168" t="s">
        <v>36</v>
      </c>
      <c r="G168" t="s">
        <v>4317</v>
      </c>
      <c r="O168" t="s">
        <v>3918</v>
      </c>
      <c r="U168" t="s">
        <v>4356</v>
      </c>
      <c r="V168" t="s">
        <v>4319</v>
      </c>
      <c r="W168">
        <v>3.8</v>
      </c>
      <c r="X168">
        <v>9</v>
      </c>
    </row>
    <row r="169" spans="2:29">
      <c r="U169" t="s">
        <v>4357</v>
      </c>
      <c r="V169" t="s">
        <v>4319</v>
      </c>
      <c r="W169">
        <v>3.8</v>
      </c>
      <c r="X169">
        <v>9</v>
      </c>
    </row>
    <row r="170" spans="2:29">
      <c r="B170" t="s">
        <v>4358</v>
      </c>
      <c r="C170" t="s">
        <v>4359</v>
      </c>
      <c r="D170" t="s">
        <v>4360</v>
      </c>
      <c r="E170" t="s">
        <v>36</v>
      </c>
      <c r="Q170" t="s">
        <v>4361</v>
      </c>
      <c r="U170" t="s">
        <v>4362</v>
      </c>
      <c r="V170" t="s">
        <v>3628</v>
      </c>
      <c r="W170">
        <v>4.3</v>
      </c>
      <c r="X170">
        <v>12259</v>
      </c>
    </row>
    <row r="171" spans="2:29">
      <c r="B171" t="s">
        <v>4363</v>
      </c>
      <c r="C171" t="s">
        <v>4364</v>
      </c>
      <c r="D171" t="s">
        <v>4365</v>
      </c>
      <c r="E171" t="s">
        <v>362</v>
      </c>
      <c r="F171" t="s">
        <v>4366</v>
      </c>
      <c r="G171" t="s">
        <v>4367</v>
      </c>
      <c r="T171" t="s">
        <v>4368</v>
      </c>
      <c r="U171" t="s">
        <v>4369</v>
      </c>
      <c r="V171" t="s">
        <v>4368</v>
      </c>
      <c r="W171">
        <v>4.4000000000000004</v>
      </c>
      <c r="X171">
        <v>74</v>
      </c>
    </row>
    <row r="172" spans="2:29">
      <c r="B172" t="s">
        <v>4370</v>
      </c>
      <c r="C172" t="s">
        <v>4371</v>
      </c>
      <c r="D172" t="s">
        <v>4372</v>
      </c>
      <c r="E172" t="s">
        <v>36</v>
      </c>
      <c r="G172" t="s">
        <v>4373</v>
      </c>
      <c r="U172" t="s">
        <v>4374</v>
      </c>
      <c r="V172" t="s">
        <v>4375</v>
      </c>
      <c r="W172">
        <v>4.5</v>
      </c>
      <c r="X172">
        <v>98</v>
      </c>
    </row>
    <row r="173" spans="2:29">
      <c r="B173" t="s">
        <v>4376</v>
      </c>
      <c r="C173" t="s">
        <v>4377</v>
      </c>
      <c r="D173" t="s">
        <v>4378</v>
      </c>
      <c r="E173" t="s">
        <v>36</v>
      </c>
      <c r="G173" t="s">
        <v>4373</v>
      </c>
      <c r="U173" t="s">
        <v>4379</v>
      </c>
      <c r="V173" t="s">
        <v>4375</v>
      </c>
      <c r="W173">
        <v>4</v>
      </c>
      <c r="X173">
        <v>7</v>
      </c>
    </row>
    <row r="174" spans="2:29">
      <c r="C174" t="s">
        <v>4380</v>
      </c>
      <c r="D174" t="s">
        <v>4381</v>
      </c>
      <c r="E174" t="s">
        <v>36</v>
      </c>
      <c r="G174" t="s">
        <v>4373</v>
      </c>
      <c r="O174" t="s">
        <v>4382</v>
      </c>
      <c r="T174" t="s">
        <v>4383</v>
      </c>
      <c r="U174" t="s">
        <v>4384</v>
      </c>
      <c r="V174" t="s">
        <v>4375</v>
      </c>
      <c r="W174">
        <v>5</v>
      </c>
      <c r="X174">
        <v>13</v>
      </c>
    </row>
    <row r="175" spans="2:29">
      <c r="B175" t="s">
        <v>4385</v>
      </c>
      <c r="C175" t="s">
        <v>4386</v>
      </c>
      <c r="D175" t="s">
        <v>4387</v>
      </c>
      <c r="E175" t="s">
        <v>36</v>
      </c>
      <c r="G175" t="s">
        <v>4388</v>
      </c>
      <c r="O175" t="s">
        <v>4389</v>
      </c>
      <c r="T175" t="s">
        <v>4390</v>
      </c>
      <c r="U175" t="s">
        <v>4391</v>
      </c>
      <c r="V175" t="s">
        <v>4390</v>
      </c>
      <c r="W175">
        <v>4.0999999999999996</v>
      </c>
      <c r="X175">
        <v>37</v>
      </c>
    </row>
    <row r="176" spans="2:29">
      <c r="B176" t="s">
        <v>4392</v>
      </c>
      <c r="C176" t="s">
        <v>903</v>
      </c>
      <c r="D176" t="s">
        <v>4393</v>
      </c>
      <c r="E176" t="s">
        <v>36</v>
      </c>
      <c r="G176" t="s">
        <v>906</v>
      </c>
      <c r="O176" t="s">
        <v>4394</v>
      </c>
      <c r="U176" t="s">
        <v>4395</v>
      </c>
      <c r="V176" t="s">
        <v>4396</v>
      </c>
      <c r="W176">
        <v>5</v>
      </c>
      <c r="X176">
        <v>4</v>
      </c>
    </row>
    <row r="177" spans="1:32">
      <c r="B177" t="s">
        <v>4397</v>
      </c>
      <c r="C177" t="s">
        <v>4398</v>
      </c>
      <c r="D177" t="s">
        <v>4399</v>
      </c>
      <c r="E177" t="s">
        <v>36</v>
      </c>
      <c r="G177" t="s">
        <v>4400</v>
      </c>
      <c r="O177" t="s">
        <v>4401</v>
      </c>
      <c r="U177" t="s">
        <v>4402</v>
      </c>
      <c r="V177" t="s">
        <v>3628</v>
      </c>
      <c r="W177">
        <v>4.2</v>
      </c>
      <c r="X177">
        <v>341</v>
      </c>
    </row>
    <row r="178" spans="1:32">
      <c r="B178" t="s">
        <v>4403</v>
      </c>
      <c r="C178" t="s">
        <v>4404</v>
      </c>
      <c r="D178" t="s">
        <v>4405</v>
      </c>
      <c r="E178" t="s">
        <v>36</v>
      </c>
      <c r="F178" t="s">
        <v>4406</v>
      </c>
      <c r="G178" t="s">
        <v>4407</v>
      </c>
      <c r="T178" t="s">
        <v>4408</v>
      </c>
      <c r="U178" t="s">
        <v>4409</v>
      </c>
      <c r="V178" t="s">
        <v>4408</v>
      </c>
      <c r="W178">
        <v>4.8</v>
      </c>
      <c r="X178">
        <v>207</v>
      </c>
    </row>
    <row r="179" spans="1:32">
      <c r="B179" t="s">
        <v>4410</v>
      </c>
      <c r="C179" t="s">
        <v>4411</v>
      </c>
      <c r="D179" t="s">
        <v>4412</v>
      </c>
      <c r="E179" t="s">
        <v>36</v>
      </c>
      <c r="G179" t="s">
        <v>4413</v>
      </c>
      <c r="O179" t="s">
        <v>4414</v>
      </c>
      <c r="U179" t="s">
        <v>4415</v>
      </c>
      <c r="V179" t="s">
        <v>4416</v>
      </c>
      <c r="W179">
        <v>4.9000000000000004</v>
      </c>
      <c r="X179">
        <v>235</v>
      </c>
    </row>
    <row r="180" spans="1:32">
      <c r="A180" s="2" t="s">
        <v>1021</v>
      </c>
      <c r="B180" t="s">
        <v>4417</v>
      </c>
      <c r="C180" t="s">
        <v>4418</v>
      </c>
      <c r="D180" t="s">
        <v>4419</v>
      </c>
      <c r="E180" t="s">
        <v>4420</v>
      </c>
      <c r="G180" t="s">
        <v>4421</v>
      </c>
      <c r="T180" t="s">
        <v>4422</v>
      </c>
      <c r="U180" t="s">
        <v>4422</v>
      </c>
      <c r="W180">
        <v>3.7</v>
      </c>
      <c r="X180">
        <v>3</v>
      </c>
      <c r="AF180">
        <v>679514</v>
      </c>
    </row>
    <row r="181" spans="1:32">
      <c r="B181" t="s">
        <v>4423</v>
      </c>
      <c r="C181" t="s">
        <v>4424</v>
      </c>
      <c r="D181" t="s">
        <v>4425</v>
      </c>
      <c r="E181" t="s">
        <v>4426</v>
      </c>
      <c r="P181" t="s">
        <v>4427</v>
      </c>
      <c r="T181" t="s">
        <v>4428</v>
      </c>
      <c r="U181" t="s">
        <v>4428</v>
      </c>
      <c r="W181">
        <v>4</v>
      </c>
      <c r="X181">
        <v>2</v>
      </c>
      <c r="AF181">
        <v>670102</v>
      </c>
    </row>
    <row r="182" spans="1:32">
      <c r="B182" t="s">
        <v>4429</v>
      </c>
      <c r="C182" t="s">
        <v>4430</v>
      </c>
      <c r="D182" t="s">
        <v>4431</v>
      </c>
      <c r="E182" t="s">
        <v>4432</v>
      </c>
      <c r="G182" t="s">
        <v>4433</v>
      </c>
      <c r="P182" t="s">
        <v>4434</v>
      </c>
      <c r="T182" t="s">
        <v>4435</v>
      </c>
      <c r="U182" t="s">
        <v>4435</v>
      </c>
      <c r="W182">
        <v>3.5</v>
      </c>
      <c r="X182">
        <v>8</v>
      </c>
      <c r="AF182">
        <v>682310</v>
      </c>
    </row>
    <row r="183" spans="1:32">
      <c r="B183" t="s">
        <v>4436</v>
      </c>
      <c r="C183" t="s">
        <v>4437</v>
      </c>
      <c r="D183" t="s">
        <v>4438</v>
      </c>
      <c r="E183" t="s">
        <v>4439</v>
      </c>
      <c r="T183" t="s">
        <v>4440</v>
      </c>
      <c r="U183" t="s">
        <v>4440</v>
      </c>
      <c r="W183">
        <v>4.4000000000000004</v>
      </c>
      <c r="X183">
        <v>18</v>
      </c>
      <c r="AF183">
        <v>682308</v>
      </c>
    </row>
    <row r="184" spans="1:32">
      <c r="B184" t="s">
        <v>4441</v>
      </c>
      <c r="C184" t="s">
        <v>4442</v>
      </c>
      <c r="D184" t="s">
        <v>4443</v>
      </c>
      <c r="E184" t="s">
        <v>75</v>
      </c>
      <c r="G184" t="s">
        <v>4444</v>
      </c>
      <c r="T184" t="s">
        <v>4445</v>
      </c>
      <c r="U184" t="s">
        <v>4445</v>
      </c>
      <c r="W184">
        <v>4.4000000000000004</v>
      </c>
      <c r="X184">
        <v>22</v>
      </c>
      <c r="AF184">
        <v>688006</v>
      </c>
    </row>
    <row r="185" spans="1:32">
      <c r="B185" t="s">
        <v>4446</v>
      </c>
      <c r="C185" t="s">
        <v>4447</v>
      </c>
      <c r="D185" t="s">
        <v>4448</v>
      </c>
      <c r="E185" t="s">
        <v>304</v>
      </c>
      <c r="G185" t="s">
        <v>4449</v>
      </c>
      <c r="T185" t="s">
        <v>4450</v>
      </c>
      <c r="U185" t="s">
        <v>4450</v>
      </c>
      <c r="W185">
        <v>3.5</v>
      </c>
      <c r="X185">
        <v>14</v>
      </c>
      <c r="AF185">
        <v>682028</v>
      </c>
    </row>
    <row r="186" spans="1:32">
      <c r="B186" t="s">
        <v>4451</v>
      </c>
      <c r="C186" t="s">
        <v>4452</v>
      </c>
      <c r="D186" t="s">
        <v>4453</v>
      </c>
      <c r="E186" t="s">
        <v>4454</v>
      </c>
      <c r="T186" t="s">
        <v>4455</v>
      </c>
      <c r="U186" t="s">
        <v>4455</v>
      </c>
      <c r="W186">
        <v>5</v>
      </c>
      <c r="X186">
        <v>3</v>
      </c>
      <c r="AF186">
        <v>670007</v>
      </c>
    </row>
    <row r="187" spans="1:32">
      <c r="B187" t="s">
        <v>4456</v>
      </c>
      <c r="C187" t="s">
        <v>4457</v>
      </c>
      <c r="D187" t="s">
        <v>4458</v>
      </c>
      <c r="E187" t="s">
        <v>672</v>
      </c>
      <c r="G187" t="s">
        <v>4459</v>
      </c>
      <c r="T187" t="s">
        <v>4460</v>
      </c>
      <c r="U187" t="s">
        <v>4460</v>
      </c>
      <c r="V187" t="s">
        <v>4461</v>
      </c>
      <c r="W187">
        <v>3.7</v>
      </c>
      <c r="X187">
        <v>31</v>
      </c>
      <c r="AF187">
        <v>680011</v>
      </c>
    </row>
    <row r="188" spans="1:32">
      <c r="C188" t="s">
        <v>4462</v>
      </c>
      <c r="D188" t="s">
        <v>4463</v>
      </c>
      <c r="E188" t="s">
        <v>672</v>
      </c>
      <c r="T188" t="s">
        <v>4464</v>
      </c>
      <c r="U188" t="s">
        <v>4464</v>
      </c>
      <c r="V188" t="s">
        <v>4461</v>
      </c>
      <c r="W188">
        <v>4.9000000000000004</v>
      </c>
      <c r="X188">
        <v>8</v>
      </c>
      <c r="AF188">
        <v>680020</v>
      </c>
    </row>
    <row r="189" spans="1:32">
      <c r="B189" t="s">
        <v>4465</v>
      </c>
      <c r="C189" t="s">
        <v>4466</v>
      </c>
      <c r="D189" t="s">
        <v>4467</v>
      </c>
      <c r="E189" t="s">
        <v>4468</v>
      </c>
      <c r="T189" t="s">
        <v>4469</v>
      </c>
      <c r="U189" t="s">
        <v>4469</v>
      </c>
      <c r="AF189">
        <v>673005</v>
      </c>
    </row>
    <row r="190" spans="1:32">
      <c r="B190" t="s">
        <v>4470</v>
      </c>
      <c r="C190" t="s">
        <v>4471</v>
      </c>
      <c r="D190" t="s">
        <v>4472</v>
      </c>
      <c r="E190" t="s">
        <v>4473</v>
      </c>
      <c r="T190" t="s">
        <v>4474</v>
      </c>
      <c r="U190" t="s">
        <v>4474</v>
      </c>
      <c r="V190" t="s">
        <v>4475</v>
      </c>
      <c r="W190">
        <v>5</v>
      </c>
      <c r="X190">
        <v>3</v>
      </c>
      <c r="AF190">
        <v>670002</v>
      </c>
    </row>
    <row r="191" spans="1:32">
      <c r="B191" t="s">
        <v>4476</v>
      </c>
      <c r="C191" t="s">
        <v>4477</v>
      </c>
      <c r="D191" t="s">
        <v>4478</v>
      </c>
      <c r="E191" t="s">
        <v>410</v>
      </c>
      <c r="T191" t="s">
        <v>4479</v>
      </c>
      <c r="U191" t="s">
        <v>4479</v>
      </c>
      <c r="W191">
        <v>3.7</v>
      </c>
      <c r="X191">
        <v>15</v>
      </c>
      <c r="AF191">
        <v>686101</v>
      </c>
    </row>
    <row r="192" spans="1:32">
      <c r="B192" t="s">
        <v>4480</v>
      </c>
      <c r="C192" t="s">
        <v>4481</v>
      </c>
      <c r="D192" t="s">
        <v>4482</v>
      </c>
      <c r="E192" t="s">
        <v>4483</v>
      </c>
      <c r="P192" t="s">
        <v>4484</v>
      </c>
      <c r="T192" t="s">
        <v>4485</v>
      </c>
      <c r="U192" t="s">
        <v>4485</v>
      </c>
      <c r="W192">
        <v>4.2</v>
      </c>
      <c r="X192">
        <v>63</v>
      </c>
      <c r="AF192">
        <v>676122</v>
      </c>
    </row>
    <row r="193" spans="1:32">
      <c r="B193" t="s">
        <v>4486</v>
      </c>
      <c r="C193" t="s">
        <v>4487</v>
      </c>
      <c r="D193" t="s">
        <v>4488</v>
      </c>
      <c r="E193" t="s">
        <v>4489</v>
      </c>
      <c r="G193" t="s">
        <v>4490</v>
      </c>
      <c r="P193" t="s">
        <v>4491</v>
      </c>
      <c r="T193" t="s">
        <v>4492</v>
      </c>
      <c r="U193" t="s">
        <v>4492</v>
      </c>
      <c r="W193">
        <v>4.3</v>
      </c>
      <c r="X193">
        <v>17</v>
      </c>
      <c r="AF193">
        <v>686673</v>
      </c>
    </row>
    <row r="194" spans="1:32">
      <c r="B194" t="s">
        <v>4493</v>
      </c>
      <c r="C194" t="s">
        <v>4494</v>
      </c>
      <c r="D194" t="s">
        <v>4495</v>
      </c>
      <c r="E194" t="s">
        <v>4496</v>
      </c>
      <c r="G194">
        <v>918136859399</v>
      </c>
      <c r="T194" t="s">
        <v>4497</v>
      </c>
      <c r="U194" t="s">
        <v>4497</v>
      </c>
      <c r="W194">
        <v>1</v>
      </c>
      <c r="X194">
        <v>1</v>
      </c>
      <c r="AF194">
        <v>691001</v>
      </c>
    </row>
    <row r="195" spans="1:32">
      <c r="B195" t="s">
        <v>4498</v>
      </c>
      <c r="C195" t="s">
        <v>4499</v>
      </c>
      <c r="D195" t="s">
        <v>4500</v>
      </c>
      <c r="E195" t="s">
        <v>4501</v>
      </c>
      <c r="G195" t="s">
        <v>4502</v>
      </c>
      <c r="T195" t="s">
        <v>4503</v>
      </c>
      <c r="U195" t="s">
        <v>4503</v>
      </c>
      <c r="W195">
        <v>3.7</v>
      </c>
      <c r="X195">
        <v>19</v>
      </c>
      <c r="AF195">
        <v>679581</v>
      </c>
    </row>
    <row r="196" spans="1:32">
      <c r="B196" t="s">
        <v>4504</v>
      </c>
      <c r="C196" t="s">
        <v>4505</v>
      </c>
      <c r="D196" t="s">
        <v>4506</v>
      </c>
      <c r="E196" t="s">
        <v>4507</v>
      </c>
      <c r="T196" t="s">
        <v>4508</v>
      </c>
      <c r="U196" t="s">
        <v>4508</v>
      </c>
      <c r="W196">
        <v>4.8</v>
      </c>
      <c r="X196">
        <v>25</v>
      </c>
      <c r="AF196">
        <v>685607</v>
      </c>
    </row>
    <row r="197" spans="1:32">
      <c r="B197" t="s">
        <v>4509</v>
      </c>
      <c r="C197" t="s">
        <v>4510</v>
      </c>
      <c r="D197" t="s">
        <v>4511</v>
      </c>
      <c r="E197" t="s">
        <v>672</v>
      </c>
      <c r="G197" t="s">
        <v>4512</v>
      </c>
      <c r="P197" t="s">
        <v>4513</v>
      </c>
      <c r="T197" t="s">
        <v>4514</v>
      </c>
      <c r="U197" t="s">
        <v>4514</v>
      </c>
      <c r="W197">
        <v>3.9</v>
      </c>
      <c r="X197">
        <v>32</v>
      </c>
      <c r="AF197">
        <v>680545</v>
      </c>
    </row>
    <row r="198" spans="1:32">
      <c r="B198" t="s">
        <v>4515</v>
      </c>
      <c r="C198" t="s">
        <v>4516</v>
      </c>
      <c r="D198" t="s">
        <v>4517</v>
      </c>
      <c r="E198" t="s">
        <v>672</v>
      </c>
      <c r="G198" t="s">
        <v>4518</v>
      </c>
      <c r="T198" t="s">
        <v>4519</v>
      </c>
      <c r="U198" t="s">
        <v>4519</v>
      </c>
      <c r="V198" t="s">
        <v>4520</v>
      </c>
      <c r="W198">
        <v>4.5999999999999996</v>
      </c>
      <c r="X198">
        <v>37</v>
      </c>
      <c r="AF198">
        <v>680014</v>
      </c>
    </row>
    <row r="199" spans="1:32">
      <c r="B199" t="s">
        <v>4521</v>
      </c>
      <c r="C199" t="s">
        <v>4522</v>
      </c>
      <c r="D199" t="s">
        <v>4523</v>
      </c>
      <c r="E199" t="s">
        <v>4524</v>
      </c>
      <c r="P199" t="s">
        <v>4525</v>
      </c>
      <c r="T199" t="s">
        <v>4526</v>
      </c>
      <c r="U199" t="s">
        <v>4526</v>
      </c>
      <c r="W199">
        <v>3.8</v>
      </c>
      <c r="X199">
        <v>5</v>
      </c>
      <c r="AF199">
        <v>686665</v>
      </c>
    </row>
    <row r="200" spans="1:32">
      <c r="B200" t="s">
        <v>4527</v>
      </c>
      <c r="C200" t="s">
        <v>4528</v>
      </c>
      <c r="D200" t="s">
        <v>4529</v>
      </c>
      <c r="E200" t="s">
        <v>424</v>
      </c>
      <c r="T200" t="s">
        <v>4530</v>
      </c>
      <c r="U200" t="s">
        <v>4530</v>
      </c>
      <c r="V200" t="s">
        <v>4531</v>
      </c>
      <c r="W200">
        <v>4.8</v>
      </c>
      <c r="X200">
        <v>18</v>
      </c>
      <c r="AF200">
        <v>682007</v>
      </c>
    </row>
    <row r="201" spans="1:32">
      <c r="A201" s="2" t="s">
        <v>1020</v>
      </c>
      <c r="B201" t="s">
        <v>4532</v>
      </c>
      <c r="C201" t="s">
        <v>4533</v>
      </c>
      <c r="D201" t="s">
        <v>4534</v>
      </c>
      <c r="E201" t="s">
        <v>432</v>
      </c>
      <c r="G201" t="s">
        <v>4535</v>
      </c>
      <c r="T201" t="s">
        <v>4536</v>
      </c>
      <c r="U201" t="s">
        <v>4536</v>
      </c>
      <c r="V201" t="s">
        <v>4537</v>
      </c>
      <c r="W201">
        <v>3.9</v>
      </c>
      <c r="X201">
        <v>16</v>
      </c>
    </row>
    <row r="202" spans="1:32">
      <c r="B202" t="s">
        <v>4538</v>
      </c>
      <c r="C202" t="s">
        <v>4539</v>
      </c>
      <c r="D202" t="s">
        <v>4540</v>
      </c>
      <c r="E202" t="s">
        <v>432</v>
      </c>
      <c r="T202" t="s">
        <v>4541</v>
      </c>
      <c r="U202" t="s">
        <v>4541</v>
      </c>
      <c r="V202" t="s">
        <v>4542</v>
      </c>
      <c r="W202">
        <v>4.7</v>
      </c>
      <c r="X202">
        <v>16</v>
      </c>
    </row>
    <row r="203" spans="1:32">
      <c r="B203" t="s">
        <v>4543</v>
      </c>
      <c r="C203" t="s">
        <v>4544</v>
      </c>
      <c r="D203" t="s">
        <v>4545</v>
      </c>
      <c r="E203" t="s">
        <v>432</v>
      </c>
      <c r="G203" t="s">
        <v>4546</v>
      </c>
      <c r="P203" t="s">
        <v>4547</v>
      </c>
      <c r="T203" t="s">
        <v>4548</v>
      </c>
      <c r="U203" t="s">
        <v>4548</v>
      </c>
      <c r="V203" t="s">
        <v>4549</v>
      </c>
      <c r="W203">
        <v>4.3</v>
      </c>
      <c r="X203">
        <v>17</v>
      </c>
    </row>
    <row r="204" spans="1:32">
      <c r="B204" t="s">
        <v>4057</v>
      </c>
      <c r="C204" t="s">
        <v>4550</v>
      </c>
      <c r="D204" t="s">
        <v>4551</v>
      </c>
      <c r="E204" t="s">
        <v>50</v>
      </c>
      <c r="T204" t="s">
        <v>4552</v>
      </c>
      <c r="U204" t="s">
        <v>4552</v>
      </c>
      <c r="V204" t="s">
        <v>4062</v>
      </c>
      <c r="W204">
        <v>4.5</v>
      </c>
      <c r="X204">
        <v>13</v>
      </c>
    </row>
    <row r="205" spans="1:32">
      <c r="C205" t="s">
        <v>4553</v>
      </c>
      <c r="D205" t="s">
        <v>4554</v>
      </c>
      <c r="E205" t="s">
        <v>50</v>
      </c>
      <c r="G205" t="s">
        <v>4555</v>
      </c>
      <c r="T205" t="s">
        <v>4556</v>
      </c>
      <c r="U205" t="s">
        <v>4556</v>
      </c>
      <c r="V205" t="s">
        <v>4062</v>
      </c>
      <c r="W205">
        <v>4.9000000000000004</v>
      </c>
      <c r="X205">
        <v>25</v>
      </c>
    </row>
    <row r="206" spans="1:32">
      <c r="C206" t="s">
        <v>4557</v>
      </c>
      <c r="D206" t="s">
        <v>4558</v>
      </c>
      <c r="E206" t="s">
        <v>50</v>
      </c>
      <c r="P206" t="s">
        <v>3918</v>
      </c>
      <c r="T206" t="s">
        <v>4559</v>
      </c>
      <c r="U206" t="s">
        <v>4559</v>
      </c>
      <c r="V206" t="s">
        <v>4062</v>
      </c>
      <c r="W206">
        <v>4</v>
      </c>
      <c r="X206">
        <v>4</v>
      </c>
    </row>
    <row r="207" spans="1:32">
      <c r="C207" t="s">
        <v>4560</v>
      </c>
      <c r="D207" t="s">
        <v>4561</v>
      </c>
      <c r="E207" t="s">
        <v>50</v>
      </c>
      <c r="G207" t="s">
        <v>4555</v>
      </c>
      <c r="T207" t="s">
        <v>4562</v>
      </c>
      <c r="U207" t="s">
        <v>4562</v>
      </c>
      <c r="V207" t="s">
        <v>4062</v>
      </c>
      <c r="W207">
        <v>5</v>
      </c>
      <c r="X207">
        <v>19</v>
      </c>
    </row>
    <row r="208" spans="1:32">
      <c r="C208" t="s">
        <v>4563</v>
      </c>
      <c r="D208" t="s">
        <v>4564</v>
      </c>
      <c r="E208" t="s">
        <v>50</v>
      </c>
      <c r="T208" t="s">
        <v>4565</v>
      </c>
      <c r="U208" t="s">
        <v>4565</v>
      </c>
      <c r="V208" t="s">
        <v>3628</v>
      </c>
      <c r="W208">
        <v>4</v>
      </c>
      <c r="X208">
        <v>2</v>
      </c>
    </row>
    <row r="209" spans="2:34">
      <c r="C209" t="s">
        <v>4566</v>
      </c>
      <c r="D209" t="s">
        <v>4567</v>
      </c>
      <c r="E209" t="s">
        <v>953</v>
      </c>
      <c r="G209" t="s">
        <v>4555</v>
      </c>
      <c r="P209" t="s">
        <v>4568</v>
      </c>
      <c r="T209" t="s">
        <v>4569</v>
      </c>
      <c r="U209" t="s">
        <v>4569</v>
      </c>
      <c r="V209" t="s">
        <v>4062</v>
      </c>
      <c r="W209">
        <v>5</v>
      </c>
      <c r="X209">
        <v>8</v>
      </c>
    </row>
    <row r="210" spans="2:34">
      <c r="B210" t="s">
        <v>4570</v>
      </c>
      <c r="C210" t="s">
        <v>4571</v>
      </c>
      <c r="D210" t="s">
        <v>4572</v>
      </c>
      <c r="E210" t="s">
        <v>50</v>
      </c>
      <c r="G210" t="s">
        <v>4573</v>
      </c>
      <c r="T210" t="s">
        <v>4574</v>
      </c>
      <c r="U210" t="s">
        <v>4574</v>
      </c>
      <c r="V210" t="s">
        <v>3628</v>
      </c>
      <c r="W210">
        <v>4.8</v>
      </c>
      <c r="X210">
        <v>19</v>
      </c>
    </row>
    <row r="211" spans="2:34">
      <c r="B211" t="s">
        <v>4575</v>
      </c>
      <c r="C211" t="s">
        <v>4576</v>
      </c>
      <c r="D211" t="s">
        <v>4577</v>
      </c>
      <c r="E211" t="s">
        <v>4578</v>
      </c>
      <c r="P211" t="s">
        <v>4579</v>
      </c>
      <c r="T211" t="s">
        <v>4580</v>
      </c>
      <c r="U211" t="s">
        <v>4581</v>
      </c>
      <c r="V211" t="s">
        <v>4580</v>
      </c>
      <c r="W211">
        <v>5</v>
      </c>
      <c r="X211">
        <v>9</v>
      </c>
    </row>
    <row r="212" spans="2:34">
      <c r="B212" t="s">
        <v>4582</v>
      </c>
      <c r="C212" t="s">
        <v>4583</v>
      </c>
      <c r="D212" t="s">
        <v>4584</v>
      </c>
      <c r="E212" t="s">
        <v>432</v>
      </c>
      <c r="G212" t="s">
        <v>4585</v>
      </c>
      <c r="T212" t="s">
        <v>4586</v>
      </c>
      <c r="U212" t="s">
        <v>4586</v>
      </c>
      <c r="V212" t="s">
        <v>3628</v>
      </c>
      <c r="W212">
        <v>4.4000000000000004</v>
      </c>
      <c r="X212">
        <v>18</v>
      </c>
    </row>
    <row r="213" spans="2:34">
      <c r="B213" t="s">
        <v>4587</v>
      </c>
      <c r="C213" t="s">
        <v>4588</v>
      </c>
      <c r="D213" t="s">
        <v>4589</v>
      </c>
      <c r="E213" t="s">
        <v>4590</v>
      </c>
      <c r="P213" t="s">
        <v>4591</v>
      </c>
      <c r="T213" t="s">
        <v>4592</v>
      </c>
      <c r="U213" t="s">
        <v>4593</v>
      </c>
      <c r="V213" t="s">
        <v>3628</v>
      </c>
      <c r="W213">
        <v>5</v>
      </c>
      <c r="X213">
        <v>1</v>
      </c>
      <c r="Y213" t="s">
        <v>4594</v>
      </c>
    </row>
    <row r="214" spans="2:34">
      <c r="B214" t="s">
        <v>4595</v>
      </c>
      <c r="C214" t="s">
        <v>4596</v>
      </c>
      <c r="D214" t="s">
        <v>4597</v>
      </c>
      <c r="E214" t="s">
        <v>4598</v>
      </c>
      <c r="F214" t="s">
        <v>4599</v>
      </c>
      <c r="G214" t="s">
        <v>4600</v>
      </c>
      <c r="T214" t="s">
        <v>4601</v>
      </c>
      <c r="U214" t="s">
        <v>4601</v>
      </c>
      <c r="V214" t="s">
        <v>4602</v>
      </c>
      <c r="W214">
        <v>3.7</v>
      </c>
      <c r="X214">
        <v>3</v>
      </c>
    </row>
    <row r="215" spans="2:34">
      <c r="B215" t="s">
        <v>4603</v>
      </c>
      <c r="C215" t="s">
        <v>4604</v>
      </c>
      <c r="D215" t="s">
        <v>4605</v>
      </c>
      <c r="E215" t="s">
        <v>50</v>
      </c>
      <c r="F215" t="s">
        <v>4606</v>
      </c>
      <c r="G215" t="s">
        <v>4607</v>
      </c>
      <c r="T215" t="s">
        <v>4608</v>
      </c>
      <c r="U215" t="s">
        <v>4609</v>
      </c>
      <c r="V215" t="s">
        <v>4608</v>
      </c>
      <c r="W215">
        <v>4.2</v>
      </c>
      <c r="X215">
        <v>25</v>
      </c>
    </row>
    <row r="216" spans="2:34">
      <c r="B216" t="s">
        <v>4610</v>
      </c>
      <c r="C216" t="s">
        <v>4611</v>
      </c>
      <c r="D216" t="s">
        <v>4612</v>
      </c>
      <c r="E216" t="s">
        <v>953</v>
      </c>
      <c r="F216" t="s">
        <v>4613</v>
      </c>
      <c r="G216" t="s">
        <v>4614</v>
      </c>
      <c r="T216" t="s">
        <v>4615</v>
      </c>
      <c r="U216" t="s">
        <v>4616</v>
      </c>
      <c r="V216" t="s">
        <v>4615</v>
      </c>
      <c r="W216">
        <v>5</v>
      </c>
      <c r="X216">
        <v>11</v>
      </c>
      <c r="AD216" t="s">
        <v>4617</v>
      </c>
    </row>
    <row r="217" spans="2:34">
      <c r="B217" t="s">
        <v>4618</v>
      </c>
      <c r="C217" t="s">
        <v>4619</v>
      </c>
      <c r="D217" t="s">
        <v>4620</v>
      </c>
      <c r="E217" t="s">
        <v>2517</v>
      </c>
      <c r="T217" t="s">
        <v>4621</v>
      </c>
      <c r="U217" t="s">
        <v>4621</v>
      </c>
      <c r="V217" t="s">
        <v>3628</v>
      </c>
      <c r="W217">
        <v>4.3</v>
      </c>
      <c r="X217">
        <v>6</v>
      </c>
    </row>
    <row r="218" spans="2:34">
      <c r="B218" t="s">
        <v>4622</v>
      </c>
      <c r="C218" t="s">
        <v>4623</v>
      </c>
      <c r="D218" t="s">
        <v>4624</v>
      </c>
      <c r="E218" t="s">
        <v>50</v>
      </c>
      <c r="G218" t="s">
        <v>4625</v>
      </c>
      <c r="T218" t="s">
        <v>4626</v>
      </c>
      <c r="U218" t="s">
        <v>4626</v>
      </c>
      <c r="V218" t="s">
        <v>3628</v>
      </c>
      <c r="W218">
        <v>5</v>
      </c>
      <c r="X218">
        <v>5</v>
      </c>
    </row>
    <row r="219" spans="2:34">
      <c r="B219" t="s">
        <v>4627</v>
      </c>
      <c r="C219" t="s">
        <v>4628</v>
      </c>
      <c r="D219" t="s">
        <v>4629</v>
      </c>
      <c r="E219" t="s">
        <v>953</v>
      </c>
      <c r="G219" t="s">
        <v>4625</v>
      </c>
      <c r="T219" t="s">
        <v>4630</v>
      </c>
      <c r="U219" t="s">
        <v>4631</v>
      </c>
      <c r="V219" t="s">
        <v>4632</v>
      </c>
      <c r="W219">
        <v>5</v>
      </c>
      <c r="X219">
        <v>19</v>
      </c>
    </row>
    <row r="220" spans="2:34">
      <c r="B220" t="s">
        <v>4633</v>
      </c>
      <c r="C220" t="s">
        <v>4634</v>
      </c>
      <c r="D220" t="s">
        <v>4635</v>
      </c>
      <c r="E220" t="s">
        <v>50</v>
      </c>
      <c r="F220" t="s">
        <v>4636</v>
      </c>
      <c r="G220" t="s">
        <v>4637</v>
      </c>
      <c r="T220" t="s">
        <v>4638</v>
      </c>
      <c r="U220" t="s">
        <v>4639</v>
      </c>
      <c r="V220" t="s">
        <v>4638</v>
      </c>
      <c r="W220">
        <v>4.8</v>
      </c>
      <c r="X220">
        <v>52</v>
      </c>
    </row>
    <row r="221" spans="2:34">
      <c r="B221" t="s">
        <v>4640</v>
      </c>
      <c r="C221" t="s">
        <v>4641</v>
      </c>
      <c r="D221" t="s">
        <v>4642</v>
      </c>
      <c r="E221" t="s">
        <v>50</v>
      </c>
      <c r="G221" t="s">
        <v>4643</v>
      </c>
      <c r="T221" t="s">
        <v>4644</v>
      </c>
      <c r="U221" t="s">
        <v>4644</v>
      </c>
      <c r="V221" t="s">
        <v>3628</v>
      </c>
      <c r="W221">
        <v>4.0999999999999996</v>
      </c>
      <c r="X221">
        <v>22</v>
      </c>
    </row>
    <row r="222" spans="2:34">
      <c r="B222" t="s">
        <v>4645</v>
      </c>
      <c r="C222" t="s">
        <v>4646</v>
      </c>
      <c r="D222" t="s">
        <v>4647</v>
      </c>
      <c r="E222" t="s">
        <v>50</v>
      </c>
      <c r="G222" t="s">
        <v>4648</v>
      </c>
      <c r="P222" t="s">
        <v>3918</v>
      </c>
      <c r="T222" t="s">
        <v>4649</v>
      </c>
      <c r="U222" t="s">
        <v>4650</v>
      </c>
      <c r="V222" t="s">
        <v>3628</v>
      </c>
      <c r="W222">
        <v>4.0999999999999996</v>
      </c>
      <c r="X222">
        <v>15</v>
      </c>
      <c r="Y222" t="s">
        <v>4651</v>
      </c>
      <c r="AA222" t="s">
        <v>4652</v>
      </c>
      <c r="AH222">
        <v>2011</v>
      </c>
    </row>
    <row r="223" spans="2:34">
      <c r="B223" t="s">
        <v>4653</v>
      </c>
      <c r="C223" t="s">
        <v>4654</v>
      </c>
      <c r="D223" t="s">
        <v>4655</v>
      </c>
      <c r="E223" t="s">
        <v>4656</v>
      </c>
      <c r="T223" t="s">
        <v>4657</v>
      </c>
      <c r="U223" t="s">
        <v>4657</v>
      </c>
      <c r="V223" t="s">
        <v>3628</v>
      </c>
      <c r="W223">
        <v>4.9000000000000004</v>
      </c>
      <c r="X223">
        <v>13</v>
      </c>
    </row>
    <row r="224" spans="2:34">
      <c r="B224" t="s">
        <v>4658</v>
      </c>
      <c r="C224" t="s">
        <v>4659</v>
      </c>
      <c r="D224" t="s">
        <v>4660</v>
      </c>
      <c r="E224" t="s">
        <v>432</v>
      </c>
      <c r="G224" t="s">
        <v>4661</v>
      </c>
      <c r="P224" t="s">
        <v>4662</v>
      </c>
      <c r="T224" t="s">
        <v>4663</v>
      </c>
      <c r="U224" t="s">
        <v>4664</v>
      </c>
      <c r="V224" t="s">
        <v>3628</v>
      </c>
      <c r="W224">
        <v>4.4000000000000004</v>
      </c>
      <c r="X224">
        <v>24</v>
      </c>
      <c r="AH224">
        <v>2015</v>
      </c>
    </row>
    <row r="225" spans="2:34">
      <c r="B225" t="s">
        <v>4665</v>
      </c>
      <c r="C225" t="s">
        <v>4666</v>
      </c>
      <c r="D225" t="s">
        <v>4667</v>
      </c>
      <c r="E225" t="s">
        <v>50</v>
      </c>
      <c r="G225" t="s">
        <v>4668</v>
      </c>
      <c r="T225" t="s">
        <v>4669</v>
      </c>
      <c r="U225" t="s">
        <v>4669</v>
      </c>
      <c r="V225" t="s">
        <v>3628</v>
      </c>
      <c r="W225">
        <v>4.5</v>
      </c>
      <c r="X225">
        <v>2</v>
      </c>
    </row>
    <row r="226" spans="2:34">
      <c r="B226" t="s">
        <v>4670</v>
      </c>
      <c r="C226" t="s">
        <v>4671</v>
      </c>
      <c r="D226" t="s">
        <v>4672</v>
      </c>
      <c r="E226" t="s">
        <v>50</v>
      </c>
      <c r="G226" t="s">
        <v>4673</v>
      </c>
      <c r="T226" t="s">
        <v>4674</v>
      </c>
      <c r="U226" t="s">
        <v>4674</v>
      </c>
      <c r="V226" t="s">
        <v>3628</v>
      </c>
      <c r="W226">
        <v>4.9000000000000004</v>
      </c>
      <c r="X226">
        <v>30</v>
      </c>
    </row>
    <row r="227" spans="2:34">
      <c r="B227" t="s">
        <v>4675</v>
      </c>
      <c r="C227" t="s">
        <v>4676</v>
      </c>
      <c r="D227" t="s">
        <v>4677</v>
      </c>
      <c r="E227" t="s">
        <v>432</v>
      </c>
      <c r="G227" t="s">
        <v>4678</v>
      </c>
      <c r="P227" t="s">
        <v>4679</v>
      </c>
      <c r="T227" t="s">
        <v>4680</v>
      </c>
      <c r="U227" t="s">
        <v>4681</v>
      </c>
      <c r="V227" t="s">
        <v>4680</v>
      </c>
      <c r="W227">
        <v>5</v>
      </c>
      <c r="X227">
        <v>35</v>
      </c>
    </row>
    <row r="228" spans="2:34">
      <c r="B228" t="s">
        <v>4682</v>
      </c>
      <c r="C228" t="s">
        <v>4683</v>
      </c>
      <c r="D228" t="s">
        <v>4684</v>
      </c>
      <c r="E228" t="s">
        <v>432</v>
      </c>
      <c r="F228" t="s">
        <v>4685</v>
      </c>
      <c r="G228" t="s">
        <v>4686</v>
      </c>
      <c r="P228" t="s">
        <v>4687</v>
      </c>
      <c r="T228" t="s">
        <v>4688</v>
      </c>
      <c r="U228" t="s">
        <v>4689</v>
      </c>
      <c r="V228" t="s">
        <v>4688</v>
      </c>
      <c r="W228">
        <v>4.7</v>
      </c>
      <c r="X228">
        <v>106</v>
      </c>
      <c r="AF228" t="s">
        <v>4690</v>
      </c>
    </row>
    <row r="229" spans="2:34">
      <c r="B229" t="s">
        <v>4691</v>
      </c>
      <c r="C229" t="s">
        <v>4692</v>
      </c>
      <c r="D229" t="s">
        <v>4693</v>
      </c>
      <c r="E229" t="s">
        <v>432</v>
      </c>
      <c r="F229" t="s">
        <v>4694</v>
      </c>
      <c r="P229" t="s">
        <v>4695</v>
      </c>
      <c r="T229" t="s">
        <v>4696</v>
      </c>
      <c r="U229" t="s">
        <v>4697</v>
      </c>
      <c r="V229" t="s">
        <v>4696</v>
      </c>
      <c r="W229">
        <v>4.9000000000000004</v>
      </c>
      <c r="X229">
        <v>31</v>
      </c>
    </row>
    <row r="230" spans="2:34">
      <c r="B230" t="s">
        <v>4698</v>
      </c>
      <c r="C230" t="s">
        <v>4699</v>
      </c>
      <c r="D230" t="s">
        <v>4700</v>
      </c>
      <c r="E230" t="s">
        <v>432</v>
      </c>
      <c r="G230" t="s">
        <v>4701</v>
      </c>
      <c r="P230" t="s">
        <v>4051</v>
      </c>
      <c r="T230" t="s">
        <v>4702</v>
      </c>
      <c r="U230" t="s">
        <v>4703</v>
      </c>
      <c r="V230" t="s">
        <v>3628</v>
      </c>
      <c r="W230">
        <v>4.9000000000000004</v>
      </c>
      <c r="X230">
        <v>76</v>
      </c>
      <c r="Y230" t="s">
        <v>4704</v>
      </c>
      <c r="AA230" t="s">
        <v>4705</v>
      </c>
      <c r="AD230" t="s">
        <v>4706</v>
      </c>
      <c r="AH230">
        <v>2017</v>
      </c>
    </row>
    <row r="231" spans="2:34">
      <c r="B231" t="s">
        <v>4707</v>
      </c>
      <c r="C231" t="s">
        <v>4708</v>
      </c>
      <c r="D231" t="s">
        <v>4709</v>
      </c>
      <c r="E231" t="s">
        <v>432</v>
      </c>
      <c r="G231" t="s">
        <v>4710</v>
      </c>
      <c r="P231" t="s">
        <v>4711</v>
      </c>
      <c r="T231" t="s">
        <v>4712</v>
      </c>
      <c r="U231" t="s">
        <v>4712</v>
      </c>
      <c r="V231" t="s">
        <v>4713</v>
      </c>
      <c r="W231">
        <v>4.4000000000000004</v>
      </c>
      <c r="X231">
        <v>21</v>
      </c>
    </row>
    <row r="232" spans="2:34">
      <c r="B232" t="s">
        <v>4714</v>
      </c>
      <c r="C232" t="s">
        <v>4715</v>
      </c>
      <c r="D232" t="s">
        <v>4716</v>
      </c>
      <c r="E232" t="s">
        <v>50</v>
      </c>
      <c r="G232" t="s">
        <v>4717</v>
      </c>
      <c r="T232" t="s">
        <v>4718</v>
      </c>
      <c r="U232" t="s">
        <v>4719</v>
      </c>
      <c r="V232" t="s">
        <v>3628</v>
      </c>
      <c r="W232">
        <v>4.8</v>
      </c>
      <c r="X232">
        <v>37</v>
      </c>
      <c r="Y232" t="s">
        <v>4720</v>
      </c>
      <c r="AD232" t="s">
        <v>4721</v>
      </c>
    </row>
    <row r="233" spans="2:34">
      <c r="B233" t="s">
        <v>4722</v>
      </c>
      <c r="C233" t="s">
        <v>4723</v>
      </c>
      <c r="D233" t="s">
        <v>4724</v>
      </c>
      <c r="E233" t="s">
        <v>432</v>
      </c>
      <c r="G233" t="s">
        <v>4725</v>
      </c>
      <c r="T233" t="s">
        <v>4726</v>
      </c>
      <c r="U233" t="s">
        <v>4727</v>
      </c>
      <c r="V233" t="s">
        <v>4726</v>
      </c>
      <c r="W233">
        <v>4.4000000000000004</v>
      </c>
      <c r="X233">
        <v>27</v>
      </c>
      <c r="AF233" t="s">
        <v>4728</v>
      </c>
    </row>
    <row r="234" spans="2:34">
      <c r="B234" t="s">
        <v>4729</v>
      </c>
      <c r="C234" t="s">
        <v>4730</v>
      </c>
      <c r="D234" t="s">
        <v>4731</v>
      </c>
      <c r="E234" t="s">
        <v>432</v>
      </c>
      <c r="T234" t="s">
        <v>4732</v>
      </c>
      <c r="U234" t="s">
        <v>4732</v>
      </c>
      <c r="V234" t="s">
        <v>3628</v>
      </c>
      <c r="W234">
        <v>4.2</v>
      </c>
      <c r="X234">
        <v>20</v>
      </c>
    </row>
    <row r="235" spans="2:34">
      <c r="B235" t="s">
        <v>4733</v>
      </c>
      <c r="C235" t="s">
        <v>4734</v>
      </c>
      <c r="D235" t="s">
        <v>4735</v>
      </c>
      <c r="E235" t="s">
        <v>50</v>
      </c>
      <c r="F235" t="s">
        <v>4736</v>
      </c>
      <c r="T235" t="s">
        <v>4737</v>
      </c>
      <c r="U235" t="s">
        <v>4738</v>
      </c>
      <c r="V235" t="s">
        <v>4737</v>
      </c>
    </row>
    <row r="236" spans="2:34">
      <c r="C236" t="s">
        <v>4739</v>
      </c>
      <c r="D236" t="s">
        <v>4740</v>
      </c>
      <c r="E236" t="s">
        <v>50</v>
      </c>
      <c r="F236" t="s">
        <v>4736</v>
      </c>
      <c r="G236" t="s">
        <v>4741</v>
      </c>
      <c r="T236" t="s">
        <v>4737</v>
      </c>
      <c r="U236" t="s">
        <v>4742</v>
      </c>
      <c r="V236" t="s">
        <v>4737</v>
      </c>
      <c r="W236" t="s">
        <v>3628</v>
      </c>
      <c r="X236" t="s">
        <v>3628</v>
      </c>
    </row>
    <row r="237" spans="2:34">
      <c r="B237" t="s">
        <v>4743</v>
      </c>
      <c r="C237" t="s">
        <v>4744</v>
      </c>
      <c r="D237" t="s">
        <v>4745</v>
      </c>
      <c r="E237" t="s">
        <v>50</v>
      </c>
      <c r="G237" t="s">
        <v>4746</v>
      </c>
      <c r="T237" t="s">
        <v>4747</v>
      </c>
      <c r="U237" t="s">
        <v>4747</v>
      </c>
      <c r="V237" t="s">
        <v>4748</v>
      </c>
      <c r="W237">
        <v>4.9000000000000004</v>
      </c>
      <c r="X237">
        <v>62</v>
      </c>
    </row>
    <row r="238" spans="2:34">
      <c r="G238" t="s">
        <v>4749</v>
      </c>
      <c r="J238" t="s">
        <v>4750</v>
      </c>
      <c r="P238" t="s">
        <v>4751</v>
      </c>
      <c r="T238" t="s">
        <v>4752</v>
      </c>
      <c r="U238" t="s">
        <v>4753</v>
      </c>
      <c r="V238" t="s">
        <v>4748</v>
      </c>
      <c r="W238">
        <v>4.9000000000000004</v>
      </c>
      <c r="X238">
        <v>62</v>
      </c>
    </row>
    <row r="239" spans="2:34">
      <c r="B239" t="s">
        <v>4754</v>
      </c>
      <c r="C239" t="s">
        <v>4755</v>
      </c>
      <c r="D239" t="s">
        <v>4756</v>
      </c>
      <c r="E239" t="s">
        <v>50</v>
      </c>
      <c r="G239" t="s">
        <v>4757</v>
      </c>
      <c r="P239" t="s">
        <v>4579</v>
      </c>
      <c r="T239" t="s">
        <v>4758</v>
      </c>
      <c r="U239" t="s">
        <v>4758</v>
      </c>
      <c r="V239" t="s">
        <v>4759</v>
      </c>
      <c r="W239">
        <v>4.3</v>
      </c>
      <c r="X239">
        <v>37</v>
      </c>
    </row>
    <row r="240" spans="2:34">
      <c r="C240" t="s">
        <v>4760</v>
      </c>
      <c r="D240" t="s">
        <v>4761</v>
      </c>
      <c r="E240" t="s">
        <v>50</v>
      </c>
      <c r="G240" t="s">
        <v>4757</v>
      </c>
      <c r="J240" t="s">
        <v>4762</v>
      </c>
      <c r="P240" t="s">
        <v>4763</v>
      </c>
      <c r="T240" t="s">
        <v>4764</v>
      </c>
      <c r="U240" t="s">
        <v>4765</v>
      </c>
      <c r="V240" t="s">
        <v>4766</v>
      </c>
      <c r="W240">
        <v>3.8</v>
      </c>
      <c r="X240">
        <v>28</v>
      </c>
    </row>
    <row r="241" spans="2:34">
      <c r="C241" t="s">
        <v>4767</v>
      </c>
      <c r="D241" t="s">
        <v>4768</v>
      </c>
      <c r="E241" t="s">
        <v>50</v>
      </c>
      <c r="G241" t="s">
        <v>4757</v>
      </c>
      <c r="P241" t="s">
        <v>4568</v>
      </c>
      <c r="T241" t="s">
        <v>4769</v>
      </c>
      <c r="U241" t="s">
        <v>4769</v>
      </c>
      <c r="V241" t="s">
        <v>4759</v>
      </c>
      <c r="W241">
        <v>4.0999999999999996</v>
      </c>
      <c r="X241">
        <v>15</v>
      </c>
    </row>
    <row r="242" spans="2:34">
      <c r="B242" t="s">
        <v>4770</v>
      </c>
      <c r="C242" t="s">
        <v>4771</v>
      </c>
      <c r="D242" t="s">
        <v>4772</v>
      </c>
      <c r="E242" t="s">
        <v>432</v>
      </c>
      <c r="G242" t="s">
        <v>4773</v>
      </c>
      <c r="T242" t="s">
        <v>4774</v>
      </c>
      <c r="U242" t="s">
        <v>4775</v>
      </c>
      <c r="V242" t="s">
        <v>3628</v>
      </c>
      <c r="W242">
        <v>4</v>
      </c>
      <c r="X242">
        <v>12</v>
      </c>
      <c r="Y242" t="s">
        <v>4594</v>
      </c>
      <c r="AD242" t="s">
        <v>4776</v>
      </c>
    </row>
    <row r="243" spans="2:34">
      <c r="B243" t="s">
        <v>4777</v>
      </c>
      <c r="C243" t="s">
        <v>4778</v>
      </c>
      <c r="D243" t="s">
        <v>4779</v>
      </c>
      <c r="E243" t="s">
        <v>432</v>
      </c>
      <c r="T243" t="s">
        <v>4780</v>
      </c>
      <c r="U243" t="s">
        <v>4780</v>
      </c>
      <c r="V243" t="s">
        <v>4781</v>
      </c>
      <c r="W243">
        <v>5</v>
      </c>
      <c r="X243">
        <v>15</v>
      </c>
    </row>
    <row r="244" spans="2:34">
      <c r="B244" t="s">
        <v>4782</v>
      </c>
      <c r="C244" t="s">
        <v>4783</v>
      </c>
      <c r="D244" t="s">
        <v>4784</v>
      </c>
      <c r="E244" t="s">
        <v>432</v>
      </c>
      <c r="G244" t="s">
        <v>4785</v>
      </c>
      <c r="P244" t="s">
        <v>4695</v>
      </c>
      <c r="T244" t="s">
        <v>4786</v>
      </c>
      <c r="U244" t="s">
        <v>4787</v>
      </c>
      <c r="V244" t="s">
        <v>4788</v>
      </c>
      <c r="W244">
        <v>4.3</v>
      </c>
      <c r="X244">
        <v>17</v>
      </c>
      <c r="Y244" t="s">
        <v>4720</v>
      </c>
      <c r="AA244" t="s">
        <v>4789</v>
      </c>
      <c r="AD244" t="s">
        <v>4790</v>
      </c>
      <c r="AH244">
        <v>2002</v>
      </c>
    </row>
    <row r="245" spans="2:34">
      <c r="B245" t="s">
        <v>4791</v>
      </c>
      <c r="C245" t="s">
        <v>4792</v>
      </c>
      <c r="D245" t="s">
        <v>4793</v>
      </c>
      <c r="E245" t="s">
        <v>432</v>
      </c>
      <c r="T245" t="s">
        <v>4794</v>
      </c>
      <c r="U245" t="s">
        <v>4794</v>
      </c>
      <c r="V245" t="s">
        <v>3628</v>
      </c>
      <c r="W245">
        <v>5</v>
      </c>
      <c r="X245">
        <v>14</v>
      </c>
    </row>
    <row r="246" spans="2:34">
      <c r="B246" t="s">
        <v>4795</v>
      </c>
      <c r="C246" t="s">
        <v>4796</v>
      </c>
      <c r="D246" t="s">
        <v>4797</v>
      </c>
      <c r="E246" t="s">
        <v>4590</v>
      </c>
      <c r="P246" t="s">
        <v>4798</v>
      </c>
      <c r="T246" t="s">
        <v>4799</v>
      </c>
      <c r="U246" t="s">
        <v>4800</v>
      </c>
      <c r="V246" t="s">
        <v>4799</v>
      </c>
      <c r="W246">
        <v>4.5999999999999996</v>
      </c>
      <c r="X246">
        <v>62</v>
      </c>
    </row>
    <row r="247" spans="2:34">
      <c r="B247" t="s">
        <v>4801</v>
      </c>
      <c r="C247" t="s">
        <v>4802</v>
      </c>
      <c r="D247" t="s">
        <v>4803</v>
      </c>
      <c r="E247" t="s">
        <v>50</v>
      </c>
      <c r="G247" t="s">
        <v>4804</v>
      </c>
      <c r="J247" t="s">
        <v>4805</v>
      </c>
      <c r="P247" t="s">
        <v>4806</v>
      </c>
      <c r="T247" t="s">
        <v>4807</v>
      </c>
      <c r="U247" t="s">
        <v>4808</v>
      </c>
      <c r="V247" t="s">
        <v>4807</v>
      </c>
      <c r="W247">
        <v>4.8</v>
      </c>
      <c r="X247">
        <v>8</v>
      </c>
    </row>
    <row r="248" spans="2:34">
      <c r="B248" t="s">
        <v>4809</v>
      </c>
      <c r="C248" t="s">
        <v>4810</v>
      </c>
      <c r="D248" t="s">
        <v>4811</v>
      </c>
      <c r="E248" t="s">
        <v>953</v>
      </c>
      <c r="F248" t="s">
        <v>4812</v>
      </c>
      <c r="G248" t="s">
        <v>4813</v>
      </c>
      <c r="P248" t="s">
        <v>4814</v>
      </c>
      <c r="T248" t="s">
        <v>4815</v>
      </c>
      <c r="U248" t="s">
        <v>4816</v>
      </c>
      <c r="V248" t="s">
        <v>4815</v>
      </c>
      <c r="W248">
        <v>4.9000000000000004</v>
      </c>
      <c r="X248">
        <v>104</v>
      </c>
    </row>
    <row r="249" spans="2:34">
      <c r="B249" t="s">
        <v>4817</v>
      </c>
      <c r="C249" t="s">
        <v>4818</v>
      </c>
      <c r="D249" t="s">
        <v>4819</v>
      </c>
      <c r="E249" t="s">
        <v>4820</v>
      </c>
      <c r="G249" t="s">
        <v>4821</v>
      </c>
      <c r="P249" t="s">
        <v>4822</v>
      </c>
      <c r="T249" t="s">
        <v>4823</v>
      </c>
      <c r="U249" t="s">
        <v>4823</v>
      </c>
      <c r="V249" t="s">
        <v>4824</v>
      </c>
      <c r="W249">
        <v>5</v>
      </c>
      <c r="X249">
        <v>5</v>
      </c>
    </row>
    <row r="250" spans="2:34">
      <c r="B250" t="s">
        <v>4825</v>
      </c>
      <c r="C250" t="s">
        <v>4826</v>
      </c>
      <c r="D250" t="s">
        <v>4827</v>
      </c>
      <c r="E250" t="s">
        <v>923</v>
      </c>
      <c r="G250" t="s">
        <v>4828</v>
      </c>
      <c r="T250" t="s">
        <v>4829</v>
      </c>
      <c r="U250" t="s">
        <v>4829</v>
      </c>
      <c r="V250" t="s">
        <v>3628</v>
      </c>
      <c r="W250">
        <v>4.5</v>
      </c>
      <c r="X250">
        <v>13</v>
      </c>
    </row>
    <row r="251" spans="2:34">
      <c r="B251" t="s">
        <v>4830</v>
      </c>
      <c r="C251" t="s">
        <v>4831</v>
      </c>
      <c r="D251" t="s">
        <v>4832</v>
      </c>
      <c r="E251" t="s">
        <v>50</v>
      </c>
      <c r="G251" t="s">
        <v>4833</v>
      </c>
      <c r="T251" t="s">
        <v>4834</v>
      </c>
      <c r="U251" t="s">
        <v>4834</v>
      </c>
      <c r="V251" t="s">
        <v>4835</v>
      </c>
      <c r="W251">
        <v>4.4000000000000004</v>
      </c>
      <c r="X251">
        <v>36</v>
      </c>
    </row>
    <row r="252" spans="2:34">
      <c r="B252" t="s">
        <v>4836</v>
      </c>
      <c r="C252" t="s">
        <v>4837</v>
      </c>
      <c r="D252" t="s">
        <v>4838</v>
      </c>
      <c r="E252" t="s">
        <v>432</v>
      </c>
      <c r="G252" t="s">
        <v>4839</v>
      </c>
      <c r="P252" t="s">
        <v>4312</v>
      </c>
      <c r="T252" t="s">
        <v>4840</v>
      </c>
      <c r="U252" t="s">
        <v>4841</v>
      </c>
      <c r="V252" t="s">
        <v>4842</v>
      </c>
      <c r="W252">
        <v>5</v>
      </c>
      <c r="X252">
        <v>2</v>
      </c>
      <c r="Y252" t="s">
        <v>4843</v>
      </c>
    </row>
    <row r="253" spans="2:34">
      <c r="B253" t="s">
        <v>4844</v>
      </c>
      <c r="C253" t="s">
        <v>4845</v>
      </c>
      <c r="D253" t="s">
        <v>4846</v>
      </c>
      <c r="E253" t="s">
        <v>432</v>
      </c>
      <c r="G253" t="s">
        <v>4847</v>
      </c>
      <c r="T253" t="s">
        <v>4848</v>
      </c>
      <c r="U253" t="s">
        <v>4848</v>
      </c>
      <c r="V253" t="s">
        <v>3628</v>
      </c>
      <c r="W253">
        <v>5</v>
      </c>
      <c r="X253">
        <v>10</v>
      </c>
    </row>
    <row r="254" spans="2:34">
      <c r="B254" t="s">
        <v>4849</v>
      </c>
      <c r="C254" t="s">
        <v>4850</v>
      </c>
      <c r="D254" t="s">
        <v>4851</v>
      </c>
      <c r="E254" t="s">
        <v>4852</v>
      </c>
      <c r="G254" t="s">
        <v>4853</v>
      </c>
      <c r="I254">
        <v>9619264336</v>
      </c>
      <c r="P254" t="s">
        <v>4854</v>
      </c>
      <c r="T254" t="s">
        <v>4855</v>
      </c>
      <c r="U254" t="s">
        <v>4856</v>
      </c>
      <c r="V254" t="s">
        <v>4855</v>
      </c>
      <c r="W254">
        <v>5</v>
      </c>
      <c r="X254">
        <v>104</v>
      </c>
    </row>
    <row r="255" spans="2:34">
      <c r="B255" t="s">
        <v>4857</v>
      </c>
      <c r="C255" t="s">
        <v>4858</v>
      </c>
      <c r="D255" t="s">
        <v>4859</v>
      </c>
      <c r="E255" t="s">
        <v>4860</v>
      </c>
      <c r="P255" t="s">
        <v>3918</v>
      </c>
      <c r="T255" t="s">
        <v>4861</v>
      </c>
      <c r="U255" t="s">
        <v>4861</v>
      </c>
      <c r="V255" t="s">
        <v>4862</v>
      </c>
      <c r="W255">
        <v>5</v>
      </c>
      <c r="X255">
        <v>46</v>
      </c>
    </row>
    <row r="256" spans="2:34">
      <c r="B256" t="s">
        <v>4863</v>
      </c>
      <c r="C256" t="s">
        <v>4864</v>
      </c>
      <c r="D256" t="s">
        <v>4865</v>
      </c>
      <c r="E256" t="s">
        <v>50</v>
      </c>
      <c r="T256" t="s">
        <v>4866</v>
      </c>
      <c r="V256" t="s">
        <v>4867</v>
      </c>
      <c r="W256" t="s">
        <v>3628</v>
      </c>
    </row>
    <row r="257" spans="1:34">
      <c r="B257" t="s">
        <v>4868</v>
      </c>
      <c r="C257" t="s">
        <v>4869</v>
      </c>
      <c r="D257" t="s">
        <v>4870</v>
      </c>
      <c r="E257" t="s">
        <v>50</v>
      </c>
      <c r="G257" t="s">
        <v>4871</v>
      </c>
      <c r="P257" t="s">
        <v>4872</v>
      </c>
      <c r="T257" t="s">
        <v>4873</v>
      </c>
      <c r="U257" t="s">
        <v>4873</v>
      </c>
      <c r="V257" t="s">
        <v>4874</v>
      </c>
      <c r="W257">
        <v>4</v>
      </c>
      <c r="X257">
        <v>80</v>
      </c>
    </row>
    <row r="258" spans="1:34">
      <c r="B258" t="s">
        <v>4875</v>
      </c>
      <c r="C258" t="s">
        <v>4876</v>
      </c>
      <c r="D258" t="s">
        <v>4877</v>
      </c>
      <c r="E258" t="s">
        <v>50</v>
      </c>
      <c r="F258" t="s">
        <v>4878</v>
      </c>
      <c r="P258" t="s">
        <v>4879</v>
      </c>
      <c r="T258" t="s">
        <v>4880</v>
      </c>
      <c r="U258" t="s">
        <v>4881</v>
      </c>
      <c r="V258" t="s">
        <v>4880</v>
      </c>
      <c r="W258">
        <v>5</v>
      </c>
      <c r="X258">
        <v>20</v>
      </c>
    </row>
    <row r="259" spans="1:34">
      <c r="B259" t="s">
        <v>4882</v>
      </c>
      <c r="C259" t="s">
        <v>4883</v>
      </c>
      <c r="D259" t="s">
        <v>4884</v>
      </c>
      <c r="E259" t="s">
        <v>4885</v>
      </c>
      <c r="T259" t="s">
        <v>4886</v>
      </c>
      <c r="U259" t="s">
        <v>4886</v>
      </c>
      <c r="V259" t="s">
        <v>3628</v>
      </c>
      <c r="W259">
        <v>5</v>
      </c>
      <c r="X259">
        <v>4</v>
      </c>
    </row>
    <row r="260" spans="1:34">
      <c r="B260" t="s">
        <v>4410</v>
      </c>
      <c r="C260" t="s">
        <v>4887</v>
      </c>
      <c r="D260" t="s">
        <v>4888</v>
      </c>
      <c r="E260" t="s">
        <v>953</v>
      </c>
      <c r="F260" t="s">
        <v>4889</v>
      </c>
      <c r="P260" t="s">
        <v>4890</v>
      </c>
      <c r="T260" t="s">
        <v>4891</v>
      </c>
      <c r="U260" t="s">
        <v>4892</v>
      </c>
      <c r="V260" t="s">
        <v>4891</v>
      </c>
      <c r="W260">
        <v>4.4000000000000004</v>
      </c>
      <c r="X260">
        <v>5</v>
      </c>
    </row>
    <row r="261" spans="1:34">
      <c r="C261" t="s">
        <v>4893</v>
      </c>
      <c r="D261" t="s">
        <v>4894</v>
      </c>
      <c r="E261" t="s">
        <v>50</v>
      </c>
      <c r="P261" t="s">
        <v>4895</v>
      </c>
      <c r="T261" t="s">
        <v>4896</v>
      </c>
      <c r="U261" t="s">
        <v>4896</v>
      </c>
      <c r="V261" t="s">
        <v>4416</v>
      </c>
      <c r="W261">
        <v>4.9000000000000004</v>
      </c>
      <c r="X261">
        <v>38</v>
      </c>
    </row>
    <row r="262" spans="1:34">
      <c r="B262" t="s">
        <v>4897</v>
      </c>
      <c r="C262" t="s">
        <v>4898</v>
      </c>
      <c r="D262" t="s">
        <v>4899</v>
      </c>
      <c r="E262" t="s">
        <v>953</v>
      </c>
      <c r="F262" t="s">
        <v>4889</v>
      </c>
      <c r="G262" t="s">
        <v>4900</v>
      </c>
      <c r="P262" t="s">
        <v>4890</v>
      </c>
      <c r="T262" t="s">
        <v>4901</v>
      </c>
      <c r="U262" t="s">
        <v>4902</v>
      </c>
      <c r="V262" t="s">
        <v>4901</v>
      </c>
      <c r="W262">
        <v>5</v>
      </c>
      <c r="X262">
        <v>15</v>
      </c>
    </row>
    <row r="263" spans="1:34">
      <c r="B263" t="s">
        <v>4903</v>
      </c>
      <c r="C263" t="s">
        <v>4904</v>
      </c>
      <c r="D263" t="s">
        <v>4905</v>
      </c>
      <c r="E263" t="s">
        <v>953</v>
      </c>
      <c r="G263" t="s">
        <v>4906</v>
      </c>
      <c r="T263" t="s">
        <v>4907</v>
      </c>
      <c r="U263" t="s">
        <v>4908</v>
      </c>
      <c r="V263" t="s">
        <v>4907</v>
      </c>
      <c r="W263">
        <v>4.5</v>
      </c>
      <c r="X263">
        <v>111</v>
      </c>
    </row>
    <row r="264" spans="1:34">
      <c r="B264" t="s">
        <v>4909</v>
      </c>
      <c r="C264" t="s">
        <v>4910</v>
      </c>
      <c r="D264" t="s">
        <v>4911</v>
      </c>
      <c r="E264" t="s">
        <v>50</v>
      </c>
      <c r="G264" t="s">
        <v>4912</v>
      </c>
      <c r="T264" t="s">
        <v>4913</v>
      </c>
      <c r="U264" t="s">
        <v>4914</v>
      </c>
      <c r="V264" t="s">
        <v>4416</v>
      </c>
      <c r="W264">
        <v>4.9000000000000004</v>
      </c>
      <c r="X264">
        <v>18</v>
      </c>
      <c r="Y264" t="s">
        <v>4915</v>
      </c>
      <c r="AA264" t="s">
        <v>4916</v>
      </c>
      <c r="AH264">
        <v>2011</v>
      </c>
    </row>
    <row r="265" spans="1:34">
      <c r="A265" s="2" t="s">
        <v>4917</v>
      </c>
      <c r="B265" t="s">
        <v>3591</v>
      </c>
      <c r="C265" t="s">
        <v>3592</v>
      </c>
      <c r="D265" t="s">
        <v>3593</v>
      </c>
      <c r="E265" t="s">
        <v>4918</v>
      </c>
      <c r="M265" t="s">
        <v>3594</v>
      </c>
      <c r="T265" t="s">
        <v>4919</v>
      </c>
      <c r="U265" t="s">
        <v>4920</v>
      </c>
      <c r="W265">
        <v>4.4000000000000004</v>
      </c>
      <c r="X265">
        <v>371</v>
      </c>
    </row>
    <row r="266" spans="1:34">
      <c r="B266" t="s">
        <v>4048</v>
      </c>
      <c r="C266" t="s">
        <v>4049</v>
      </c>
      <c r="D266" t="s">
        <v>4921</v>
      </c>
      <c r="E266" t="s">
        <v>4918</v>
      </c>
      <c r="G266" t="s">
        <v>4038</v>
      </c>
      <c r="M266" t="s">
        <v>4051</v>
      </c>
      <c r="T266" t="s">
        <v>4922</v>
      </c>
      <c r="U266" t="s">
        <v>4920</v>
      </c>
      <c r="V266" t="s">
        <v>4040</v>
      </c>
      <c r="W266">
        <v>4.8</v>
      </c>
      <c r="X266">
        <v>71</v>
      </c>
    </row>
    <row r="267" spans="1:34">
      <c r="B267" t="s">
        <v>4923</v>
      </c>
      <c r="C267" t="s">
        <v>4924</v>
      </c>
      <c r="D267" t="s">
        <v>4925</v>
      </c>
      <c r="E267" t="s">
        <v>4918</v>
      </c>
      <c r="G267" t="s">
        <v>4926</v>
      </c>
      <c r="M267" t="s">
        <v>3605</v>
      </c>
      <c r="T267" t="s">
        <v>4927</v>
      </c>
      <c r="U267" t="s">
        <v>4920</v>
      </c>
      <c r="W267">
        <v>3.4</v>
      </c>
      <c r="X267">
        <v>14</v>
      </c>
    </row>
    <row r="268" spans="1:34">
      <c r="B268" t="s">
        <v>4928</v>
      </c>
      <c r="C268" t="s">
        <v>4929</v>
      </c>
      <c r="D268" t="s">
        <v>4930</v>
      </c>
      <c r="E268" t="s">
        <v>4918</v>
      </c>
      <c r="G268" t="s">
        <v>4931</v>
      </c>
      <c r="T268" t="s">
        <v>4932</v>
      </c>
      <c r="U268" t="s">
        <v>4920</v>
      </c>
      <c r="W268">
        <v>4.5999999999999996</v>
      </c>
      <c r="X268">
        <v>52</v>
      </c>
    </row>
    <row r="269" spans="1:34">
      <c r="B269" t="s">
        <v>4933</v>
      </c>
      <c r="C269" t="s">
        <v>4934</v>
      </c>
      <c r="D269" t="s">
        <v>4935</v>
      </c>
      <c r="E269" t="s">
        <v>4918</v>
      </c>
      <c r="G269" t="s">
        <v>4936</v>
      </c>
      <c r="M269" t="s">
        <v>3605</v>
      </c>
      <c r="T269" t="s">
        <v>4937</v>
      </c>
      <c r="U269" t="s">
        <v>4920</v>
      </c>
      <c r="V269" t="s">
        <v>4938</v>
      </c>
      <c r="W269">
        <v>4.2</v>
      </c>
      <c r="X269">
        <v>18</v>
      </c>
    </row>
    <row r="270" spans="1:34">
      <c r="B270" t="s">
        <v>4939</v>
      </c>
      <c r="C270" t="s">
        <v>4940</v>
      </c>
      <c r="D270" t="s">
        <v>4941</v>
      </c>
      <c r="E270" t="s">
        <v>4918</v>
      </c>
      <c r="G270" t="s">
        <v>4942</v>
      </c>
      <c r="T270" t="s">
        <v>4943</v>
      </c>
      <c r="U270" t="s">
        <v>4920</v>
      </c>
      <c r="W270">
        <v>3.8</v>
      </c>
      <c r="X270">
        <v>4</v>
      </c>
    </row>
    <row r="271" spans="1:34">
      <c r="B271" t="s">
        <v>4944</v>
      </c>
      <c r="C271" t="s">
        <v>4945</v>
      </c>
      <c r="D271" t="s">
        <v>4946</v>
      </c>
      <c r="E271" t="s">
        <v>4918</v>
      </c>
      <c r="T271" t="s">
        <v>4947</v>
      </c>
      <c r="U271" t="s">
        <v>4920</v>
      </c>
      <c r="W271" t="s">
        <v>3628</v>
      </c>
      <c r="X271" t="s">
        <v>3628</v>
      </c>
    </row>
    <row r="272" spans="1:34">
      <c r="B272" t="s">
        <v>4948</v>
      </c>
      <c r="C272" t="s">
        <v>4949</v>
      </c>
      <c r="D272" t="s">
        <v>4950</v>
      </c>
      <c r="E272" t="s">
        <v>4918</v>
      </c>
      <c r="G272" t="s">
        <v>4951</v>
      </c>
      <c r="M272" t="s">
        <v>3605</v>
      </c>
      <c r="T272" t="s">
        <v>4952</v>
      </c>
      <c r="U272" t="s">
        <v>4920</v>
      </c>
      <c r="W272">
        <v>3.6</v>
      </c>
      <c r="X272">
        <v>11</v>
      </c>
    </row>
    <row r="273" spans="1:24">
      <c r="C273" t="s">
        <v>4953</v>
      </c>
      <c r="D273" t="s">
        <v>4954</v>
      </c>
      <c r="E273" t="s">
        <v>4918</v>
      </c>
      <c r="G273" t="s">
        <v>4951</v>
      </c>
      <c r="T273" t="s">
        <v>4955</v>
      </c>
      <c r="U273" t="s">
        <v>4920</v>
      </c>
      <c r="W273" t="s">
        <v>3628</v>
      </c>
      <c r="X273" t="s">
        <v>3628</v>
      </c>
    </row>
    <row r="274" spans="1:24">
      <c r="B274" t="s">
        <v>4956</v>
      </c>
      <c r="C274" t="s">
        <v>4957</v>
      </c>
      <c r="D274" t="s">
        <v>4958</v>
      </c>
      <c r="E274" t="s">
        <v>4918</v>
      </c>
      <c r="G274" t="s">
        <v>4959</v>
      </c>
      <c r="M274" t="s">
        <v>3605</v>
      </c>
      <c r="T274" t="s">
        <v>4960</v>
      </c>
      <c r="U274" t="s">
        <v>4920</v>
      </c>
      <c r="V274" t="s">
        <v>4961</v>
      </c>
      <c r="W274">
        <v>3</v>
      </c>
      <c r="X274">
        <v>2</v>
      </c>
    </row>
    <row r="275" spans="1:24">
      <c r="B275" t="s">
        <v>4962</v>
      </c>
      <c r="C275" t="s">
        <v>4963</v>
      </c>
      <c r="D275" t="s">
        <v>4964</v>
      </c>
      <c r="E275" t="s">
        <v>4918</v>
      </c>
      <c r="G275" t="s">
        <v>4965</v>
      </c>
      <c r="T275" t="s">
        <v>4966</v>
      </c>
      <c r="U275" t="s">
        <v>4920</v>
      </c>
      <c r="V275" t="s">
        <v>4967</v>
      </c>
      <c r="W275">
        <v>2.2999999999999998</v>
      </c>
      <c r="X275">
        <v>3</v>
      </c>
    </row>
    <row r="276" spans="1:24">
      <c r="B276" t="s">
        <v>4968</v>
      </c>
      <c r="C276" t="s">
        <v>4969</v>
      </c>
      <c r="D276" t="s">
        <v>4970</v>
      </c>
      <c r="E276" t="s">
        <v>4918</v>
      </c>
      <c r="M276" t="s">
        <v>3605</v>
      </c>
      <c r="T276" t="s">
        <v>4971</v>
      </c>
      <c r="U276" t="s">
        <v>4920</v>
      </c>
      <c r="W276">
        <v>4.5</v>
      </c>
      <c r="X276">
        <v>8</v>
      </c>
    </row>
    <row r="277" spans="1:24">
      <c r="B277" t="s">
        <v>4972</v>
      </c>
      <c r="C277" t="s">
        <v>4973</v>
      </c>
      <c r="D277" t="s">
        <v>4974</v>
      </c>
      <c r="E277" t="s">
        <v>4918</v>
      </c>
      <c r="G277" t="s">
        <v>4975</v>
      </c>
      <c r="M277" t="s">
        <v>3918</v>
      </c>
      <c r="T277" t="s">
        <v>4976</v>
      </c>
      <c r="U277" t="s">
        <v>4920</v>
      </c>
      <c r="W277">
        <v>3.6</v>
      </c>
      <c r="X277">
        <v>10</v>
      </c>
    </row>
    <row r="278" spans="1:24">
      <c r="B278" t="s">
        <v>4320</v>
      </c>
      <c r="C278" t="s">
        <v>4321</v>
      </c>
      <c r="D278" t="s">
        <v>4977</v>
      </c>
      <c r="E278" t="s">
        <v>4918</v>
      </c>
      <c r="G278" t="s">
        <v>4317</v>
      </c>
      <c r="M278" t="s">
        <v>3918</v>
      </c>
      <c r="T278" t="s">
        <v>4978</v>
      </c>
      <c r="U278" t="s">
        <v>4920</v>
      </c>
      <c r="V278" t="s">
        <v>4319</v>
      </c>
      <c r="W278">
        <v>4.3</v>
      </c>
      <c r="X278">
        <v>6</v>
      </c>
    </row>
    <row r="279" spans="1:24">
      <c r="B279" t="s">
        <v>4979</v>
      </c>
      <c r="C279" t="s">
        <v>4980</v>
      </c>
      <c r="D279" t="s">
        <v>4981</v>
      </c>
      <c r="E279" t="s">
        <v>4918</v>
      </c>
      <c r="G279" t="s">
        <v>4982</v>
      </c>
      <c r="M279" t="s">
        <v>3605</v>
      </c>
      <c r="T279" t="s">
        <v>4983</v>
      </c>
      <c r="U279" t="s">
        <v>4920</v>
      </c>
      <c r="W279">
        <v>4.9000000000000004</v>
      </c>
      <c r="X279">
        <v>46</v>
      </c>
    </row>
    <row r="280" spans="1:24">
      <c r="B280" t="s">
        <v>4984</v>
      </c>
      <c r="C280" t="s">
        <v>4985</v>
      </c>
      <c r="D280" t="s">
        <v>4986</v>
      </c>
      <c r="E280" t="s">
        <v>4918</v>
      </c>
      <c r="T280" t="s">
        <v>4987</v>
      </c>
      <c r="U280" t="s">
        <v>4920</v>
      </c>
      <c r="V280" t="s">
        <v>4988</v>
      </c>
      <c r="W280">
        <v>5</v>
      </c>
      <c r="X280">
        <v>2</v>
      </c>
    </row>
    <row r="281" spans="1:24">
      <c r="A281" s="2" t="s">
        <v>1023</v>
      </c>
      <c r="B281" t="s">
        <v>4989</v>
      </c>
      <c r="C281" t="s">
        <v>4990</v>
      </c>
      <c r="D281" t="s">
        <v>4991</v>
      </c>
      <c r="E281" t="s">
        <v>145</v>
      </c>
      <c r="G281" t="s">
        <v>4992</v>
      </c>
      <c r="P281" t="s">
        <v>4993</v>
      </c>
      <c r="T281" t="s">
        <v>4994</v>
      </c>
      <c r="U281" t="s">
        <v>4995</v>
      </c>
      <c r="V281" t="s">
        <v>4996</v>
      </c>
      <c r="W281">
        <v>4.9000000000000004</v>
      </c>
      <c r="X281">
        <v>43</v>
      </c>
    </row>
    <row r="282" spans="1:24">
      <c r="B282" t="s">
        <v>4997</v>
      </c>
      <c r="C282" t="s">
        <v>4998</v>
      </c>
      <c r="D282" t="s">
        <v>4999</v>
      </c>
      <c r="E282" t="s">
        <v>145</v>
      </c>
      <c r="G282" t="s">
        <v>5000</v>
      </c>
      <c r="T282" t="s">
        <v>5001</v>
      </c>
      <c r="U282" t="s">
        <v>5001</v>
      </c>
      <c r="V282" t="s">
        <v>5002</v>
      </c>
      <c r="W282">
        <v>4.4000000000000004</v>
      </c>
      <c r="X282">
        <v>908</v>
      </c>
    </row>
    <row r="283" spans="1:24">
      <c r="B283" t="s">
        <v>4057</v>
      </c>
      <c r="C283" t="s">
        <v>5003</v>
      </c>
      <c r="D283" t="s">
        <v>5004</v>
      </c>
      <c r="E283" t="s">
        <v>145</v>
      </c>
      <c r="G283" t="s">
        <v>5005</v>
      </c>
      <c r="T283" t="s">
        <v>5006</v>
      </c>
      <c r="U283" t="s">
        <v>5006</v>
      </c>
      <c r="V283" t="s">
        <v>5007</v>
      </c>
      <c r="W283">
        <v>4.8</v>
      </c>
      <c r="X283">
        <v>11</v>
      </c>
    </row>
    <row r="284" spans="1:24">
      <c r="B284" t="s">
        <v>5008</v>
      </c>
      <c r="C284" t="s">
        <v>5009</v>
      </c>
      <c r="D284" t="s">
        <v>5010</v>
      </c>
      <c r="E284" t="s">
        <v>145</v>
      </c>
      <c r="G284" t="s">
        <v>5011</v>
      </c>
      <c r="T284" t="s">
        <v>5012</v>
      </c>
      <c r="U284" t="s">
        <v>5012</v>
      </c>
      <c r="V284" t="s">
        <v>5013</v>
      </c>
      <c r="W284">
        <v>4.2</v>
      </c>
      <c r="X284">
        <v>103</v>
      </c>
    </row>
    <row r="285" spans="1:24">
      <c r="B285" t="s">
        <v>5014</v>
      </c>
      <c r="C285" t="s">
        <v>5015</v>
      </c>
      <c r="D285" t="s">
        <v>5016</v>
      </c>
      <c r="E285" t="s">
        <v>145</v>
      </c>
      <c r="G285" t="s">
        <v>5017</v>
      </c>
      <c r="T285" t="s">
        <v>5018</v>
      </c>
      <c r="U285" t="s">
        <v>5018</v>
      </c>
      <c r="V285" t="s">
        <v>3628</v>
      </c>
      <c r="W285">
        <v>3</v>
      </c>
      <c r="X285">
        <v>4</v>
      </c>
    </row>
    <row r="286" spans="1:24">
      <c r="B286" t="s">
        <v>5019</v>
      </c>
      <c r="C286" t="s">
        <v>5020</v>
      </c>
      <c r="D286" t="s">
        <v>5021</v>
      </c>
      <c r="E286" t="s">
        <v>145</v>
      </c>
      <c r="G286" t="s">
        <v>5022</v>
      </c>
      <c r="T286" t="s">
        <v>5023</v>
      </c>
      <c r="U286" t="s">
        <v>5023</v>
      </c>
      <c r="V286" t="s">
        <v>5024</v>
      </c>
      <c r="W286">
        <v>4</v>
      </c>
      <c r="X286">
        <v>173</v>
      </c>
    </row>
    <row r="287" spans="1:24">
      <c r="B287" t="s">
        <v>5025</v>
      </c>
      <c r="C287" t="s">
        <v>5026</v>
      </c>
      <c r="D287" t="s">
        <v>5027</v>
      </c>
      <c r="E287" t="s">
        <v>145</v>
      </c>
      <c r="F287" t="s">
        <v>5028</v>
      </c>
      <c r="G287" t="s">
        <v>5029</v>
      </c>
      <c r="Q287" t="s">
        <v>5030</v>
      </c>
      <c r="T287" t="s">
        <v>5031</v>
      </c>
      <c r="U287" t="s">
        <v>5032</v>
      </c>
      <c r="V287" t="s">
        <v>5031</v>
      </c>
      <c r="W287">
        <v>3.7</v>
      </c>
      <c r="X287">
        <v>6</v>
      </c>
    </row>
    <row r="288" spans="1:24">
      <c r="B288" t="s">
        <v>5033</v>
      </c>
      <c r="C288" t="s">
        <v>5034</v>
      </c>
      <c r="D288" t="s">
        <v>5035</v>
      </c>
      <c r="E288" t="s">
        <v>145</v>
      </c>
      <c r="G288" t="s">
        <v>5036</v>
      </c>
      <c r="P288" t="s">
        <v>5037</v>
      </c>
      <c r="T288" t="s">
        <v>5038</v>
      </c>
      <c r="U288" t="s">
        <v>5039</v>
      </c>
      <c r="V288" t="s">
        <v>5038</v>
      </c>
      <c r="W288">
        <v>4.3</v>
      </c>
      <c r="X288">
        <v>3</v>
      </c>
    </row>
    <row r="289" spans="2:24">
      <c r="B289" t="s">
        <v>5040</v>
      </c>
      <c r="C289" t="s">
        <v>5041</v>
      </c>
      <c r="D289" t="s">
        <v>5042</v>
      </c>
      <c r="E289" t="s">
        <v>145</v>
      </c>
      <c r="T289" t="s">
        <v>5043</v>
      </c>
      <c r="U289" t="s">
        <v>5043</v>
      </c>
      <c r="V289" t="s">
        <v>5044</v>
      </c>
      <c r="W289">
        <v>5</v>
      </c>
      <c r="X289">
        <v>2</v>
      </c>
    </row>
    <row r="290" spans="2:24">
      <c r="B290" t="s">
        <v>5045</v>
      </c>
      <c r="C290" t="s">
        <v>5046</v>
      </c>
      <c r="D290" t="s">
        <v>5047</v>
      </c>
      <c r="E290" t="s">
        <v>145</v>
      </c>
      <c r="T290" t="s">
        <v>5048</v>
      </c>
      <c r="U290" t="s">
        <v>5048</v>
      </c>
      <c r="V290" t="s">
        <v>3628</v>
      </c>
      <c r="W290">
        <v>4</v>
      </c>
      <c r="X290">
        <v>1</v>
      </c>
    </row>
    <row r="291" spans="2:24">
      <c r="B291" t="s">
        <v>5049</v>
      </c>
      <c r="C291" t="s">
        <v>5050</v>
      </c>
      <c r="D291" t="s">
        <v>5051</v>
      </c>
      <c r="E291" t="s">
        <v>145</v>
      </c>
      <c r="T291" t="s">
        <v>5052</v>
      </c>
      <c r="U291" t="s">
        <v>5052</v>
      </c>
      <c r="V291" t="s">
        <v>3628</v>
      </c>
      <c r="W291">
        <v>4.5999999999999996</v>
      </c>
      <c r="X291">
        <v>12</v>
      </c>
    </row>
    <row r="292" spans="2:24">
      <c r="B292" t="s">
        <v>5053</v>
      </c>
      <c r="C292" t="s">
        <v>5054</v>
      </c>
      <c r="D292" t="s">
        <v>5055</v>
      </c>
      <c r="E292" t="s">
        <v>145</v>
      </c>
      <c r="G292" t="s">
        <v>5056</v>
      </c>
      <c r="T292" t="s">
        <v>5057</v>
      </c>
      <c r="U292" t="s">
        <v>5057</v>
      </c>
      <c r="V292" t="s">
        <v>5058</v>
      </c>
      <c r="W292">
        <v>4.3</v>
      </c>
      <c r="X292">
        <v>653</v>
      </c>
    </row>
    <row r="293" spans="2:24">
      <c r="B293" t="s">
        <v>5059</v>
      </c>
      <c r="C293" t="s">
        <v>5060</v>
      </c>
      <c r="D293" t="s">
        <v>5061</v>
      </c>
      <c r="E293" t="s">
        <v>145</v>
      </c>
      <c r="T293" t="s">
        <v>5062</v>
      </c>
      <c r="U293" t="s">
        <v>5062</v>
      </c>
      <c r="V293" t="s">
        <v>5063</v>
      </c>
      <c r="W293" t="s">
        <v>3628</v>
      </c>
      <c r="X293" t="s">
        <v>3628</v>
      </c>
    </row>
    <row r="294" spans="2:24">
      <c r="B294" t="s">
        <v>5064</v>
      </c>
      <c r="C294" t="s">
        <v>5065</v>
      </c>
      <c r="D294" t="s">
        <v>5066</v>
      </c>
      <c r="E294" t="s">
        <v>145</v>
      </c>
      <c r="F294" t="s">
        <v>5067</v>
      </c>
      <c r="G294" t="s">
        <v>5068</v>
      </c>
      <c r="T294" t="s">
        <v>5069</v>
      </c>
      <c r="U294" t="s">
        <v>5069</v>
      </c>
      <c r="V294" t="s">
        <v>5070</v>
      </c>
      <c r="W294">
        <v>4.3</v>
      </c>
      <c r="X294">
        <v>117</v>
      </c>
    </row>
    <row r="295" spans="2:24">
      <c r="B295" t="s">
        <v>5071</v>
      </c>
      <c r="C295" t="s">
        <v>5072</v>
      </c>
      <c r="D295" t="s">
        <v>5073</v>
      </c>
      <c r="E295" t="s">
        <v>145</v>
      </c>
      <c r="F295" t="s">
        <v>5067</v>
      </c>
      <c r="G295" t="s">
        <v>5074</v>
      </c>
      <c r="T295" t="s">
        <v>5075</v>
      </c>
      <c r="U295" t="s">
        <v>5076</v>
      </c>
      <c r="V295" t="s">
        <v>5075</v>
      </c>
      <c r="W295">
        <v>4.3</v>
      </c>
      <c r="X295">
        <v>551</v>
      </c>
    </row>
    <row r="296" spans="2:24">
      <c r="B296" t="s">
        <v>5077</v>
      </c>
      <c r="C296" t="s">
        <v>5078</v>
      </c>
      <c r="D296" t="s">
        <v>5079</v>
      </c>
      <c r="E296" t="s">
        <v>145</v>
      </c>
      <c r="P296" t="s">
        <v>5080</v>
      </c>
      <c r="T296" t="s">
        <v>5081</v>
      </c>
      <c r="U296" t="s">
        <v>5081</v>
      </c>
      <c r="V296" t="s">
        <v>3628</v>
      </c>
      <c r="W296">
        <v>5</v>
      </c>
      <c r="X296">
        <v>3</v>
      </c>
    </row>
    <row r="297" spans="2:24">
      <c r="B297" t="s">
        <v>5082</v>
      </c>
      <c r="C297" t="s">
        <v>5083</v>
      </c>
      <c r="D297" t="s">
        <v>5084</v>
      </c>
      <c r="E297" t="s">
        <v>145</v>
      </c>
      <c r="T297" t="s">
        <v>5085</v>
      </c>
      <c r="U297" t="s">
        <v>5085</v>
      </c>
      <c r="V297" t="s">
        <v>5086</v>
      </c>
      <c r="W297">
        <v>4</v>
      </c>
      <c r="X297">
        <v>1</v>
      </c>
    </row>
    <row r="298" spans="2:24">
      <c r="B298" t="s">
        <v>5087</v>
      </c>
      <c r="C298" t="s">
        <v>5088</v>
      </c>
      <c r="D298" t="s">
        <v>5089</v>
      </c>
      <c r="E298" t="s">
        <v>372</v>
      </c>
      <c r="G298" t="s">
        <v>5090</v>
      </c>
      <c r="T298" t="s">
        <v>5091</v>
      </c>
      <c r="U298" t="s">
        <v>5091</v>
      </c>
      <c r="V298" t="s">
        <v>3628</v>
      </c>
      <c r="W298">
        <v>3.9</v>
      </c>
      <c r="X298">
        <v>91</v>
      </c>
    </row>
    <row r="299" spans="2:24">
      <c r="B299" t="s">
        <v>5092</v>
      </c>
      <c r="C299" t="s">
        <v>5093</v>
      </c>
      <c r="D299" t="s">
        <v>5094</v>
      </c>
      <c r="E299" t="s">
        <v>145</v>
      </c>
      <c r="F299" t="s">
        <v>5095</v>
      </c>
      <c r="G299" t="s">
        <v>5096</v>
      </c>
      <c r="P299" t="s">
        <v>5097</v>
      </c>
      <c r="T299" t="s">
        <v>5098</v>
      </c>
      <c r="U299" t="s">
        <v>5099</v>
      </c>
      <c r="V299" t="s">
        <v>5098</v>
      </c>
      <c r="W299">
        <v>4.5999999999999996</v>
      </c>
      <c r="X299">
        <v>52</v>
      </c>
    </row>
    <row r="300" spans="2:24">
      <c r="B300" t="s">
        <v>5100</v>
      </c>
      <c r="C300" t="s">
        <v>5101</v>
      </c>
      <c r="D300" t="s">
        <v>5102</v>
      </c>
      <c r="E300" t="s">
        <v>145</v>
      </c>
      <c r="F300" t="s">
        <v>5103</v>
      </c>
      <c r="G300" t="s">
        <v>5104</v>
      </c>
      <c r="T300" t="s">
        <v>5105</v>
      </c>
      <c r="U300" t="s">
        <v>5106</v>
      </c>
      <c r="V300" t="s">
        <v>5105</v>
      </c>
      <c r="W300">
        <v>4.7</v>
      </c>
      <c r="X300">
        <v>34</v>
      </c>
    </row>
    <row r="301" spans="2:24">
      <c r="B301" t="s">
        <v>5107</v>
      </c>
      <c r="C301" t="s">
        <v>5108</v>
      </c>
      <c r="D301" t="s">
        <v>5109</v>
      </c>
      <c r="E301" t="s">
        <v>372</v>
      </c>
      <c r="T301" t="s">
        <v>5110</v>
      </c>
      <c r="U301" t="s">
        <v>5110</v>
      </c>
      <c r="V301" t="s">
        <v>5111</v>
      </c>
      <c r="W301">
        <v>3.9</v>
      </c>
      <c r="X301">
        <v>7</v>
      </c>
    </row>
    <row r="302" spans="2:24">
      <c r="B302" t="s">
        <v>5112</v>
      </c>
      <c r="C302" t="s">
        <v>5113</v>
      </c>
      <c r="D302" t="s">
        <v>5114</v>
      </c>
      <c r="E302" t="s">
        <v>145</v>
      </c>
      <c r="T302" t="s">
        <v>5115</v>
      </c>
      <c r="U302" t="s">
        <v>5115</v>
      </c>
      <c r="V302" t="s">
        <v>3628</v>
      </c>
      <c r="W302">
        <v>5</v>
      </c>
      <c r="X302">
        <v>7</v>
      </c>
    </row>
    <row r="303" spans="2:24">
      <c r="B303" t="s">
        <v>5116</v>
      </c>
      <c r="C303" t="s">
        <v>5117</v>
      </c>
      <c r="D303" t="s">
        <v>5118</v>
      </c>
      <c r="E303" t="s">
        <v>145</v>
      </c>
      <c r="F303" t="s">
        <v>5119</v>
      </c>
      <c r="G303" t="s">
        <v>5120</v>
      </c>
      <c r="Q303" t="s">
        <v>5121</v>
      </c>
      <c r="T303" t="s">
        <v>5122</v>
      </c>
      <c r="U303" t="s">
        <v>5123</v>
      </c>
      <c r="V303" t="s">
        <v>5122</v>
      </c>
      <c r="W303">
        <v>4.9000000000000004</v>
      </c>
      <c r="X303">
        <v>18</v>
      </c>
    </row>
    <row r="304" spans="2:24">
      <c r="B304" t="s">
        <v>5124</v>
      </c>
      <c r="C304" t="s">
        <v>5125</v>
      </c>
      <c r="D304" t="s">
        <v>5126</v>
      </c>
      <c r="E304" t="s">
        <v>145</v>
      </c>
      <c r="P304" t="s">
        <v>5127</v>
      </c>
      <c r="T304" t="s">
        <v>5128</v>
      </c>
      <c r="U304" t="s">
        <v>5128</v>
      </c>
      <c r="V304" t="s">
        <v>5129</v>
      </c>
      <c r="W304">
        <v>4</v>
      </c>
      <c r="X304">
        <v>6</v>
      </c>
    </row>
    <row r="305" spans="2:24">
      <c r="B305" t="s">
        <v>5130</v>
      </c>
      <c r="C305" t="s">
        <v>5131</v>
      </c>
      <c r="D305" t="s">
        <v>5132</v>
      </c>
      <c r="E305" t="s">
        <v>145</v>
      </c>
      <c r="G305" t="s">
        <v>5133</v>
      </c>
      <c r="T305" t="s">
        <v>5134</v>
      </c>
      <c r="U305" t="s">
        <v>5134</v>
      </c>
      <c r="V305" t="s">
        <v>5135</v>
      </c>
      <c r="W305">
        <v>4.5</v>
      </c>
      <c r="X305">
        <v>136</v>
      </c>
    </row>
    <row r="306" spans="2:24">
      <c r="B306" t="s">
        <v>5136</v>
      </c>
      <c r="C306" t="s">
        <v>5137</v>
      </c>
      <c r="D306" t="s">
        <v>5138</v>
      </c>
      <c r="E306" t="s">
        <v>145</v>
      </c>
      <c r="P306" t="s">
        <v>5139</v>
      </c>
      <c r="T306" t="s">
        <v>5140</v>
      </c>
      <c r="U306" t="s">
        <v>5140</v>
      </c>
      <c r="V306" t="s">
        <v>3628</v>
      </c>
      <c r="W306">
        <v>5</v>
      </c>
      <c r="X306">
        <v>2</v>
      </c>
    </row>
    <row r="307" spans="2:24">
      <c r="B307" t="s">
        <v>5141</v>
      </c>
      <c r="C307" t="s">
        <v>5142</v>
      </c>
      <c r="D307" t="s">
        <v>5143</v>
      </c>
      <c r="E307" t="s">
        <v>145</v>
      </c>
      <c r="P307" t="s">
        <v>5144</v>
      </c>
      <c r="T307" t="s">
        <v>5145</v>
      </c>
      <c r="U307" t="s">
        <v>5145</v>
      </c>
      <c r="V307" t="s">
        <v>3628</v>
      </c>
      <c r="W307">
        <v>4.2</v>
      </c>
      <c r="X307">
        <v>410</v>
      </c>
    </row>
    <row r="308" spans="2:24">
      <c r="B308" t="s">
        <v>5146</v>
      </c>
      <c r="C308" t="s">
        <v>5147</v>
      </c>
      <c r="D308" t="s">
        <v>5148</v>
      </c>
      <c r="E308" t="s">
        <v>372</v>
      </c>
      <c r="T308" t="s">
        <v>5149</v>
      </c>
      <c r="U308" t="s">
        <v>5149</v>
      </c>
      <c r="V308" t="s">
        <v>3628</v>
      </c>
      <c r="W308">
        <v>5</v>
      </c>
      <c r="X308">
        <v>3</v>
      </c>
    </row>
    <row r="309" spans="2:24">
      <c r="C309" t="s">
        <v>5150</v>
      </c>
      <c r="D309" t="s">
        <v>5151</v>
      </c>
      <c r="E309" t="s">
        <v>145</v>
      </c>
      <c r="F309" t="s">
        <v>5152</v>
      </c>
      <c r="G309" t="s">
        <v>5153</v>
      </c>
      <c r="T309" t="s">
        <v>5154</v>
      </c>
      <c r="U309" t="s">
        <v>5155</v>
      </c>
      <c r="V309" t="s">
        <v>5154</v>
      </c>
      <c r="W309">
        <v>4.5999999999999996</v>
      </c>
      <c r="X309">
        <v>10</v>
      </c>
    </row>
    <row r="310" spans="2:24">
      <c r="B310" t="s">
        <v>5156</v>
      </c>
      <c r="C310" t="s">
        <v>5157</v>
      </c>
      <c r="D310" t="s">
        <v>5158</v>
      </c>
      <c r="E310" t="s">
        <v>145</v>
      </c>
      <c r="F310" t="s">
        <v>5152</v>
      </c>
      <c r="G310" t="s">
        <v>5159</v>
      </c>
      <c r="T310" t="s">
        <v>5154</v>
      </c>
      <c r="U310" t="s">
        <v>5160</v>
      </c>
      <c r="V310" t="s">
        <v>5154</v>
      </c>
      <c r="W310">
        <v>5</v>
      </c>
      <c r="X310">
        <v>3</v>
      </c>
    </row>
    <row r="311" spans="2:24">
      <c r="B311" t="s">
        <v>633</v>
      </c>
      <c r="C311" t="s">
        <v>634</v>
      </c>
      <c r="D311" t="s">
        <v>5161</v>
      </c>
      <c r="E311" t="s">
        <v>145</v>
      </c>
      <c r="G311" t="s">
        <v>5162</v>
      </c>
      <c r="T311" t="s">
        <v>5163</v>
      </c>
      <c r="U311" t="s">
        <v>5163</v>
      </c>
      <c r="V311" t="s">
        <v>3628</v>
      </c>
      <c r="W311">
        <v>4</v>
      </c>
      <c r="X311">
        <v>52</v>
      </c>
    </row>
    <row r="312" spans="2:24">
      <c r="B312" t="s">
        <v>5164</v>
      </c>
      <c r="C312" t="s">
        <v>5165</v>
      </c>
      <c r="D312" t="s">
        <v>5166</v>
      </c>
      <c r="E312" t="s">
        <v>145</v>
      </c>
      <c r="G312" t="s">
        <v>5167</v>
      </c>
      <c r="T312" t="s">
        <v>5168</v>
      </c>
      <c r="U312" t="s">
        <v>5168</v>
      </c>
      <c r="V312" t="s">
        <v>5169</v>
      </c>
      <c r="W312">
        <v>3.9</v>
      </c>
      <c r="X312">
        <v>374</v>
      </c>
    </row>
    <row r="313" spans="2:24">
      <c r="B313" t="s">
        <v>5170</v>
      </c>
      <c r="C313" t="s">
        <v>5171</v>
      </c>
      <c r="D313" t="s">
        <v>5172</v>
      </c>
      <c r="E313" t="s">
        <v>145</v>
      </c>
      <c r="G313" t="s">
        <v>5173</v>
      </c>
      <c r="P313" t="s">
        <v>3918</v>
      </c>
      <c r="T313" t="s">
        <v>5174</v>
      </c>
      <c r="U313" t="s">
        <v>5174</v>
      </c>
      <c r="V313" t="s">
        <v>5175</v>
      </c>
      <c r="W313">
        <v>4.8</v>
      </c>
      <c r="X313">
        <v>482</v>
      </c>
    </row>
    <row r="314" spans="2:24">
      <c r="B314" t="s">
        <v>5176</v>
      </c>
      <c r="C314" t="s">
        <v>5177</v>
      </c>
      <c r="D314" t="s">
        <v>5178</v>
      </c>
      <c r="E314" t="s">
        <v>145</v>
      </c>
      <c r="G314" t="s">
        <v>5179</v>
      </c>
      <c r="T314" t="s">
        <v>5180</v>
      </c>
      <c r="U314" t="s">
        <v>5180</v>
      </c>
      <c r="V314" t="s">
        <v>5169</v>
      </c>
      <c r="W314">
        <v>4</v>
      </c>
      <c r="X314">
        <v>177</v>
      </c>
    </row>
    <row r="315" spans="2:24">
      <c r="B315" t="s">
        <v>5181</v>
      </c>
      <c r="C315" t="s">
        <v>5182</v>
      </c>
      <c r="D315" t="s">
        <v>5183</v>
      </c>
      <c r="E315" t="s">
        <v>145</v>
      </c>
      <c r="F315" t="s">
        <v>5184</v>
      </c>
      <c r="G315" t="s">
        <v>5185</v>
      </c>
      <c r="P315" t="s">
        <v>5186</v>
      </c>
      <c r="T315" t="s">
        <v>5187</v>
      </c>
      <c r="U315" t="s">
        <v>5188</v>
      </c>
      <c r="V315" t="s">
        <v>5187</v>
      </c>
      <c r="W315">
        <v>5</v>
      </c>
      <c r="X315">
        <v>6</v>
      </c>
    </row>
    <row r="316" spans="2:24">
      <c r="B316" t="s">
        <v>5189</v>
      </c>
      <c r="C316" t="s">
        <v>5147</v>
      </c>
      <c r="D316" t="s">
        <v>5190</v>
      </c>
      <c r="E316" t="s">
        <v>372</v>
      </c>
      <c r="T316" t="s">
        <v>5191</v>
      </c>
      <c r="U316" t="s">
        <v>5191</v>
      </c>
      <c r="V316" t="s">
        <v>3628</v>
      </c>
      <c r="W316">
        <v>5</v>
      </c>
      <c r="X316">
        <v>2</v>
      </c>
    </row>
    <row r="317" spans="2:24">
      <c r="B317" t="s">
        <v>5192</v>
      </c>
      <c r="C317" t="s">
        <v>5193</v>
      </c>
      <c r="D317" t="s">
        <v>5194</v>
      </c>
      <c r="E317" t="s">
        <v>372</v>
      </c>
      <c r="G317" t="s">
        <v>5195</v>
      </c>
      <c r="T317" t="s">
        <v>5196</v>
      </c>
      <c r="U317" t="s">
        <v>5196</v>
      </c>
      <c r="V317" t="s">
        <v>5197</v>
      </c>
      <c r="W317">
        <v>4.3</v>
      </c>
      <c r="X317">
        <v>33</v>
      </c>
    </row>
    <row r="318" spans="2:24">
      <c r="B318" t="s">
        <v>3909</v>
      </c>
      <c r="C318" t="s">
        <v>5198</v>
      </c>
      <c r="D318" t="s">
        <v>5199</v>
      </c>
      <c r="E318" t="s">
        <v>145</v>
      </c>
      <c r="F318" t="s">
        <v>5200</v>
      </c>
      <c r="G318" t="s">
        <v>5201</v>
      </c>
      <c r="P318" t="s">
        <v>5202</v>
      </c>
      <c r="T318" t="s">
        <v>5203</v>
      </c>
      <c r="U318" t="s">
        <v>5204</v>
      </c>
      <c r="V318" t="s">
        <v>5203</v>
      </c>
      <c r="W318">
        <v>4.4000000000000004</v>
      </c>
      <c r="X318">
        <v>604</v>
      </c>
    </row>
    <row r="319" spans="2:24">
      <c r="B319" t="s">
        <v>5205</v>
      </c>
      <c r="C319" t="s">
        <v>5206</v>
      </c>
      <c r="D319" t="s">
        <v>5207</v>
      </c>
      <c r="E319" t="s">
        <v>145</v>
      </c>
      <c r="T319" t="s">
        <v>5208</v>
      </c>
      <c r="U319" t="s">
        <v>5208</v>
      </c>
      <c r="V319" t="s">
        <v>5044</v>
      </c>
      <c r="W319">
        <v>5</v>
      </c>
      <c r="X319">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F0992-805B-4D80-BFC8-2FA476045C0B}">
  <dimension ref="A1:AI42"/>
  <sheetViews>
    <sheetView workbookViewId="0"/>
  </sheetViews>
  <sheetFormatPr defaultRowHeight="15"/>
  <sheetData>
    <row r="1" spans="1:35" s="11" customFormat="1" ht="30" customHeight="1">
      <c r="A1" s="41" t="s">
        <v>0</v>
      </c>
      <c r="B1" s="42" t="s">
        <v>1</v>
      </c>
      <c r="C1" s="42" t="s">
        <v>2</v>
      </c>
      <c r="D1" s="42" t="s">
        <v>3</v>
      </c>
      <c r="E1" s="42" t="s">
        <v>1024</v>
      </c>
      <c r="F1" s="43" t="s">
        <v>4</v>
      </c>
      <c r="G1" s="43" t="s">
        <v>5</v>
      </c>
      <c r="H1" s="43" t="s">
        <v>6</v>
      </c>
      <c r="I1" s="43" t="s">
        <v>7</v>
      </c>
      <c r="J1" s="42" t="s">
        <v>8</v>
      </c>
      <c r="K1" s="42" t="s">
        <v>9</v>
      </c>
      <c r="L1" s="42" t="s">
        <v>10</v>
      </c>
      <c r="M1" s="42" t="s">
        <v>11</v>
      </c>
      <c r="N1" s="42" t="s">
        <v>12</v>
      </c>
      <c r="O1" s="42" t="s">
        <v>13</v>
      </c>
      <c r="P1" s="42" t="s">
        <v>14</v>
      </c>
      <c r="Q1" s="42" t="s">
        <v>15</v>
      </c>
      <c r="R1" s="42" t="s">
        <v>3566</v>
      </c>
      <c r="S1" s="42" t="s">
        <v>17</v>
      </c>
      <c r="T1" s="42" t="s">
        <v>18</v>
      </c>
      <c r="U1" s="44" t="s">
        <v>19</v>
      </c>
      <c r="V1" s="44" t="s">
        <v>20</v>
      </c>
      <c r="W1" s="44" t="s">
        <v>1017</v>
      </c>
      <c r="X1" s="44" t="s">
        <v>21</v>
      </c>
      <c r="Y1" s="44" t="s">
        <v>22</v>
      </c>
      <c r="Z1" s="41" t="s">
        <v>23</v>
      </c>
      <c r="AA1" s="41" t="s">
        <v>24</v>
      </c>
      <c r="AB1" s="41" t="s">
        <v>25</v>
      </c>
      <c r="AC1" s="41" t="s">
        <v>26</v>
      </c>
      <c r="AD1" s="41" t="s">
        <v>27</v>
      </c>
      <c r="AE1" s="41" t="s">
        <v>28</v>
      </c>
      <c r="AF1" s="41" t="s">
        <v>29</v>
      </c>
      <c r="AG1" s="41" t="s">
        <v>30</v>
      </c>
      <c r="AH1" s="41" t="s">
        <v>3567</v>
      </c>
      <c r="AI1" s="41" t="s">
        <v>1018</v>
      </c>
    </row>
    <row r="2" spans="1:35">
      <c r="A2" s="12" t="s">
        <v>5210</v>
      </c>
      <c r="B2" s="13" t="s">
        <v>5211</v>
      </c>
      <c r="C2" s="14" t="s">
        <v>5212</v>
      </c>
      <c r="D2" s="15" t="s">
        <v>2090</v>
      </c>
      <c r="E2" s="15" t="s">
        <v>1020</v>
      </c>
      <c r="F2" s="12"/>
      <c r="G2" s="12"/>
      <c r="H2" s="12"/>
      <c r="I2" s="12"/>
      <c r="J2" s="12"/>
      <c r="K2" s="12"/>
      <c r="L2" s="12"/>
      <c r="M2" s="12"/>
      <c r="N2" s="12"/>
      <c r="O2" s="12"/>
      <c r="P2" s="12"/>
      <c r="Q2" s="12"/>
      <c r="R2" s="12"/>
      <c r="S2" s="12"/>
      <c r="T2" s="12"/>
      <c r="U2" s="14" t="s">
        <v>5213</v>
      </c>
      <c r="V2" s="14" t="s">
        <v>5214</v>
      </c>
      <c r="W2" s="16">
        <v>4.7</v>
      </c>
      <c r="X2" s="16">
        <v>18</v>
      </c>
      <c r="Y2" s="12" t="s">
        <v>5215</v>
      </c>
      <c r="Z2" s="12"/>
      <c r="AA2" s="12"/>
      <c r="AB2" s="12"/>
      <c r="AC2" s="12"/>
      <c r="AD2" s="12"/>
      <c r="AE2" s="12"/>
      <c r="AF2" s="12"/>
      <c r="AG2" s="12"/>
      <c r="AH2" s="12"/>
      <c r="AI2" s="12"/>
    </row>
    <row r="3" spans="1:35">
      <c r="A3" s="12" t="s">
        <v>5216</v>
      </c>
      <c r="B3" s="13" t="s">
        <v>5217</v>
      </c>
      <c r="C3" s="14" t="s">
        <v>5218</v>
      </c>
      <c r="D3" s="15" t="s">
        <v>953</v>
      </c>
      <c r="E3" s="15" t="s">
        <v>1020</v>
      </c>
      <c r="F3" s="12"/>
      <c r="G3" s="17" t="s">
        <v>5219</v>
      </c>
      <c r="H3" s="12"/>
      <c r="I3" s="18">
        <v>22255327720</v>
      </c>
      <c r="J3" s="12"/>
      <c r="K3" s="12"/>
      <c r="L3" s="12"/>
      <c r="M3" s="12"/>
      <c r="N3" s="12"/>
      <c r="O3" s="12"/>
      <c r="P3" s="12"/>
      <c r="Q3" s="12"/>
      <c r="R3" s="12"/>
      <c r="S3" s="12"/>
      <c r="T3" s="14" t="s">
        <v>5220</v>
      </c>
      <c r="U3" s="14" t="s">
        <v>5221</v>
      </c>
      <c r="V3" s="14" t="s">
        <v>5222</v>
      </c>
      <c r="W3" s="16">
        <v>4</v>
      </c>
      <c r="X3" s="16">
        <v>63</v>
      </c>
      <c r="Y3" s="12"/>
      <c r="Z3" s="12"/>
      <c r="AA3" s="12"/>
      <c r="AB3" s="12"/>
      <c r="AC3" s="12"/>
      <c r="AD3" s="12"/>
      <c r="AE3" s="12"/>
      <c r="AF3" s="12"/>
      <c r="AG3" s="12"/>
      <c r="AH3" s="12"/>
      <c r="AI3" s="12"/>
    </row>
    <row r="4" spans="1:35">
      <c r="A4" s="12" t="s">
        <v>5223</v>
      </c>
      <c r="B4" s="13" t="s">
        <v>5224</v>
      </c>
      <c r="C4" s="14" t="s">
        <v>5225</v>
      </c>
      <c r="D4" s="15" t="s">
        <v>5226</v>
      </c>
      <c r="E4" s="15" t="s">
        <v>1020</v>
      </c>
      <c r="F4" s="12"/>
      <c r="G4" s="18" t="s">
        <v>5227</v>
      </c>
      <c r="H4" s="19" t="s">
        <v>5228</v>
      </c>
      <c r="I4" s="18">
        <v>24442330</v>
      </c>
      <c r="J4" s="20" t="s">
        <v>5229</v>
      </c>
      <c r="K4" s="12"/>
      <c r="L4" s="12"/>
      <c r="M4" s="12"/>
      <c r="N4" s="12"/>
      <c r="O4" s="12"/>
      <c r="P4" s="12"/>
      <c r="Q4" s="12"/>
      <c r="R4" s="12"/>
      <c r="S4" s="12"/>
      <c r="T4" s="14" t="s">
        <v>5230</v>
      </c>
      <c r="U4" s="14" t="s">
        <v>5231</v>
      </c>
      <c r="V4" s="14" t="s">
        <v>5232</v>
      </c>
      <c r="W4" s="16">
        <v>4.0999999999999996</v>
      </c>
      <c r="X4" s="16">
        <v>134</v>
      </c>
      <c r="Y4" s="12"/>
      <c r="Z4" s="12"/>
      <c r="AA4" s="12"/>
      <c r="AB4" s="12"/>
      <c r="AC4" s="12"/>
      <c r="AD4" s="12"/>
      <c r="AE4" s="12"/>
      <c r="AF4" s="12"/>
      <c r="AG4" s="12"/>
      <c r="AH4" s="12"/>
      <c r="AI4" s="12"/>
    </row>
    <row r="5" spans="1:35">
      <c r="A5" s="12" t="s">
        <v>5233</v>
      </c>
      <c r="B5" s="13" t="s">
        <v>5234</v>
      </c>
      <c r="C5" s="14" t="s">
        <v>5235</v>
      </c>
      <c r="D5" s="15" t="s">
        <v>5226</v>
      </c>
      <c r="E5" s="15" t="s">
        <v>1020</v>
      </c>
      <c r="F5" s="12"/>
      <c r="G5" s="12"/>
      <c r="H5" s="12"/>
      <c r="I5" s="12"/>
      <c r="J5" s="12"/>
      <c r="K5" s="12"/>
      <c r="L5" s="12"/>
      <c r="M5" s="12"/>
      <c r="N5" s="12"/>
      <c r="O5" s="12"/>
      <c r="P5" s="12"/>
      <c r="Q5" s="12"/>
      <c r="R5" s="12"/>
      <c r="S5" s="12"/>
      <c r="T5" s="14" t="s">
        <v>5236</v>
      </c>
      <c r="U5" s="21" t="s">
        <v>5237</v>
      </c>
      <c r="V5" s="12"/>
      <c r="W5" s="16">
        <v>4</v>
      </c>
      <c r="X5" s="16">
        <v>13</v>
      </c>
      <c r="Y5" s="12"/>
      <c r="Z5" s="12"/>
      <c r="AA5" s="12"/>
      <c r="AB5" s="12"/>
      <c r="AC5" s="12"/>
      <c r="AD5" s="12"/>
      <c r="AE5" s="12"/>
      <c r="AF5" s="12"/>
      <c r="AG5" s="12"/>
      <c r="AH5" s="12"/>
      <c r="AI5" s="12"/>
    </row>
    <row r="6" spans="1:35">
      <c r="A6" s="12" t="s">
        <v>5238</v>
      </c>
      <c r="B6" s="13" t="s">
        <v>5239</v>
      </c>
      <c r="C6" s="14" t="s">
        <v>5240</v>
      </c>
      <c r="D6" s="15" t="s">
        <v>432</v>
      </c>
      <c r="E6" s="15" t="s">
        <v>1020</v>
      </c>
      <c r="F6" s="22" t="s">
        <v>5241</v>
      </c>
      <c r="G6" s="18" t="s">
        <v>5242</v>
      </c>
      <c r="H6" s="12"/>
      <c r="I6" s="18" t="s">
        <v>5243</v>
      </c>
      <c r="J6" s="12"/>
      <c r="K6" s="12"/>
      <c r="L6" s="12"/>
      <c r="M6" s="12"/>
      <c r="N6" s="12"/>
      <c r="O6" s="12"/>
      <c r="P6" s="12"/>
      <c r="Q6" s="12"/>
      <c r="R6" s="12"/>
      <c r="S6" s="12"/>
      <c r="T6" s="14" t="s">
        <v>5244</v>
      </c>
      <c r="U6" s="14" t="s">
        <v>5245</v>
      </c>
      <c r="V6" s="14" t="s">
        <v>5246</v>
      </c>
      <c r="W6" s="16">
        <v>3.6</v>
      </c>
      <c r="X6" s="16">
        <v>5</v>
      </c>
      <c r="Y6" s="12"/>
      <c r="Z6" s="12"/>
      <c r="AA6" s="12"/>
      <c r="AB6" s="12"/>
      <c r="AC6" s="12"/>
      <c r="AD6" s="12"/>
      <c r="AE6" s="12"/>
      <c r="AF6" s="12"/>
      <c r="AG6" s="12"/>
      <c r="AH6" s="12"/>
      <c r="AI6" s="12"/>
    </row>
    <row r="7" spans="1:35">
      <c r="A7" s="12" t="s">
        <v>5247</v>
      </c>
      <c r="B7" s="13" t="s">
        <v>5248</v>
      </c>
      <c r="C7" s="14" t="s">
        <v>5249</v>
      </c>
      <c r="D7" s="15" t="s">
        <v>2111</v>
      </c>
      <c r="E7" s="15" t="s">
        <v>1020</v>
      </c>
      <c r="F7" s="23" t="s">
        <v>5250</v>
      </c>
      <c r="G7" s="12">
        <f>919321011436</f>
        <v>919321011436</v>
      </c>
      <c r="H7" s="24">
        <v>7400404455</v>
      </c>
      <c r="I7" s="17" t="s">
        <v>5251</v>
      </c>
      <c r="J7" s="16" t="s">
        <v>5252</v>
      </c>
      <c r="K7" s="12"/>
      <c r="L7" s="12"/>
      <c r="M7" s="12"/>
      <c r="N7" s="15" t="s">
        <v>5253</v>
      </c>
      <c r="O7" s="12"/>
      <c r="P7" s="12"/>
      <c r="Q7" s="12"/>
      <c r="R7" s="12"/>
      <c r="S7" s="12"/>
      <c r="T7" s="14" t="s">
        <v>5254</v>
      </c>
      <c r="U7" s="21" t="s">
        <v>5255</v>
      </c>
      <c r="V7" s="12"/>
      <c r="W7" s="16">
        <v>4.2</v>
      </c>
      <c r="X7" s="16">
        <v>14</v>
      </c>
      <c r="Y7" s="12"/>
      <c r="Z7" s="12"/>
      <c r="AA7" s="12"/>
      <c r="AB7" s="12"/>
      <c r="AC7" s="12"/>
      <c r="AD7" s="12"/>
      <c r="AE7" s="12"/>
      <c r="AF7" s="12"/>
      <c r="AG7" s="12"/>
      <c r="AH7" s="12"/>
      <c r="AI7" s="12"/>
    </row>
    <row r="8" spans="1:35">
      <c r="A8" s="12" t="s">
        <v>5256</v>
      </c>
      <c r="B8" s="13" t="s">
        <v>5257</v>
      </c>
      <c r="C8" s="14" t="s">
        <v>5258</v>
      </c>
      <c r="D8" s="15" t="s">
        <v>5259</v>
      </c>
      <c r="E8" s="15" t="s">
        <v>1020</v>
      </c>
      <c r="F8" s="12"/>
      <c r="G8" s="12"/>
      <c r="H8" s="12"/>
      <c r="I8" s="12"/>
      <c r="J8" s="12"/>
      <c r="K8" s="12"/>
      <c r="L8" s="12"/>
      <c r="M8" s="12"/>
      <c r="N8" s="12"/>
      <c r="O8" s="12"/>
      <c r="P8" s="12"/>
      <c r="Q8" s="12"/>
      <c r="R8" s="12"/>
      <c r="S8" s="12"/>
      <c r="T8" s="25" t="s">
        <v>5260</v>
      </c>
      <c r="U8" s="14" t="s">
        <v>5261</v>
      </c>
      <c r="V8" s="14" t="s">
        <v>5262</v>
      </c>
      <c r="W8" s="16">
        <v>5</v>
      </c>
      <c r="X8" s="16">
        <v>1</v>
      </c>
      <c r="Y8" s="12"/>
      <c r="Z8" s="12"/>
      <c r="AA8" s="12"/>
      <c r="AB8" s="12"/>
      <c r="AC8" s="12"/>
      <c r="AD8" s="12"/>
      <c r="AE8" s="12"/>
      <c r="AF8" s="12"/>
      <c r="AG8" s="12"/>
      <c r="AH8" s="12"/>
      <c r="AI8" s="12"/>
    </row>
    <row r="9" spans="1:35">
      <c r="A9" s="12" t="s">
        <v>5263</v>
      </c>
      <c r="B9" s="13" t="s">
        <v>5264</v>
      </c>
      <c r="C9" s="14" t="s">
        <v>5265</v>
      </c>
      <c r="D9" s="15" t="s">
        <v>5266</v>
      </c>
      <c r="E9" s="15" t="s">
        <v>1020</v>
      </c>
      <c r="F9" s="26" t="s">
        <v>5267</v>
      </c>
      <c r="G9" s="18">
        <v>24143627</v>
      </c>
      <c r="H9" s="12"/>
      <c r="I9" s="18">
        <v>24150590</v>
      </c>
      <c r="J9" s="12"/>
      <c r="K9" s="12"/>
      <c r="L9" s="12"/>
      <c r="M9" s="12"/>
      <c r="N9" s="12"/>
      <c r="O9" s="12"/>
      <c r="P9" s="12"/>
      <c r="Q9" s="12"/>
      <c r="R9" s="12"/>
      <c r="S9" s="12"/>
      <c r="T9" s="14" t="s">
        <v>5268</v>
      </c>
      <c r="U9" s="14" t="s">
        <v>5269</v>
      </c>
      <c r="V9" s="14" t="s">
        <v>5270</v>
      </c>
      <c r="W9" s="16">
        <v>4.2</v>
      </c>
      <c r="X9" s="16">
        <v>1065</v>
      </c>
      <c r="Y9" s="12"/>
      <c r="Z9" s="12"/>
      <c r="AA9" s="12"/>
      <c r="AB9" s="12"/>
      <c r="AC9" s="12"/>
      <c r="AD9" s="12"/>
      <c r="AE9" s="12"/>
      <c r="AF9" s="12"/>
      <c r="AG9" s="12"/>
      <c r="AH9" s="12"/>
      <c r="AI9" s="12"/>
    </row>
    <row r="10" spans="1:35">
      <c r="A10" s="12" t="s">
        <v>5271</v>
      </c>
      <c r="B10" s="13" t="s">
        <v>5272</v>
      </c>
      <c r="C10" s="14" t="s">
        <v>5273</v>
      </c>
      <c r="D10" s="15" t="s">
        <v>5274</v>
      </c>
      <c r="E10" s="15" t="s">
        <v>1020</v>
      </c>
      <c r="F10" s="12"/>
      <c r="G10" s="17" t="s">
        <v>5275</v>
      </c>
      <c r="H10" s="12"/>
      <c r="I10" s="12"/>
      <c r="J10" s="12"/>
      <c r="K10" s="12"/>
      <c r="L10" s="12"/>
      <c r="M10" s="12"/>
      <c r="N10" s="12"/>
      <c r="O10" s="12"/>
      <c r="P10" s="12"/>
      <c r="Q10" s="12"/>
      <c r="R10" s="12"/>
      <c r="S10" s="12"/>
      <c r="T10" s="14" t="s">
        <v>5276</v>
      </c>
      <c r="U10" s="14" t="s">
        <v>5277</v>
      </c>
      <c r="V10" s="14" t="s">
        <v>5278</v>
      </c>
      <c r="W10" s="16">
        <v>4.0999999999999996</v>
      </c>
      <c r="X10" s="16">
        <v>28</v>
      </c>
      <c r="Y10" s="12"/>
      <c r="Z10" s="12"/>
      <c r="AA10" s="12"/>
      <c r="AB10" s="12"/>
      <c r="AC10" s="12"/>
      <c r="AD10" s="12"/>
      <c r="AE10" s="12"/>
      <c r="AF10" s="12"/>
      <c r="AG10" s="12"/>
      <c r="AH10" s="12"/>
      <c r="AI10" s="12"/>
    </row>
    <row r="11" spans="1:35">
      <c r="A11" s="12" t="s">
        <v>5279</v>
      </c>
      <c r="B11" s="13" t="s">
        <v>5280</v>
      </c>
      <c r="C11" s="14" t="s">
        <v>5281</v>
      </c>
      <c r="D11" s="15" t="s">
        <v>5282</v>
      </c>
      <c r="E11" s="15" t="s">
        <v>1020</v>
      </c>
      <c r="F11" s="22" t="s">
        <v>5283</v>
      </c>
      <c r="G11" s="17" t="s">
        <v>5284</v>
      </c>
      <c r="H11" s="12"/>
      <c r="I11" s="18" t="s">
        <v>5285</v>
      </c>
      <c r="J11" s="12"/>
      <c r="K11" s="12"/>
      <c r="L11" s="12"/>
      <c r="M11" s="12"/>
      <c r="N11" s="12"/>
      <c r="O11" s="12"/>
      <c r="P11" s="12"/>
      <c r="Q11" s="12"/>
      <c r="R11" s="12"/>
      <c r="S11" s="12"/>
      <c r="T11" s="14" t="s">
        <v>5286</v>
      </c>
      <c r="U11" s="14" t="s">
        <v>5287</v>
      </c>
      <c r="V11" s="14" t="s">
        <v>5286</v>
      </c>
      <c r="W11" s="16">
        <v>4.5</v>
      </c>
      <c r="X11" s="16">
        <v>38</v>
      </c>
      <c r="Y11" s="12"/>
      <c r="Z11" s="12"/>
      <c r="AA11" s="12"/>
      <c r="AB11" s="12"/>
      <c r="AC11" s="12"/>
      <c r="AD11" s="12"/>
      <c r="AE11" s="12"/>
      <c r="AF11" s="12"/>
      <c r="AG11" s="12"/>
      <c r="AH11" s="12"/>
      <c r="AI11" s="12"/>
    </row>
    <row r="12" spans="1:35">
      <c r="A12" s="12" t="s">
        <v>5288</v>
      </c>
      <c r="B12" s="13" t="s">
        <v>5289</v>
      </c>
      <c r="C12" s="14" t="s">
        <v>5290</v>
      </c>
      <c r="D12" s="15" t="s">
        <v>5291</v>
      </c>
      <c r="E12" s="15" t="s">
        <v>1020</v>
      </c>
      <c r="F12" s="12"/>
      <c r="G12" s="12"/>
      <c r="H12" s="12"/>
      <c r="I12" s="12"/>
      <c r="J12" s="12"/>
      <c r="K12" s="12"/>
      <c r="L12" s="12"/>
      <c r="M12" s="12"/>
      <c r="N12" s="12"/>
      <c r="O12" s="12"/>
      <c r="P12" s="12"/>
      <c r="Q12" s="12"/>
      <c r="R12" s="12"/>
      <c r="S12" s="12"/>
      <c r="T12" s="14" t="s">
        <v>5292</v>
      </c>
      <c r="U12" s="21" t="s">
        <v>5292</v>
      </c>
      <c r="V12" s="12"/>
      <c r="W12" s="16">
        <v>4.7</v>
      </c>
      <c r="X12" s="16">
        <v>18</v>
      </c>
      <c r="Y12" s="12"/>
      <c r="Z12" s="12"/>
      <c r="AA12" s="12"/>
      <c r="AB12" s="12"/>
      <c r="AC12" s="12"/>
      <c r="AD12" s="12"/>
      <c r="AE12" s="12"/>
      <c r="AF12" s="12"/>
      <c r="AG12" s="12"/>
      <c r="AH12" s="12"/>
      <c r="AI12" s="12"/>
    </row>
    <row r="13" spans="1:35">
      <c r="A13" s="12" t="s">
        <v>5293</v>
      </c>
      <c r="B13" s="13" t="s">
        <v>5294</v>
      </c>
      <c r="C13" s="14" t="s">
        <v>5295</v>
      </c>
      <c r="D13" s="15" t="s">
        <v>50</v>
      </c>
      <c r="E13" s="15" t="s">
        <v>1020</v>
      </c>
      <c r="F13" s="27" t="s">
        <v>5296</v>
      </c>
      <c r="G13" s="18" t="s">
        <v>5297</v>
      </c>
      <c r="H13" s="28"/>
      <c r="I13" s="12"/>
      <c r="J13" s="29" t="s">
        <v>5298</v>
      </c>
      <c r="K13" s="12"/>
      <c r="L13" s="12"/>
      <c r="M13" s="12"/>
      <c r="N13" s="12"/>
      <c r="O13" s="12"/>
      <c r="P13" s="12"/>
      <c r="Q13" s="12"/>
      <c r="R13" s="12"/>
      <c r="S13" s="12"/>
      <c r="T13" s="14" t="s">
        <v>5299</v>
      </c>
      <c r="U13" s="14" t="s">
        <v>5300</v>
      </c>
      <c r="V13" s="14" t="s">
        <v>5299</v>
      </c>
      <c r="W13" s="16">
        <v>4.5</v>
      </c>
      <c r="X13" s="16">
        <v>1272</v>
      </c>
      <c r="Y13" s="12"/>
      <c r="Z13" s="12"/>
      <c r="AA13" s="12"/>
      <c r="AB13" s="12"/>
      <c r="AC13" s="12"/>
      <c r="AD13" s="12"/>
      <c r="AE13" s="12"/>
      <c r="AF13" s="12"/>
      <c r="AG13" s="12"/>
      <c r="AH13" s="12"/>
      <c r="AI13" s="12"/>
    </row>
    <row r="14" spans="1:35">
      <c r="A14" s="12" t="s">
        <v>5301</v>
      </c>
      <c r="B14" s="13" t="s">
        <v>5302</v>
      </c>
      <c r="C14" s="14" t="s">
        <v>5303</v>
      </c>
      <c r="D14" s="15" t="s">
        <v>513</v>
      </c>
      <c r="E14" s="15" t="s">
        <v>1020</v>
      </c>
      <c r="F14" s="12"/>
      <c r="G14" s="18" t="s">
        <v>5304</v>
      </c>
      <c r="H14" s="28"/>
      <c r="I14" s="18" t="s">
        <v>5305</v>
      </c>
      <c r="J14" s="16" t="s">
        <v>5306</v>
      </c>
      <c r="K14" s="30" t="s">
        <v>5305</v>
      </c>
      <c r="L14" s="12"/>
      <c r="M14" s="12"/>
      <c r="N14" s="12"/>
      <c r="O14" s="12"/>
      <c r="P14" s="12"/>
      <c r="Q14" s="12"/>
      <c r="R14" s="12"/>
      <c r="S14" s="12"/>
      <c r="T14" s="14" t="s">
        <v>5307</v>
      </c>
      <c r="U14" s="31" t="s">
        <v>5308</v>
      </c>
      <c r="V14" s="14" t="s">
        <v>5307</v>
      </c>
      <c r="W14" s="16">
        <v>3.9</v>
      </c>
      <c r="X14" s="16">
        <v>9</v>
      </c>
      <c r="Y14" s="12"/>
      <c r="Z14" s="12"/>
      <c r="AA14" s="12"/>
      <c r="AB14" s="12"/>
      <c r="AC14" s="12"/>
      <c r="AD14" s="12"/>
      <c r="AE14" s="12"/>
      <c r="AF14" s="12"/>
      <c r="AG14" s="12"/>
      <c r="AH14" s="12"/>
      <c r="AI14" s="12"/>
    </row>
    <row r="15" spans="1:35">
      <c r="A15" s="12" t="s">
        <v>5309</v>
      </c>
      <c r="B15" s="13" t="s">
        <v>4553</v>
      </c>
      <c r="C15" s="14" t="s">
        <v>5310</v>
      </c>
      <c r="D15" s="15" t="s">
        <v>2090</v>
      </c>
      <c r="E15" s="15" t="s">
        <v>1020</v>
      </c>
      <c r="F15" s="12"/>
      <c r="G15" s="18">
        <v>2227660711</v>
      </c>
      <c r="H15" s="12"/>
      <c r="I15" s="18">
        <v>2227660712</v>
      </c>
      <c r="J15" s="12"/>
      <c r="K15" s="12"/>
      <c r="L15" s="12"/>
      <c r="M15" s="12"/>
      <c r="N15" s="12"/>
      <c r="O15" s="12"/>
      <c r="P15" s="12"/>
      <c r="Q15" s="12"/>
      <c r="R15" s="12"/>
      <c r="S15" s="12"/>
      <c r="T15" s="14" t="s">
        <v>5311</v>
      </c>
      <c r="U15" s="21" t="s">
        <v>5312</v>
      </c>
      <c r="V15" s="12"/>
      <c r="W15" s="16">
        <v>4.4000000000000004</v>
      </c>
      <c r="X15" s="16">
        <v>188</v>
      </c>
      <c r="Y15" s="12"/>
      <c r="Z15" s="12"/>
      <c r="AA15" s="12"/>
      <c r="AB15" s="12"/>
      <c r="AC15" s="12"/>
      <c r="AD15" s="12"/>
      <c r="AE15" s="12"/>
      <c r="AF15" s="12"/>
      <c r="AG15" s="12"/>
      <c r="AH15" s="12"/>
      <c r="AI15" s="12"/>
    </row>
    <row r="16" spans="1:35">
      <c r="A16" s="12" t="s">
        <v>5313</v>
      </c>
      <c r="B16" s="13" t="s">
        <v>5314</v>
      </c>
      <c r="C16" s="14" t="s">
        <v>5315</v>
      </c>
      <c r="D16" s="15" t="s">
        <v>5316</v>
      </c>
      <c r="E16" s="15" t="s">
        <v>1020</v>
      </c>
      <c r="F16" s="12"/>
      <c r="G16" s="12"/>
      <c r="H16" s="12"/>
      <c r="I16" s="12"/>
      <c r="J16" s="12"/>
      <c r="K16" s="12"/>
      <c r="L16" s="12"/>
      <c r="M16" s="12"/>
      <c r="N16" s="12"/>
      <c r="O16" s="12"/>
      <c r="P16" s="12"/>
      <c r="Q16" s="12"/>
      <c r="R16" s="12"/>
      <c r="S16" s="12"/>
      <c r="T16" s="14" t="s">
        <v>5317</v>
      </c>
      <c r="U16" s="21" t="s">
        <v>5318</v>
      </c>
      <c r="V16" s="12"/>
      <c r="W16" s="16">
        <v>0</v>
      </c>
      <c r="X16" s="16">
        <v>0</v>
      </c>
      <c r="Y16" s="12"/>
      <c r="Z16" s="12"/>
      <c r="AA16" s="12"/>
      <c r="AB16" s="12"/>
      <c r="AC16" s="12"/>
      <c r="AD16" s="12"/>
      <c r="AE16" s="12"/>
      <c r="AF16" s="12"/>
      <c r="AG16" s="12"/>
      <c r="AH16" s="12"/>
      <c r="AI16" s="12"/>
    </row>
    <row r="17" spans="1:35">
      <c r="A17" s="12" t="s">
        <v>5319</v>
      </c>
      <c r="B17" s="13" t="s">
        <v>5320</v>
      </c>
      <c r="C17" s="14" t="s">
        <v>5321</v>
      </c>
      <c r="D17" s="15" t="s">
        <v>5316</v>
      </c>
      <c r="E17" s="15" t="s">
        <v>1020</v>
      </c>
      <c r="F17" s="12"/>
      <c r="G17" s="12"/>
      <c r="H17" s="12"/>
      <c r="I17" s="12"/>
      <c r="J17" s="12"/>
      <c r="K17" s="12"/>
      <c r="L17" s="12"/>
      <c r="M17" s="12"/>
      <c r="N17" s="12"/>
      <c r="O17" s="12"/>
      <c r="P17" s="12"/>
      <c r="Q17" s="12"/>
      <c r="R17" s="12"/>
      <c r="S17" s="12"/>
      <c r="T17" s="14" t="s">
        <v>5322</v>
      </c>
      <c r="U17" s="21" t="s">
        <v>5323</v>
      </c>
      <c r="V17" s="12"/>
      <c r="W17" s="16">
        <v>5</v>
      </c>
      <c r="X17" s="16">
        <v>1</v>
      </c>
      <c r="Y17" s="12"/>
      <c r="Z17" s="12"/>
      <c r="AA17" s="12"/>
      <c r="AB17" s="12"/>
      <c r="AC17" s="12"/>
      <c r="AD17" s="12"/>
      <c r="AE17" s="12"/>
      <c r="AF17" s="12"/>
      <c r="AG17" s="12"/>
      <c r="AH17" s="12"/>
      <c r="AI17" s="12"/>
    </row>
    <row r="18" spans="1:35">
      <c r="A18" s="12" t="s">
        <v>5324</v>
      </c>
      <c r="B18" s="13" t="s">
        <v>5325</v>
      </c>
      <c r="C18" s="14" t="s">
        <v>5326</v>
      </c>
      <c r="D18" s="15" t="s">
        <v>5327</v>
      </c>
      <c r="E18" s="15" t="s">
        <v>1020</v>
      </c>
      <c r="F18" s="12"/>
      <c r="G18" s="12"/>
      <c r="H18" s="12"/>
      <c r="I18" s="12"/>
      <c r="J18" s="12"/>
      <c r="K18" s="12"/>
      <c r="L18" s="12"/>
      <c r="M18" s="12"/>
      <c r="N18" s="12"/>
      <c r="O18" s="12"/>
      <c r="P18" s="12"/>
      <c r="Q18" s="12"/>
      <c r="R18" s="12"/>
      <c r="S18" s="12"/>
      <c r="T18" s="14" t="s">
        <v>5328</v>
      </c>
      <c r="U18" s="14" t="s">
        <v>5329</v>
      </c>
      <c r="V18" s="14" t="s">
        <v>5330</v>
      </c>
      <c r="W18" s="16">
        <v>5</v>
      </c>
      <c r="X18" s="16">
        <v>1</v>
      </c>
      <c r="Y18" s="12"/>
      <c r="Z18" s="12"/>
      <c r="AA18" s="12"/>
      <c r="AB18" s="12"/>
      <c r="AC18" s="12"/>
      <c r="AD18" s="12"/>
      <c r="AE18" s="12"/>
      <c r="AF18" s="12"/>
      <c r="AG18" s="12"/>
      <c r="AH18" s="12"/>
      <c r="AI18" s="12"/>
    </row>
    <row r="19" spans="1:35">
      <c r="A19" s="12" t="s">
        <v>5331</v>
      </c>
      <c r="B19" s="32" t="s">
        <v>2711</v>
      </c>
      <c r="C19" s="14" t="s">
        <v>5332</v>
      </c>
      <c r="D19" s="15" t="s">
        <v>2711</v>
      </c>
      <c r="E19" s="15" t="s">
        <v>1020</v>
      </c>
      <c r="F19" s="12"/>
      <c r="G19" s="12"/>
      <c r="H19" s="12"/>
      <c r="I19" s="12"/>
      <c r="J19" s="12"/>
      <c r="K19" s="12"/>
      <c r="L19" s="12"/>
      <c r="M19" s="12"/>
      <c r="N19" s="12"/>
      <c r="O19" s="12"/>
      <c r="P19" s="12"/>
      <c r="Q19" s="12"/>
      <c r="R19" s="12"/>
      <c r="S19" s="12"/>
      <c r="T19" s="14" t="s">
        <v>5333</v>
      </c>
      <c r="U19" s="14" t="s">
        <v>5334</v>
      </c>
      <c r="V19" s="14" t="s">
        <v>5335</v>
      </c>
      <c r="W19" s="16">
        <v>4</v>
      </c>
      <c r="X19" s="16">
        <v>26</v>
      </c>
      <c r="Y19" s="12" t="s">
        <v>5336</v>
      </c>
      <c r="Z19" s="12"/>
      <c r="AA19" s="12"/>
      <c r="AB19" s="12"/>
      <c r="AC19" s="12"/>
      <c r="AD19" s="12"/>
      <c r="AE19" s="12"/>
      <c r="AF19" s="12"/>
      <c r="AG19" s="12"/>
      <c r="AH19" s="12"/>
      <c r="AI19" s="12"/>
    </row>
    <row r="20" spans="1:35">
      <c r="A20" s="12" t="s">
        <v>5337</v>
      </c>
      <c r="B20" s="13" t="s">
        <v>5338</v>
      </c>
      <c r="C20" s="14" t="s">
        <v>5339</v>
      </c>
      <c r="D20" s="15" t="s">
        <v>50</v>
      </c>
      <c r="E20" s="15" t="s">
        <v>1020</v>
      </c>
      <c r="F20" s="12"/>
      <c r="G20" s="12"/>
      <c r="H20" s="12"/>
      <c r="I20" s="12"/>
      <c r="J20" s="12"/>
      <c r="K20" s="12"/>
      <c r="L20" s="12"/>
      <c r="M20" s="12"/>
      <c r="N20" s="12"/>
      <c r="O20" s="12"/>
      <c r="P20" s="12"/>
      <c r="Q20" s="12"/>
      <c r="R20" s="12"/>
      <c r="S20" s="12"/>
      <c r="T20" s="12"/>
      <c r="U20" s="21" t="s">
        <v>5340</v>
      </c>
      <c r="V20" s="12"/>
      <c r="W20" s="16">
        <v>5</v>
      </c>
      <c r="X20" s="16">
        <v>1</v>
      </c>
      <c r="Y20" s="12"/>
      <c r="Z20" s="12"/>
      <c r="AA20" s="12"/>
      <c r="AB20" s="12"/>
      <c r="AC20" s="12"/>
      <c r="AD20" s="12"/>
      <c r="AE20" s="12"/>
      <c r="AF20" s="12"/>
      <c r="AG20" s="12"/>
      <c r="AH20" s="12"/>
      <c r="AI20" s="12"/>
    </row>
    <row r="21" spans="1:35">
      <c r="A21" s="12" t="s">
        <v>5341</v>
      </c>
      <c r="B21" s="13" t="s">
        <v>5342</v>
      </c>
      <c r="C21" s="14" t="s">
        <v>5343</v>
      </c>
      <c r="D21" s="15" t="s">
        <v>2495</v>
      </c>
      <c r="E21" s="15" t="s">
        <v>1020</v>
      </c>
      <c r="F21" s="12"/>
      <c r="G21" s="12"/>
      <c r="H21" s="12"/>
      <c r="I21" s="12"/>
      <c r="J21" s="12"/>
      <c r="K21" s="12"/>
      <c r="L21" s="12"/>
      <c r="M21" s="12"/>
      <c r="N21" s="12"/>
      <c r="O21" s="12"/>
      <c r="P21" s="12"/>
      <c r="Q21" s="12"/>
      <c r="R21" s="12"/>
      <c r="S21" s="12"/>
      <c r="T21" s="14" t="s">
        <v>5344</v>
      </c>
      <c r="U21" s="21" t="s">
        <v>5345</v>
      </c>
      <c r="V21" s="12"/>
      <c r="W21" s="16">
        <v>3</v>
      </c>
      <c r="X21" s="16">
        <v>3</v>
      </c>
      <c r="Y21" s="12"/>
      <c r="Z21" s="12"/>
      <c r="AA21" s="12"/>
      <c r="AB21" s="12"/>
      <c r="AC21" s="12"/>
      <c r="AD21" s="12"/>
      <c r="AE21" s="12"/>
      <c r="AF21" s="12"/>
      <c r="AG21" s="12"/>
      <c r="AH21" s="12"/>
      <c r="AI21" s="12"/>
    </row>
    <row r="22" spans="1:35" s="45" customFormat="1"/>
    <row r="23" spans="1:35">
      <c r="A23" s="12" t="s">
        <v>5346</v>
      </c>
      <c r="B23" s="13" t="s">
        <v>5347</v>
      </c>
      <c r="C23" s="14" t="s">
        <v>5348</v>
      </c>
      <c r="D23" s="15" t="s">
        <v>36</v>
      </c>
      <c r="E23" s="15" t="s">
        <v>1019</v>
      </c>
      <c r="F23" s="12"/>
      <c r="G23" s="17" t="s">
        <v>5349</v>
      </c>
      <c r="H23" s="12"/>
      <c r="I23" s="12"/>
      <c r="J23" s="12"/>
      <c r="K23" s="12"/>
      <c r="L23" s="12"/>
      <c r="M23" s="12"/>
      <c r="N23" s="12"/>
      <c r="O23" s="12"/>
      <c r="P23" s="12"/>
      <c r="Q23" s="12"/>
      <c r="R23" s="12"/>
      <c r="S23" s="12"/>
      <c r="T23" s="12"/>
      <c r="U23" s="21" t="s">
        <v>5350</v>
      </c>
      <c r="V23" s="12"/>
      <c r="W23" s="15">
        <v>5</v>
      </c>
      <c r="X23" s="15">
        <v>4</v>
      </c>
      <c r="Y23" s="12"/>
      <c r="Z23" s="12"/>
      <c r="AA23" s="12"/>
      <c r="AB23" s="12"/>
      <c r="AC23" s="12"/>
      <c r="AD23" s="12"/>
      <c r="AE23" s="12"/>
      <c r="AF23" s="12"/>
      <c r="AG23" s="12"/>
      <c r="AH23" s="12"/>
      <c r="AI23" s="12"/>
    </row>
    <row r="24" spans="1:35">
      <c r="A24" s="12" t="s">
        <v>5351</v>
      </c>
      <c r="B24" s="13" t="s">
        <v>5352</v>
      </c>
      <c r="C24" s="14" t="s">
        <v>5353</v>
      </c>
      <c r="D24" s="15" t="s">
        <v>36</v>
      </c>
      <c r="E24" s="16" t="s">
        <v>1019</v>
      </c>
      <c r="F24" s="12"/>
      <c r="G24" s="17" t="s">
        <v>5354</v>
      </c>
      <c r="H24" s="12"/>
      <c r="I24" s="12"/>
      <c r="J24" s="12"/>
      <c r="K24" s="12"/>
      <c r="L24" s="12"/>
      <c r="M24" s="12"/>
      <c r="N24" s="12"/>
      <c r="O24" s="12"/>
      <c r="P24" s="12"/>
      <c r="Q24" s="12"/>
      <c r="R24" s="12"/>
      <c r="S24" s="12"/>
      <c r="T24" s="14" t="s">
        <v>5355</v>
      </c>
      <c r="U24" s="14" t="s">
        <v>5356</v>
      </c>
      <c r="V24" s="14" t="s">
        <v>5355</v>
      </c>
      <c r="W24" s="15">
        <v>4.5</v>
      </c>
      <c r="X24" s="15">
        <v>30</v>
      </c>
      <c r="Y24" s="12"/>
      <c r="Z24" s="12"/>
      <c r="AA24" s="12"/>
      <c r="AB24" s="12"/>
      <c r="AC24" s="12"/>
      <c r="AD24" s="12"/>
      <c r="AE24" s="12"/>
      <c r="AF24" s="12"/>
      <c r="AG24" s="12"/>
      <c r="AH24" s="12"/>
      <c r="AI24" s="12"/>
    </row>
    <row r="25" spans="1:35">
      <c r="A25" s="12" t="s">
        <v>5357</v>
      </c>
      <c r="B25" s="13" t="s">
        <v>5358</v>
      </c>
      <c r="C25" s="14" t="s">
        <v>5359</v>
      </c>
      <c r="D25" s="15" t="s">
        <v>36</v>
      </c>
      <c r="E25" s="16" t="s">
        <v>1019</v>
      </c>
      <c r="F25" s="33" t="s">
        <v>5360</v>
      </c>
      <c r="G25" s="17" t="s">
        <v>5354</v>
      </c>
      <c r="H25" s="12"/>
      <c r="I25" s="18">
        <v>8023352763</v>
      </c>
      <c r="J25" s="12"/>
      <c r="K25" s="18">
        <v>9845073979</v>
      </c>
      <c r="L25" s="12"/>
      <c r="M25" s="12"/>
      <c r="N25" s="12"/>
      <c r="O25" s="12"/>
      <c r="P25" s="12"/>
      <c r="Q25" s="12"/>
      <c r="R25" s="12"/>
      <c r="S25" s="12"/>
      <c r="T25" s="14" t="s">
        <v>5361</v>
      </c>
      <c r="U25" s="14" t="s">
        <v>5362</v>
      </c>
      <c r="V25" s="14" t="s">
        <v>5363</v>
      </c>
      <c r="W25" s="15">
        <v>0</v>
      </c>
      <c r="X25" s="15">
        <v>0</v>
      </c>
      <c r="Y25" s="12"/>
      <c r="Z25" s="12"/>
      <c r="AA25" s="12"/>
      <c r="AB25" s="12"/>
      <c r="AC25" s="12"/>
      <c r="AD25" s="12"/>
      <c r="AE25" s="12"/>
      <c r="AF25" s="12"/>
      <c r="AG25" s="12"/>
      <c r="AH25" s="12"/>
      <c r="AI25" s="12"/>
    </row>
    <row r="26" spans="1:35">
      <c r="A26" s="12" t="s">
        <v>5364</v>
      </c>
      <c r="B26" s="13" t="s">
        <v>5365</v>
      </c>
      <c r="C26" s="14" t="s">
        <v>5366</v>
      </c>
      <c r="D26" s="15" t="s">
        <v>36</v>
      </c>
      <c r="E26" s="16" t="s">
        <v>1019</v>
      </c>
      <c r="F26" s="12"/>
      <c r="G26" s="17" t="s">
        <v>5367</v>
      </c>
      <c r="H26" s="12"/>
      <c r="I26" s="12"/>
      <c r="J26" s="15" t="s">
        <v>5368</v>
      </c>
      <c r="K26" s="12"/>
      <c r="L26" s="12"/>
      <c r="M26" s="12"/>
      <c r="N26" s="12"/>
      <c r="O26" s="12"/>
      <c r="P26" s="12"/>
      <c r="Q26" s="12"/>
      <c r="R26" s="12"/>
      <c r="S26" s="12"/>
      <c r="T26" s="12"/>
      <c r="U26" s="14" t="s">
        <v>5369</v>
      </c>
      <c r="V26" s="14" t="s">
        <v>3654</v>
      </c>
      <c r="W26" s="15">
        <v>4</v>
      </c>
      <c r="X26" s="15">
        <v>59</v>
      </c>
      <c r="Y26" s="12"/>
      <c r="Z26" s="12"/>
      <c r="AA26" s="12"/>
      <c r="AB26" s="12"/>
      <c r="AC26" s="12"/>
      <c r="AD26" s="12"/>
      <c r="AE26" s="12"/>
      <c r="AF26" s="12"/>
      <c r="AG26" s="12"/>
      <c r="AH26" s="12"/>
      <c r="AI26" s="12"/>
    </row>
    <row r="27" spans="1:35">
      <c r="A27" s="12" t="s">
        <v>4358</v>
      </c>
      <c r="B27" s="13" t="s">
        <v>5370</v>
      </c>
      <c r="C27" s="14" t="s">
        <v>5371</v>
      </c>
      <c r="D27" s="15" t="s">
        <v>36</v>
      </c>
      <c r="E27" s="16" t="s">
        <v>1019</v>
      </c>
      <c r="F27" s="12"/>
      <c r="G27" s="18" t="s">
        <v>5372</v>
      </c>
      <c r="H27" s="12"/>
      <c r="I27" s="18"/>
      <c r="J27" s="15" t="s">
        <v>4361</v>
      </c>
      <c r="K27" s="12"/>
      <c r="L27" s="12"/>
      <c r="M27" s="12"/>
      <c r="N27" s="12"/>
      <c r="O27" s="12"/>
      <c r="P27" s="12"/>
      <c r="Q27" s="12"/>
      <c r="R27" s="12"/>
      <c r="S27" s="12"/>
      <c r="T27" s="14" t="s">
        <v>5373</v>
      </c>
      <c r="U27" s="21" t="s">
        <v>5374</v>
      </c>
      <c r="V27" s="12"/>
      <c r="W27" s="15">
        <v>4.3</v>
      </c>
      <c r="X27" s="15">
        <v>12259</v>
      </c>
      <c r="Y27" s="12"/>
      <c r="Z27" s="12"/>
      <c r="AA27" s="12"/>
      <c r="AB27" s="12"/>
      <c r="AC27" s="12"/>
      <c r="AD27" s="12"/>
      <c r="AE27" s="12"/>
      <c r="AF27" s="12"/>
      <c r="AG27" s="12"/>
      <c r="AH27" s="12"/>
      <c r="AI27" s="12"/>
    </row>
    <row r="28" spans="1:35">
      <c r="A28" s="12" t="s">
        <v>5375</v>
      </c>
      <c r="B28" s="13" t="s">
        <v>5376</v>
      </c>
      <c r="C28" s="14" t="s">
        <v>5377</v>
      </c>
      <c r="D28" s="15" t="s">
        <v>5378</v>
      </c>
      <c r="E28" s="16" t="s">
        <v>1019</v>
      </c>
      <c r="F28" s="12"/>
      <c r="G28" s="17" t="s">
        <v>5379</v>
      </c>
      <c r="H28" s="12"/>
      <c r="I28" s="18"/>
      <c r="J28" s="12"/>
      <c r="K28" s="12"/>
      <c r="L28" s="12"/>
      <c r="M28" s="12"/>
      <c r="N28" s="12"/>
      <c r="O28" s="12"/>
      <c r="P28" s="12"/>
      <c r="Q28" s="12"/>
      <c r="R28" s="12"/>
      <c r="S28" s="12"/>
      <c r="T28" s="14" t="s">
        <v>5380</v>
      </c>
      <c r="U28" s="14" t="s">
        <v>5380</v>
      </c>
      <c r="V28" s="14" t="s">
        <v>5381</v>
      </c>
      <c r="W28" s="15">
        <v>4.5999999999999996</v>
      </c>
      <c r="X28" s="15">
        <v>30</v>
      </c>
      <c r="Y28" s="12"/>
      <c r="Z28" s="12"/>
      <c r="AA28" s="12"/>
      <c r="AB28" s="12"/>
      <c r="AC28" s="12"/>
      <c r="AD28" s="12"/>
      <c r="AE28" s="12"/>
      <c r="AF28" s="12"/>
      <c r="AG28" s="12"/>
      <c r="AH28" s="12"/>
      <c r="AI28" s="12"/>
    </row>
    <row r="29" spans="1:35">
      <c r="A29" s="12" t="s">
        <v>5382</v>
      </c>
      <c r="B29" s="13" t="s">
        <v>5383</v>
      </c>
      <c r="C29" s="14" t="s">
        <v>5384</v>
      </c>
      <c r="D29" s="15" t="s">
        <v>36</v>
      </c>
      <c r="E29" s="16" t="s">
        <v>1019</v>
      </c>
      <c r="F29" s="12"/>
      <c r="G29" s="17" t="s">
        <v>5385</v>
      </c>
      <c r="H29" s="12"/>
      <c r="I29" s="18"/>
      <c r="J29" s="15" t="s">
        <v>5386</v>
      </c>
      <c r="K29" s="12"/>
      <c r="L29" s="12"/>
      <c r="M29" s="12"/>
      <c r="N29" s="28" t="s">
        <v>5387</v>
      </c>
      <c r="O29" s="12"/>
      <c r="P29" s="12"/>
      <c r="Q29" s="12"/>
      <c r="R29" s="12"/>
      <c r="S29" s="12"/>
      <c r="T29" s="14" t="s">
        <v>5388</v>
      </c>
      <c r="U29" s="14" t="s">
        <v>5388</v>
      </c>
      <c r="V29" s="14" t="s">
        <v>5389</v>
      </c>
      <c r="W29" s="15">
        <v>4.4000000000000004</v>
      </c>
      <c r="X29" s="15">
        <v>669</v>
      </c>
      <c r="Y29" s="12"/>
      <c r="Z29" s="12"/>
      <c r="AA29" s="12"/>
      <c r="AB29" s="12"/>
      <c r="AC29" s="12"/>
      <c r="AD29" s="12"/>
      <c r="AE29" s="12"/>
      <c r="AF29" s="12"/>
      <c r="AG29" s="12"/>
      <c r="AH29" s="12"/>
      <c r="AI29" s="12"/>
    </row>
    <row r="30" spans="1:35">
      <c r="A30" s="12" t="s">
        <v>5390</v>
      </c>
      <c r="B30" s="13" t="s">
        <v>5391</v>
      </c>
      <c r="C30" s="14" t="s">
        <v>5392</v>
      </c>
      <c r="D30" s="15" t="s">
        <v>36</v>
      </c>
      <c r="E30" s="16" t="s">
        <v>1019</v>
      </c>
      <c r="F30" s="12"/>
      <c r="G30" s="17" t="s">
        <v>5393</v>
      </c>
      <c r="H30" s="12"/>
      <c r="I30" s="18"/>
      <c r="J30" s="15" t="s">
        <v>5394</v>
      </c>
      <c r="K30" s="12"/>
      <c r="L30" s="12"/>
      <c r="M30" s="12"/>
      <c r="N30" s="12"/>
      <c r="O30" s="12"/>
      <c r="P30" s="12"/>
      <c r="Q30" s="12"/>
      <c r="R30" s="12"/>
      <c r="S30" s="12"/>
      <c r="T30" s="14" t="s">
        <v>5395</v>
      </c>
      <c r="U30" s="14" t="s">
        <v>5395</v>
      </c>
      <c r="V30" s="14" t="s">
        <v>5396</v>
      </c>
      <c r="W30" s="15">
        <v>4.3</v>
      </c>
      <c r="X30" s="15">
        <v>6</v>
      </c>
      <c r="Y30" s="12"/>
      <c r="Z30" s="12"/>
      <c r="AA30" s="12"/>
      <c r="AB30" s="12"/>
      <c r="AC30" s="12"/>
      <c r="AD30" s="12"/>
      <c r="AE30" s="12"/>
      <c r="AF30" s="12"/>
      <c r="AG30" s="12"/>
      <c r="AH30" s="12"/>
      <c r="AI30" s="12"/>
    </row>
    <row r="31" spans="1:35">
      <c r="A31" s="12" t="s">
        <v>5397</v>
      </c>
      <c r="B31" s="13" t="s">
        <v>5398</v>
      </c>
      <c r="C31" s="14" t="s">
        <v>5399</v>
      </c>
      <c r="D31" s="15" t="s">
        <v>36</v>
      </c>
      <c r="E31" s="16" t="s">
        <v>1019</v>
      </c>
      <c r="F31" s="12" t="s">
        <v>5400</v>
      </c>
      <c r="G31" s="17" t="s">
        <v>5401</v>
      </c>
      <c r="H31" s="12"/>
      <c r="I31" s="18"/>
      <c r="J31" s="12"/>
      <c r="K31" s="12"/>
      <c r="L31" s="12"/>
      <c r="M31" s="12"/>
      <c r="N31" s="12"/>
      <c r="O31" s="12"/>
      <c r="P31" s="12"/>
      <c r="Q31" s="12"/>
      <c r="R31" s="12"/>
      <c r="S31" s="12"/>
      <c r="T31" s="14" t="s">
        <v>5402</v>
      </c>
      <c r="U31" s="14" t="s">
        <v>5403</v>
      </c>
      <c r="V31" s="14" t="s">
        <v>5402</v>
      </c>
      <c r="W31" s="15">
        <v>4.9000000000000004</v>
      </c>
      <c r="X31" s="15">
        <v>87</v>
      </c>
      <c r="Y31" s="12"/>
      <c r="Z31" s="12"/>
      <c r="AA31" s="12"/>
      <c r="AB31" s="12"/>
      <c r="AC31" s="12"/>
      <c r="AD31" s="12"/>
      <c r="AE31" s="12"/>
      <c r="AF31" s="12"/>
      <c r="AG31" s="12"/>
      <c r="AH31" s="12"/>
      <c r="AI31" s="12"/>
    </row>
    <row r="32" spans="1:35">
      <c r="A32" s="12" t="s">
        <v>5404</v>
      </c>
      <c r="B32" s="13" t="s">
        <v>5405</v>
      </c>
      <c r="C32" s="14" t="s">
        <v>5406</v>
      </c>
      <c r="D32" s="15" t="s">
        <v>5407</v>
      </c>
      <c r="E32" s="16" t="s">
        <v>1019</v>
      </c>
      <c r="F32" s="12"/>
      <c r="G32" s="12"/>
      <c r="H32" s="12"/>
      <c r="I32" s="18"/>
      <c r="J32" s="12"/>
      <c r="K32" s="12"/>
      <c r="L32" s="12"/>
      <c r="M32" s="12"/>
      <c r="N32" s="12"/>
      <c r="O32" s="12"/>
      <c r="P32" s="12"/>
      <c r="Q32" s="12"/>
      <c r="R32" s="12"/>
      <c r="S32" s="12"/>
      <c r="T32" s="14" t="s">
        <v>5408</v>
      </c>
      <c r="U32" s="21" t="s">
        <v>5408</v>
      </c>
      <c r="V32" s="12"/>
      <c r="W32" s="15">
        <v>4.5</v>
      </c>
      <c r="X32" s="15">
        <v>35</v>
      </c>
      <c r="Y32" s="12"/>
      <c r="Z32" s="12"/>
      <c r="AA32" s="12"/>
      <c r="AB32" s="12"/>
      <c r="AC32" s="12"/>
      <c r="AD32" s="12"/>
      <c r="AE32" s="12"/>
      <c r="AF32" s="12"/>
      <c r="AG32" s="12"/>
      <c r="AH32" s="12"/>
      <c r="AI32" s="12"/>
    </row>
    <row r="33" spans="1:35">
      <c r="A33" s="12" t="s">
        <v>5409</v>
      </c>
      <c r="B33" s="13" t="s">
        <v>5410</v>
      </c>
      <c r="C33" s="14" t="s">
        <v>5411</v>
      </c>
      <c r="D33" s="15" t="s">
        <v>36</v>
      </c>
      <c r="E33" s="16" t="s">
        <v>1019</v>
      </c>
      <c r="F33" s="12"/>
      <c r="G33" s="18" t="s">
        <v>5412</v>
      </c>
      <c r="H33" s="12"/>
      <c r="I33" s="22" t="s">
        <v>5413</v>
      </c>
      <c r="J33" s="12"/>
      <c r="K33" s="12"/>
      <c r="L33" s="12"/>
      <c r="M33" s="12"/>
      <c r="N33" s="12"/>
      <c r="O33" s="12"/>
      <c r="P33" s="12"/>
      <c r="Q33" s="12"/>
      <c r="R33" s="12"/>
      <c r="S33" s="12"/>
      <c r="T33" s="14" t="s">
        <v>5414</v>
      </c>
      <c r="U33" s="14" t="s">
        <v>5414</v>
      </c>
      <c r="V33" s="14" t="s">
        <v>5415</v>
      </c>
      <c r="W33" s="15">
        <v>3.7</v>
      </c>
      <c r="X33" s="15">
        <v>47</v>
      </c>
      <c r="Y33" s="12"/>
      <c r="Z33" s="12"/>
      <c r="AA33" s="12"/>
      <c r="AB33" s="12"/>
      <c r="AC33" s="12"/>
      <c r="AD33" s="12"/>
      <c r="AE33" s="12"/>
      <c r="AF33" s="12"/>
      <c r="AG33" s="12"/>
      <c r="AH33" s="12"/>
      <c r="AI33" s="12"/>
    </row>
    <row r="34" spans="1:35">
      <c r="A34" s="12" t="s">
        <v>5416</v>
      </c>
      <c r="B34" s="13" t="s">
        <v>5417</v>
      </c>
      <c r="C34" s="14" t="s">
        <v>5418</v>
      </c>
      <c r="D34" s="15" t="s">
        <v>36</v>
      </c>
      <c r="E34" s="16" t="s">
        <v>1019</v>
      </c>
      <c r="F34" s="12"/>
      <c r="G34" s="12"/>
      <c r="H34" s="12"/>
      <c r="I34" s="12"/>
      <c r="J34" s="12"/>
      <c r="K34" s="12"/>
      <c r="L34" s="12"/>
      <c r="M34" s="12"/>
      <c r="N34" s="12"/>
      <c r="O34" s="12"/>
      <c r="P34" s="12"/>
      <c r="Q34" s="12"/>
      <c r="R34" s="12"/>
      <c r="S34" s="12"/>
      <c r="T34" s="12"/>
      <c r="U34" s="21" t="s">
        <v>5419</v>
      </c>
      <c r="V34" s="12"/>
      <c r="W34" s="15">
        <v>4.5999999999999996</v>
      </c>
      <c r="X34" s="15">
        <v>840</v>
      </c>
      <c r="Y34" s="12"/>
      <c r="Z34" s="12"/>
      <c r="AA34" s="12"/>
      <c r="AB34" s="12"/>
      <c r="AC34" s="12"/>
      <c r="AD34" s="12"/>
      <c r="AE34" s="12"/>
      <c r="AF34" s="12"/>
      <c r="AG34" s="12"/>
      <c r="AH34" s="12"/>
      <c r="AI34" s="12"/>
    </row>
    <row r="35" spans="1:35">
      <c r="A35" s="12" t="s">
        <v>5420</v>
      </c>
      <c r="B35" s="13" t="s">
        <v>5421</v>
      </c>
      <c r="C35" s="14" t="s">
        <v>5422</v>
      </c>
      <c r="D35" s="15" t="s">
        <v>36</v>
      </c>
      <c r="E35" s="16" t="s">
        <v>1019</v>
      </c>
      <c r="F35" s="12"/>
      <c r="G35" s="19" t="s">
        <v>5423</v>
      </c>
      <c r="H35" s="12"/>
      <c r="I35" s="12"/>
      <c r="J35" s="12"/>
      <c r="K35" s="12"/>
      <c r="L35" s="12"/>
      <c r="M35" s="12"/>
      <c r="N35" s="12"/>
      <c r="O35" s="12"/>
      <c r="P35" s="12"/>
      <c r="Q35" s="12"/>
      <c r="R35" s="12"/>
      <c r="S35" s="12"/>
      <c r="T35" s="14" t="s">
        <v>5424</v>
      </c>
      <c r="U35" s="14" t="s">
        <v>5424</v>
      </c>
      <c r="V35" s="14" t="s">
        <v>5425</v>
      </c>
      <c r="W35" s="15">
        <v>2.9</v>
      </c>
      <c r="X35" s="15">
        <v>64</v>
      </c>
      <c r="Y35" s="12"/>
      <c r="Z35" s="12"/>
      <c r="AA35" s="12"/>
      <c r="AB35" s="12"/>
      <c r="AC35" s="12"/>
      <c r="AD35" s="12"/>
      <c r="AE35" s="12"/>
      <c r="AF35" s="12"/>
      <c r="AG35" s="12"/>
      <c r="AH35" s="12"/>
      <c r="AI35" s="12"/>
    </row>
    <row r="36" spans="1:35">
      <c r="A36" s="12" t="s">
        <v>5426</v>
      </c>
      <c r="B36" s="13" t="s">
        <v>5427</v>
      </c>
      <c r="C36" s="14" t="s">
        <v>5428</v>
      </c>
      <c r="D36" s="15" t="s">
        <v>36</v>
      </c>
      <c r="E36" s="16" t="s">
        <v>1019</v>
      </c>
      <c r="F36" s="12"/>
      <c r="G36" s="17" t="s">
        <v>5429</v>
      </c>
      <c r="H36" s="12"/>
      <c r="I36" s="12"/>
      <c r="J36" s="12"/>
      <c r="K36" s="12"/>
      <c r="L36" s="12"/>
      <c r="M36" s="12"/>
      <c r="N36" s="12"/>
      <c r="O36" s="12"/>
      <c r="P36" s="12"/>
      <c r="Q36" s="12"/>
      <c r="R36" s="12"/>
      <c r="S36" s="12"/>
      <c r="T36" s="12"/>
      <c r="U36" s="14" t="s">
        <v>5430</v>
      </c>
      <c r="V36" s="14" t="s">
        <v>5431</v>
      </c>
      <c r="W36" s="15">
        <v>4.4000000000000004</v>
      </c>
      <c r="X36" s="15">
        <v>916</v>
      </c>
      <c r="Y36" s="15" t="s">
        <v>5215</v>
      </c>
      <c r="Z36" s="12"/>
      <c r="AA36" s="12"/>
      <c r="AB36" s="12"/>
      <c r="AC36" s="12"/>
      <c r="AD36" s="12"/>
      <c r="AE36" s="12"/>
      <c r="AF36" s="12"/>
      <c r="AG36" s="12"/>
      <c r="AH36" s="12"/>
      <c r="AI36" s="12"/>
    </row>
    <row r="37" spans="1:35">
      <c r="A37" s="12" t="s">
        <v>5432</v>
      </c>
      <c r="B37" s="13" t="s">
        <v>5433</v>
      </c>
      <c r="C37" s="14" t="s">
        <v>5434</v>
      </c>
      <c r="D37" s="15" t="s">
        <v>36</v>
      </c>
      <c r="E37" s="16" t="s">
        <v>1019</v>
      </c>
      <c r="F37" s="12"/>
      <c r="G37" s="12"/>
      <c r="H37" s="12"/>
      <c r="I37" s="12"/>
      <c r="J37" s="12"/>
      <c r="K37" s="12"/>
      <c r="L37" s="12"/>
      <c r="M37" s="12"/>
      <c r="N37" s="12"/>
      <c r="O37" s="12"/>
      <c r="P37" s="12"/>
      <c r="Q37" s="12"/>
      <c r="R37" s="12"/>
      <c r="S37" s="12"/>
      <c r="T37" s="14" t="s">
        <v>5435</v>
      </c>
      <c r="U37" s="21" t="s">
        <v>5436</v>
      </c>
      <c r="V37" s="12"/>
      <c r="W37" s="15">
        <v>4.0999999999999996</v>
      </c>
      <c r="X37" s="15">
        <v>14</v>
      </c>
      <c r="Y37" s="12"/>
      <c r="Z37" s="12"/>
      <c r="AA37" s="12"/>
      <c r="AB37" s="12"/>
      <c r="AC37" s="12"/>
      <c r="AD37" s="12"/>
      <c r="AE37" s="12"/>
      <c r="AF37" s="12"/>
      <c r="AG37" s="12"/>
      <c r="AH37" s="12"/>
      <c r="AI37" s="12"/>
    </row>
    <row r="38" spans="1:35">
      <c r="A38" s="12" t="s">
        <v>5437</v>
      </c>
      <c r="B38" s="13" t="s">
        <v>5438</v>
      </c>
      <c r="C38" s="14" t="s">
        <v>5439</v>
      </c>
      <c r="D38" s="15" t="s">
        <v>36</v>
      </c>
      <c r="E38" s="16" t="s">
        <v>1019</v>
      </c>
      <c r="F38" s="12"/>
      <c r="G38" s="12"/>
      <c r="H38" s="12"/>
      <c r="I38" s="12"/>
      <c r="J38" s="12"/>
      <c r="K38" s="12"/>
      <c r="L38" s="12"/>
      <c r="M38" s="12"/>
      <c r="N38" s="12"/>
      <c r="O38" s="12"/>
      <c r="P38" s="12"/>
      <c r="Q38" s="12"/>
      <c r="R38" s="12"/>
      <c r="S38" s="12"/>
      <c r="T38" s="14" t="s">
        <v>5440</v>
      </c>
      <c r="U38" s="21" t="s">
        <v>5440</v>
      </c>
      <c r="V38" s="12"/>
      <c r="W38" s="15">
        <v>5</v>
      </c>
      <c r="X38" s="15">
        <v>1</v>
      </c>
      <c r="Y38" s="12"/>
      <c r="Z38" s="12"/>
      <c r="AA38" s="12"/>
      <c r="AB38" s="12"/>
      <c r="AC38" s="12"/>
      <c r="AD38" s="12"/>
      <c r="AE38" s="12"/>
      <c r="AF38" s="12"/>
      <c r="AG38" s="12"/>
      <c r="AH38" s="12"/>
      <c r="AI38" s="12"/>
    </row>
    <row r="39" spans="1:35">
      <c r="A39" s="12" t="s">
        <v>5441</v>
      </c>
      <c r="B39" s="13" t="s">
        <v>5442</v>
      </c>
      <c r="C39" s="14" t="s">
        <v>5443</v>
      </c>
      <c r="D39" s="15" t="s">
        <v>36</v>
      </c>
      <c r="E39" s="16" t="s">
        <v>1019</v>
      </c>
      <c r="F39" s="12"/>
      <c r="G39" s="17" t="s">
        <v>5444</v>
      </c>
      <c r="H39" s="12"/>
      <c r="I39" s="12"/>
      <c r="J39" s="12"/>
      <c r="K39" s="12"/>
      <c r="L39" s="12"/>
      <c r="M39" s="12"/>
      <c r="N39" s="12"/>
      <c r="O39" s="12"/>
      <c r="P39" s="12"/>
      <c r="Q39" s="12"/>
      <c r="R39" s="12"/>
      <c r="S39" s="12"/>
      <c r="T39" s="14" t="s">
        <v>5445</v>
      </c>
      <c r="U39" s="21" t="s">
        <v>5445</v>
      </c>
      <c r="V39" s="12"/>
      <c r="W39" s="15">
        <v>4.7</v>
      </c>
      <c r="X39" s="15">
        <v>3</v>
      </c>
      <c r="Y39" s="12"/>
      <c r="Z39" s="12"/>
      <c r="AA39" s="12"/>
      <c r="AB39" s="12"/>
      <c r="AC39" s="12"/>
      <c r="AD39" s="12"/>
      <c r="AE39" s="12"/>
      <c r="AF39" s="12"/>
      <c r="AG39" s="12"/>
      <c r="AH39" s="12"/>
      <c r="AI39" s="12"/>
    </row>
    <row r="40" spans="1:35">
      <c r="A40" s="12" t="s">
        <v>5446</v>
      </c>
      <c r="B40" s="13" t="s">
        <v>5447</v>
      </c>
      <c r="C40" s="14" t="s">
        <v>5448</v>
      </c>
      <c r="D40" s="15" t="s">
        <v>5449</v>
      </c>
      <c r="E40" s="16" t="s">
        <v>1019</v>
      </c>
      <c r="F40" s="18" t="s">
        <v>5450</v>
      </c>
      <c r="G40" s="18" t="s">
        <v>5451</v>
      </c>
      <c r="H40" s="12"/>
      <c r="I40" s="12"/>
      <c r="J40" s="12"/>
      <c r="K40" s="12"/>
      <c r="L40" s="12"/>
      <c r="M40" s="12"/>
      <c r="N40" s="12"/>
      <c r="O40" s="12"/>
      <c r="P40" s="12"/>
      <c r="Q40" s="12"/>
      <c r="R40" s="12"/>
      <c r="S40" s="12"/>
      <c r="T40" s="14" t="s">
        <v>5452</v>
      </c>
      <c r="U40" s="14" t="s">
        <v>5452</v>
      </c>
      <c r="V40" s="14" t="s">
        <v>5453</v>
      </c>
      <c r="W40" s="15">
        <v>5</v>
      </c>
      <c r="X40" s="15">
        <v>2</v>
      </c>
      <c r="Y40" s="12"/>
      <c r="Z40" s="12"/>
      <c r="AA40" s="12"/>
      <c r="AB40" s="12"/>
      <c r="AC40" s="12"/>
      <c r="AD40" s="12"/>
      <c r="AE40" s="12"/>
      <c r="AF40" s="12"/>
      <c r="AG40" s="12"/>
      <c r="AH40" s="12"/>
      <c r="AI40" s="12"/>
    </row>
    <row r="41" spans="1:35">
      <c r="A41" s="12" t="s">
        <v>5454</v>
      </c>
      <c r="B41" s="13" t="s">
        <v>5455</v>
      </c>
      <c r="C41" s="14" t="s">
        <v>5456</v>
      </c>
      <c r="D41" s="15" t="s">
        <v>5457</v>
      </c>
      <c r="E41" s="16" t="s">
        <v>1019</v>
      </c>
      <c r="F41" s="12"/>
      <c r="G41" s="12"/>
      <c r="H41" s="12"/>
      <c r="I41" s="12"/>
      <c r="J41" s="12"/>
      <c r="K41" s="12"/>
      <c r="L41" s="12"/>
      <c r="M41" s="12"/>
      <c r="N41" s="12"/>
      <c r="O41" s="12"/>
      <c r="P41" s="12"/>
      <c r="Q41" s="12"/>
      <c r="R41" s="12"/>
      <c r="S41" s="12"/>
      <c r="T41" s="12"/>
      <c r="U41" s="12"/>
      <c r="V41" s="12"/>
      <c r="W41" s="15">
        <v>4</v>
      </c>
      <c r="X41" s="15">
        <v>5</v>
      </c>
      <c r="Y41" s="12"/>
      <c r="Z41" s="12"/>
      <c r="AA41" s="12"/>
      <c r="AB41" s="12"/>
      <c r="AC41" s="12"/>
      <c r="AD41" s="12"/>
      <c r="AE41" s="12"/>
      <c r="AF41" s="12"/>
      <c r="AG41" s="12"/>
      <c r="AH41" s="12"/>
      <c r="AI41" s="12"/>
    </row>
    <row r="42" spans="1:35" s="51" customFormat="1">
      <c r="A42" s="46" t="s">
        <v>5458</v>
      </c>
      <c r="B42" s="46" t="s">
        <v>5459</v>
      </c>
      <c r="C42" s="47" t="s">
        <v>5460</v>
      </c>
      <c r="D42" s="48" t="s">
        <v>5461</v>
      </c>
      <c r="E42" s="49" t="s">
        <v>1019</v>
      </c>
      <c r="F42" s="46"/>
      <c r="G42" s="46"/>
      <c r="H42" s="46"/>
      <c r="I42" s="46"/>
      <c r="J42" s="46"/>
      <c r="K42" s="46"/>
      <c r="L42" s="46"/>
      <c r="M42" s="46"/>
      <c r="N42" s="46"/>
      <c r="O42" s="46"/>
      <c r="P42" s="46"/>
      <c r="Q42" s="46"/>
      <c r="R42" s="46"/>
      <c r="S42" s="46"/>
      <c r="T42" s="47" t="s">
        <v>5462</v>
      </c>
      <c r="U42" s="50" t="s">
        <v>5462</v>
      </c>
      <c r="V42" s="46"/>
      <c r="W42" s="48">
        <v>4.8</v>
      </c>
      <c r="X42" s="48">
        <v>4</v>
      </c>
      <c r="Y42" s="46"/>
      <c r="Z42" s="46"/>
      <c r="AA42" s="46"/>
      <c r="AB42" s="46"/>
      <c r="AC42" s="46"/>
      <c r="AD42" s="46"/>
      <c r="AE42" s="46"/>
      <c r="AF42" s="46"/>
      <c r="AG42" s="46"/>
      <c r="AH42" s="46"/>
      <c r="AI42" s="46"/>
    </row>
  </sheetData>
  <hyperlinks>
    <hyperlink ref="C2" r:id="rId1" xr:uid="{8D34ED66-771B-45F6-A98E-587DA0EBBE13}"/>
    <hyperlink ref="U2" r:id="rId2" xr:uid="{A33E67CA-6865-4DED-98F1-BCA3CDACAEA4}"/>
    <hyperlink ref="V2" r:id="rId3" xr:uid="{757B03A2-07AD-442B-A0E2-C9006FA1E262}"/>
    <hyperlink ref="C3" r:id="rId4" xr:uid="{D39A1D6B-33FE-4D1E-AEDE-395B72EC2BF5}"/>
    <hyperlink ref="G3" r:id="rId5" xr:uid="{E51A4EBF-F752-4149-8EE7-EC9F14204E46}"/>
    <hyperlink ref="T3" r:id="rId6" xr:uid="{C9BBA786-1839-4979-B45C-D93226E737F8}"/>
    <hyperlink ref="U3" r:id="rId7" xr:uid="{C4097AAB-83C3-4C86-8C6F-4DE3E84A0532}"/>
    <hyperlink ref="V3" r:id="rId8" xr:uid="{1F562978-4C83-427B-808F-2269F1D50618}"/>
    <hyperlink ref="C4" r:id="rId9" xr:uid="{CF6F45E6-CE04-41CB-83B8-02C6BFD1E8A6}"/>
    <hyperlink ref="T4" r:id="rId10" xr:uid="{35BDD1DB-77CD-4E4E-905D-8C0B9C731F17}"/>
    <hyperlink ref="U4" r:id="rId11" xr:uid="{C14240B6-C555-454A-BC2C-D4B46DFA0B19}"/>
    <hyperlink ref="V4" r:id="rId12" xr:uid="{22C32FCE-4BB3-4650-8789-330644398368}"/>
    <hyperlink ref="C5" r:id="rId13" xr:uid="{1978BFC2-841C-4425-9B04-23ECA29EDB6C}"/>
    <hyperlink ref="T5" r:id="rId14" location="rlfi=hd:;si:;mv:[[21.5641624,79.4211595],[16.6023527,72.4636274]];tbs:lrf:!1m4!1u3!2m2!3m1!1e1!1m4!1u2!2m2!2m1!1e1!1m4!1u16!2m2!16m1!1e1!1m4!1u16!2m2!16m1!1e2!2m1!1e2!2m1!1e16!2m1!1e3!3sIAE,lf:1,lf_ui:2" xr:uid="{FB795118-2802-4BE0-B292-289AFAF94906}"/>
    <hyperlink ref="U5" r:id="rId15" xr:uid="{8EAFB85A-0B91-49B3-865B-5D24C6A14CDF}"/>
    <hyperlink ref="C6" r:id="rId16" xr:uid="{433AF3E8-BFD9-4708-A490-A7D033FC36DA}"/>
    <hyperlink ref="T6" r:id="rId17" xr:uid="{BF2BEA72-B90D-492D-926C-4C2EA9E09C76}"/>
    <hyperlink ref="U6" r:id="rId18" xr:uid="{8D1AF31E-315E-444D-BDEF-DF1B5B796CC6}"/>
    <hyperlink ref="V6" r:id="rId19" xr:uid="{8DF1BDA3-7796-4BBC-B4FF-58C0440201DE}"/>
    <hyperlink ref="C7" r:id="rId20" xr:uid="{258ED381-5092-4496-8C9A-00F1EAF611B0}"/>
    <hyperlink ref="I7" r:id="rId21" xr:uid="{5222F4E9-C11C-4D7F-A822-4D5615CC9641}"/>
    <hyperlink ref="T7" r:id="rId22" xr:uid="{C5E70D17-7A22-4C78-81EA-9819486D1FE5}"/>
    <hyperlink ref="U7" r:id="rId23" xr:uid="{11EA28E6-86D5-47DE-8D3A-69EBDD35ED9A}"/>
    <hyperlink ref="C8" r:id="rId24" xr:uid="{28B999E7-BC72-4213-A5D2-E7B9643C4AED}"/>
    <hyperlink ref="T8" r:id="rId25" location="rlfi=hd:;si:;mv:[[21.150381499999998,76.36636969999999],[18.361277299999998,72.63698819999999]];tbs:lrf:!1m4!1u3!2m2!3m1!1e1!1m4!1u2!2m2!2m1!1e1!1m4!1u16!2m2!16m1!1e1!1m4!1u16!2m2!16m1!1e2!2m1!1e2!2m1!1e16!2m1!1e3!3sIAE,lf:1,lf_ui:2" xr:uid="{9088CCAF-4E38-4FA0-95FF-7618CCA72465}"/>
    <hyperlink ref="U8" r:id="rId26" xr:uid="{3F3EEF4D-E9D3-4FE7-B216-7B0E59A46E82}"/>
    <hyperlink ref="V8" r:id="rId27" xr:uid="{D128D88A-36D9-40CE-B1A2-6196DBD3725D}"/>
    <hyperlink ref="C9" r:id="rId28" xr:uid="{394C5295-0376-41B0-9A4B-89248D143643}"/>
    <hyperlink ref="F9" r:id="rId29" xr:uid="{624DF540-7CF6-4BBA-80BC-F6A75541A8FE}"/>
    <hyperlink ref="T9" r:id="rId30" location="rlfi=hd:;si:;mv:[[21.150381499999998,76.36636969999999],[18.361277299999998,72.63698819999999]];tbs:lrf:!1m4!1u3!2m2!3m1!1e1!1m4!1u2!2m2!2m1!1e1!1m4!1u16!2m2!16m1!1e1!1m4!1u16!2m2!16m1!1e2!2m1!1e2!2m1!1e16!2m1!1e3!3sIAE,lf:1,lf_ui:2" xr:uid="{04CCF0ED-0B38-4C36-9FD1-AFBEE6A2E793}"/>
    <hyperlink ref="U9" r:id="rId31" location="rlfi=hd:;si:2673353095329567619,l,ChFkYWRhciBzcG9ydHMgY2x1YhlMxZM47LGBIUiJj6qi7oCAgAhaKAoLc3BvcnRzIGNsdWIQARACGAAYAiIRZGFkYXIgc3BvcnRzIGNsdWI;mv:[[19.0293326,72.8509217],[19.0068259,72.83378730000001]];tbs:lrf:!1m4!1u3!2m2!3m1!1e1!1m4!1u2!2m2!2m1!1e1!1m4!1u16!2m2!16m1!1e1!1m4!1u16!2m2!16m1!1e2!2m1!1e2!2m1!1e16!2m1!1e3!3sIAE,lf:1,lf_ui:2" xr:uid="{E3230080-9F4A-447E-83F8-31236C348A5B}"/>
    <hyperlink ref="V9" r:id="rId32" xr:uid="{F54BED0F-B0D3-4EFF-9B2D-EDF0763A193F}"/>
    <hyperlink ref="C10" r:id="rId33" xr:uid="{5A25C710-C17A-4F8C-A130-A414A67947EE}"/>
    <hyperlink ref="G10" r:id="rId34" xr:uid="{72D1448E-B13E-44A7-A094-1AC58CD64385}"/>
    <hyperlink ref="T10" r:id="rId35" xr:uid="{9A4DB44A-C930-47C6-88AC-1E6662748A24}"/>
    <hyperlink ref="U10" r:id="rId36" xr:uid="{FD1B1DE6-34D0-426F-BDF2-01BFF3CB4DE4}"/>
    <hyperlink ref="V10" r:id="rId37" xr:uid="{4606E8F0-09F7-4E34-B45C-BF023C3C519A}"/>
    <hyperlink ref="C11" r:id="rId38" xr:uid="{1C9EE744-16B1-490A-A3F6-6CD0CD3D824E}"/>
    <hyperlink ref="G11" r:id="rId39" xr:uid="{FCDA5EA3-14C7-48EC-A001-A63DC19727E1}"/>
    <hyperlink ref="T11" r:id="rId40" xr:uid="{D070EEFC-6722-4869-B1E4-F63D15F61F58}"/>
    <hyperlink ref="U11" r:id="rId41" location="rlfi=hd:;si:7998067618061853894,l,Cid0b3AgMTAgY2x1YnMgZm9yIGtobyBraG8gaW4gbWFoYXJhc2h0cmFaQwoYdG9wIDEwIGNsdWJzIGZvciBraG8ga2hvIid0b3AgMTAgY2x1YnMgZm9yIGtobyBraG8gaW4gbWFoYXJhc2h0cmE;mv:[[21.3975479,79.4216935],[16.4140583,72.4541945]]" xr:uid="{AA0C52F9-F519-45B3-8969-0C5C5F779CBA}"/>
    <hyperlink ref="V11" r:id="rId42" xr:uid="{8D929F2C-2B86-4DB4-B5AF-028316943FFC}"/>
    <hyperlink ref="C12" r:id="rId43" xr:uid="{1F211608-1805-4119-B2EA-1E277199C1E2}"/>
    <hyperlink ref="T12" r:id="rId44" xr:uid="{4928C4BD-656B-40FC-B6D5-F77A17DD6610}"/>
    <hyperlink ref="U12" r:id="rId45" xr:uid="{7973FC96-6474-46A4-BD87-745134979DA8}"/>
    <hyperlink ref="C13" r:id="rId46" xr:uid="{C28038BA-8C44-4BFE-B9B0-D9244488F056}"/>
    <hyperlink ref="F13" r:id="rId47" xr:uid="{908CD39A-BDE5-4C92-A870-240AA8A4171B}"/>
    <hyperlink ref="J13" r:id="rId48" xr:uid="{1B14EE33-617A-4A0C-8209-D5D38C5458BE}"/>
    <hyperlink ref="T13" r:id="rId49" xr:uid="{C194A103-B4CC-438C-92CB-04D36ADEC616}"/>
    <hyperlink ref="U13" r:id="rId50" xr:uid="{08442737-07B7-41C3-8E8C-A4A0E6637754}"/>
    <hyperlink ref="V13" r:id="rId51" xr:uid="{9CFEA75F-BB2A-4A0A-ACAC-13FCD4A278EF}"/>
    <hyperlink ref="C14" r:id="rId52" xr:uid="{81E31CD7-F72E-4833-B96D-7E97148E86FE}"/>
    <hyperlink ref="T14" r:id="rId53" xr:uid="{8195E110-A3B6-432C-A0DE-96D8B433FBB7}"/>
    <hyperlink ref="U14" r:id="rId54" location="rlfi=hd:;si:3142956918562584273,l,Chlyb3RhcmFjdCBjbHViIG5hZ3B1ciB3ZXN0WioKDXJvdGFyYWN0IGNsdWIiGXJvdGFyYWN0IGNsdWIgbmFncHVyIHdlc3Q;mv:[[21.1584944,79.08029239999999],[21.1255051,79.0466313]]" xr:uid="{514FB866-8AEB-4C9E-A6EB-18C4C99A0159}"/>
    <hyperlink ref="V14" r:id="rId55" xr:uid="{B0622D64-0C7A-437A-A338-F001122C2956}"/>
    <hyperlink ref="C15" r:id="rId56" xr:uid="{8E54F448-C7C9-4F98-8D36-1DCEE7F32F6F}"/>
    <hyperlink ref="T15" r:id="rId57" xr:uid="{3E922023-78A0-40BF-B7A9-124CBE0827C6}"/>
    <hyperlink ref="U15" r:id="rId58" xr:uid="{00C5FC43-08C8-41E4-9D68-244E81C3379C}"/>
    <hyperlink ref="C16" r:id="rId59" xr:uid="{242DEE17-1DBA-4DB0-A0C5-A7860BB2E20F}"/>
    <hyperlink ref="T16" r:id="rId60" xr:uid="{D24F57FC-4629-498B-90DB-13E45C7C0570}"/>
    <hyperlink ref="U16" r:id="rId61" location="rlfi=hd:;si:9289420499665309973;mv:[[21.5641624,79.4211595],[16.6023527,72.4636274]]" xr:uid="{F9FE8764-0E57-43D7-A441-0D864C973E3A}"/>
    <hyperlink ref="C17" r:id="rId62" xr:uid="{00DD70C6-6E2C-4E2A-B29F-DB02C1A64A6A}"/>
    <hyperlink ref="T17" r:id="rId63" xr:uid="{E5F392B0-A314-402F-A7F2-C47A636D3690}"/>
    <hyperlink ref="U17" r:id="rId64" location="rlfi=hd:;si:10898986969538138608;mv:[[21.5641624,79.4211595],[16.6023527,72.4636274]]" xr:uid="{C73BAED5-1646-4B6B-8DF0-D3600972F079}"/>
    <hyperlink ref="C18" r:id="rId65" xr:uid="{3BA12353-8189-44FC-B724-C26574D19E10}"/>
    <hyperlink ref="T18" r:id="rId66" xr:uid="{73CBF2C0-CD34-49CC-948D-DF23F15ACE93}"/>
    <hyperlink ref="U18" r:id="rId67" location="rlfi=hd:;si:3157432054486866741,l,CiBjbHVicyBmb3Iga2hvIGtobyBpbiBtYWhhcmFzaHRyYVo1ChFjbHVicyBmb3Iga2hvIGtobyIgY2x1YnMgZm9yIGtobyBraG8gaW4gbWFoYXJhc2h0cmE;mv:[[21.5641624,79.4211595],[16.6023527,72.4636274]]" xr:uid="{78E82A0E-BBFA-4F7C-A24F-DB68E7CCFD6B}"/>
    <hyperlink ref="V18" r:id="rId68" xr:uid="{9929FCB2-7FAF-4636-B1DD-943694CBD17F}"/>
    <hyperlink ref="C19" r:id="rId69" xr:uid="{05689DA5-1B00-4523-9195-6565EF29AE62}"/>
    <hyperlink ref="T19" r:id="rId70" xr:uid="{A605FF1A-3938-4CE0-9827-B638779E5B19}"/>
    <hyperlink ref="U19" r:id="rId71" location="rlfi=hd:;si:5817312541424572110,l,CiBjbHVicyBmb3Iga2hvIGtobyBpbiBtYWhhcmFzaHRyYVo1ChFjbHVicyBmb3Iga2hvIGtobyIgY2x1YnMgZm9yIGtobyBraG8gaW4gbWFoYXJhc2h0cmE;mv:[[21.5641624,79.4211595],[16.6023527,72.4636274]]" xr:uid="{C40449F2-20FD-4EDE-AA94-990C63D8F7A7}"/>
    <hyperlink ref="V19" r:id="rId72" xr:uid="{29A08021-31F3-4139-8D26-B036228112B4}"/>
    <hyperlink ref="C20" r:id="rId73" xr:uid="{6B50B9FB-53D5-4425-806B-8F032C07D06D}"/>
    <hyperlink ref="U20" r:id="rId74" location="rlfi=hd:;si:8331784694125704032,l,CiBjbHVicyBmb3Iga2hvIGtobyBpbiBtYWhhcmFzaHRyYVo1ChFjbHVicyBmb3Iga2hvIGtobyIgY2x1YnMgZm9yIGtobyBraG8gaW4gbWFoYXJhc2h0cmE;mv:[[21.4252689,79.4539554],[16.4124892,72.4452507]];start:20" xr:uid="{2082BF1D-1F62-4014-B8DA-BB0FDD2F5CAD}"/>
    <hyperlink ref="C21" r:id="rId75" xr:uid="{365010DF-0043-456F-AF0E-2F698E970B08}"/>
    <hyperlink ref="T21" r:id="rId76" xr:uid="{1032C40B-A8B2-49BF-AAC6-FD4948B716BC}"/>
    <hyperlink ref="U21" r:id="rId77" location="rlfi=hd:;si:16881641914746625256;mv:[[21.4252689,79.4539554],[16.4124892,72.4452507]];start:20" xr:uid="{8252BCE7-A585-475C-87C2-EECEF0FEFF48}"/>
    <hyperlink ref="C23" r:id="rId78" xr:uid="{3197F801-5F62-452D-B529-918A1BDADD8B}"/>
    <hyperlink ref="G23" r:id="rId79" xr:uid="{798D46C5-BFC0-40A4-87E6-F105939B1312}"/>
    <hyperlink ref="U23" r:id="rId80" location="rlfi=hd:;si:8162967507505209342;mv:[[16.5597206,77.95828159999999],[12.056735999999999,74.2954658]]" xr:uid="{1AA45F93-40C7-49D0-B596-3F97AD277BCE}"/>
    <hyperlink ref="C24" r:id="rId81" xr:uid="{BC5E75E7-EE2C-4396-A443-ACDE48495416}"/>
    <hyperlink ref="G24" r:id="rId82" xr:uid="{80D95E52-6BD0-4A18-A91F-81F85244D4D2}"/>
    <hyperlink ref="T24" r:id="rId83" xr:uid="{B358C718-183A-4681-A781-EF5EDEB8C540}"/>
    <hyperlink ref="U24" r:id="rId84" xr:uid="{4261BA07-DBA2-43C6-B44E-644DA1BC527D}"/>
    <hyperlink ref="V24" r:id="rId85" xr:uid="{ADDEA190-8381-4191-BEF8-D65D1EED3FB2}"/>
    <hyperlink ref="C25" r:id="rId86" xr:uid="{725126A1-4BEE-4B78-B2BA-4FF7DD45DF6A}"/>
    <hyperlink ref="F25" r:id="rId87" xr:uid="{4CF49516-0DD6-4E9D-BEE2-0FEBD04DF379}"/>
    <hyperlink ref="G25" r:id="rId88" xr:uid="{2A62D14E-8D80-45EF-A95A-F9DB2287D4DA}"/>
    <hyperlink ref="T25" r:id="rId89" xr:uid="{78A73A40-8AEF-43EC-BBA4-DC490CDAFDC9}"/>
    <hyperlink ref="U25" r:id="rId90" location="rlfi=hd:;si:11229478005442337659;mv:[[16.5597206,77.95828159999999],[12.056735999999999,74.2954658]]" xr:uid="{9FB1ADE9-AFAF-4179-ACFE-8A9E75911511}"/>
    <hyperlink ref="V25" r:id="rId91" xr:uid="{982F14C3-572F-46F8-BA78-4B517A9F45C8}"/>
    <hyperlink ref="C26" r:id="rId92" xr:uid="{A5A33A10-B878-4257-A997-FBDA234A31EC}"/>
    <hyperlink ref="G26" r:id="rId93" xr:uid="{620ACE41-49D9-4948-A446-4AFF6274515E}"/>
    <hyperlink ref="U26" r:id="rId94" xr:uid="{2D581DA0-C5E1-4783-8106-0D134816FD69}"/>
    <hyperlink ref="V26" r:id="rId95" xr:uid="{6CE6B92F-39CE-4987-B646-CD40B1EA6B06}"/>
    <hyperlink ref="C27" r:id="rId96" xr:uid="{21DD1022-A386-43A2-BB4D-0586825183AE}"/>
    <hyperlink ref="T27" r:id="rId97" xr:uid="{4A025A06-B099-495D-BD4F-58383231FD02}"/>
    <hyperlink ref="U27" r:id="rId98" location="rlfi=hd:;si:11627031372529530416,l,CiV0b3AgMTAgY2x1YnMgZm9yIGtobyBraG8gaW4ga2FybmF0YWthSLLVmQVaTwoYdG9wIDEwIGNsdWJzIGZvciBraG8ga2hvEAAQARACEAMQBBAFGAciJXRvcCAxMCBjbHVicyBmb3Iga2hvIGtobyBpbiBrYXJuYXRha2E,y,lYcHNaPVYzM;mv:[[16.5597206,77.95828159999999],[12.056735999999999,74.2954658]]" xr:uid="{36D27C6D-7B52-4524-82D1-A5753F924EED}"/>
    <hyperlink ref="C28" r:id="rId99" xr:uid="{72035C0E-987A-4437-8220-A40A44DC7BBF}"/>
    <hyperlink ref="G28" r:id="rId100" xr:uid="{2CCA8FAA-E490-4376-A8AE-2724DFA20A04}"/>
    <hyperlink ref="T28" r:id="rId101" location="rlfi=hd:;si:4044243813144785508,l,CiV0b3AgMTAgY2x1YnMgZm9yIGtobyBraG8gaW4ga2FybmF0YWthWkEKGHRvcCAxMCBjbHVicyBmb3Iga2hvIGtobyIldG9wIDEwIGNsdWJzIGZvciBraG8ga2hvIGluIGthcm5hdGFrYQ,y,gOMZFnKF9rU;mv:[[16.5597206,77.95828159999999],[12.056735999999999,74.2954658]]" xr:uid="{C4D82A28-446C-42A7-A2D8-EE7CC29FAC97}"/>
    <hyperlink ref="U28" r:id="rId102" location="rlfi=hd:;si:4044243813144785508,l,CiV0b3AgMTAgY2x1YnMgZm9yIGtobyBraG8gaW4ga2FybmF0YWthWkEKGHRvcCAxMCBjbHVicyBmb3Iga2hvIGtobyIldG9wIDEwIGNsdWJzIGZvciBraG8ga2hvIGluIGthcm5hdGFrYQ,y,gOMZFnKF9rU;mv:[[16.5597206,77.95828159999999],[12.056735999999999,74.2954658]]" xr:uid="{3DF4ABC5-A998-426F-81BC-B282F1D4181D}"/>
    <hyperlink ref="V28" r:id="rId103" xr:uid="{80641EEE-6CD6-4A79-9883-1011ED2E6C41}"/>
    <hyperlink ref="C29" r:id="rId104" xr:uid="{4696BE38-0408-4835-AB2B-36DF1417EB43}"/>
    <hyperlink ref="G29" r:id="rId105" xr:uid="{FB53D0AC-0372-41DB-A5D5-CDEB654F568C}"/>
    <hyperlink ref="T29" r:id="rId106" location="rlfi=hd:;si:14491304754200526863,l,CiV0b3AgMTAgY2x1YnMgZm9yIGtobyBraG8gaW4ga2FybmF0YWthSNW-ib3lgICACFpPChh0b3AgMTAgY2x1YnMgZm9yIGtobyBraG8QABABEAIQAxAEEAUYByIldG9wIDEwIGNsdWJzIGZvciBraG8ga2hvIGluIGthcm5hdGFrYQ,y,WWXXLB9BTqI;mv:[[16.5597206,77.95828159999999],[12.056735999999999,74.2954658]]" xr:uid="{2C49A8E2-CB16-46BC-905B-24214E614A6E}"/>
    <hyperlink ref="U29" r:id="rId107" location="rlfi=hd:;si:14491304754200526863,l,CiV0b3AgMTAgY2x1YnMgZm9yIGtobyBraG8gaW4ga2FybmF0YWthSNW-ib3lgICACFpPChh0b3AgMTAgY2x1YnMgZm9yIGtobyBraG8QABABEAIQAxAEEAUYByIldG9wIDEwIGNsdWJzIGZvciBraG8ga2hvIGluIGthcm5hdGFrYQ,y,WWXXLB9BTqI;mv:[[16.5597206,77.95828159999999],[12.056735999999999,74.2954658]]" xr:uid="{7E852F74-EBB4-4762-A1E8-5DBFE868DF05}"/>
    <hyperlink ref="V29" r:id="rId108" xr:uid="{450BC411-0B34-41A2-852D-D53073F64EAF}"/>
    <hyperlink ref="C30" r:id="rId109" xr:uid="{7C66CB3A-FA3C-42CD-A639-E18290DC26B1}"/>
    <hyperlink ref="G30" r:id="rId110" xr:uid="{E0CA4AC9-9E12-4294-9F87-F6B6AC21211E}"/>
    <hyperlink ref="T30" r:id="rId111" location="rlfi=hd:;si:4912563518599394983,l,CiV0b3AgMTAgY2x1YnMgZm9yIGtobyBraG8gaW4ga2FybmF0YWthWkEKGHRvcCAxMCBjbHVicyBmb3Iga2hvIGtobyIldG9wIDEwIGNsdWJzIGZvciBraG8ga2hvIGluIGthcm5hdGFrYQ,y,8oozo4vCKfk;mv:[[16.5597206,77.95828159999999],[12.056735999999999,74.2954658]]" xr:uid="{F7D57465-CC51-41BB-836D-FC0C100859DB}"/>
    <hyperlink ref="U30" r:id="rId112" location="rlfi=hd:;si:4912563518599394983,l,CiV0b3AgMTAgY2x1YnMgZm9yIGtobyBraG8gaW4ga2FybmF0YWthWkEKGHRvcCAxMCBjbHVicyBmb3Iga2hvIGtobyIldG9wIDEwIGNsdWJzIGZvciBraG8ga2hvIGluIGthcm5hdGFrYQ,y,8oozo4vCKfk;mv:[[16.5597206,77.95828159999999],[12.056735999999999,74.2954658]]" xr:uid="{E4640E23-D022-46F9-AF49-56AB53052F34}"/>
    <hyperlink ref="V30" r:id="rId113" xr:uid="{A7D07404-5CC7-47D6-AA0C-C43A69040EF8}"/>
    <hyperlink ref="C31" r:id="rId114" xr:uid="{66C338E8-760C-4D71-A2F4-30903B9A8FD9}"/>
    <hyperlink ref="G31" r:id="rId115" xr:uid="{0B2A909C-38B1-4A09-96BA-17C2EFF7ED19}"/>
    <hyperlink ref="T31" r:id="rId116" xr:uid="{23D51739-5A10-4717-B501-19F72B6E7B69}"/>
    <hyperlink ref="U31" r:id="rId117" xr:uid="{A9B5CB04-6D66-4EC6-9823-CFDC07318773}"/>
    <hyperlink ref="V31" r:id="rId118" xr:uid="{1BE8849B-A094-47E4-9088-5EA58A5078E2}"/>
    <hyperlink ref="C32" r:id="rId119" xr:uid="{19142AE2-7191-4D3C-B6E6-EA80345252FB}"/>
    <hyperlink ref="T32" r:id="rId120" location="rlfi=hd:;si:2030917798705710712,l,CiV0b3AgMTAgY2x1YnMgZm9yIGtobyBraG8gaW4ga2FybmF0YWthWkEKGHRvcCAxMCBjbHVicyBmb3Iga2hvIGtobyIldG9wIDEwIGNsdWJzIGZvciBraG8ga2hvIGluIGthcm5hdGFrYQ,y,Y5fj6BnJNw8;mv:[[16.5597206,77.95828159999999],[12.056735999999999,74.2954658]]" xr:uid="{8FCD04F5-399C-4E78-A5C3-C2C2A7C744A0}"/>
    <hyperlink ref="U32" r:id="rId121" location="rlfi=hd:;si:2030917798705710712,l,CiV0b3AgMTAgY2x1YnMgZm9yIGtobyBraG8gaW4ga2FybmF0YWthWkEKGHRvcCAxMCBjbHVicyBmb3Iga2hvIGtobyIldG9wIDEwIGNsdWJzIGZvciBraG8ga2hvIGluIGthcm5hdGFrYQ,y,Y5fj6BnJNw8;mv:[[16.5597206,77.95828159999999],[12.056735999999999,74.2954658]]" xr:uid="{3595888E-C10F-4EF8-89A0-DAE3651973AD}"/>
    <hyperlink ref="C33" r:id="rId122" xr:uid="{C9EC693A-35A4-4CF6-8E74-2414370C4C1E}"/>
    <hyperlink ref="T33" r:id="rId123" location="rlfi=hd:;si:18174864890941884739,l,CiV0b3AgMTAgY2x1YnMgZm9yIGtobyBraG8gaW4ga2FybmF0YWthWkEKGHRvcCAxMCBjbHVicyBmb3Iga2hvIGtobyIldG9wIDEwIGNsdWJzIGZvciBraG8ga2hvIGluIGthcm5hdGFrYQ,y,acRds5JKwXk;mv:[[16.5597206,77.95828159999999],[12.056735999999999,74.2954658]]" xr:uid="{7E7C1213-408F-4106-AEFE-CF1BC15F4CC2}"/>
    <hyperlink ref="U33" r:id="rId124" location="rlfi=hd:;si:18174864890941884739,l,CiV0b3AgMTAgY2x1YnMgZm9yIGtobyBraG8gaW4ga2FybmF0YWthWkEKGHRvcCAxMCBjbHVicyBmb3Iga2hvIGtobyIldG9wIDEwIGNsdWJzIGZvciBraG8ga2hvIGluIGthcm5hdGFrYQ,y,acRds5JKwXk;mv:[[16.5597206,77.95828159999999],[12.056735999999999,74.2954658]]" xr:uid="{A30057F3-0B77-470A-AF95-085D0B2128AC}"/>
    <hyperlink ref="V33" r:id="rId125" xr:uid="{40FB57B6-6F2A-41C5-B491-7DF0A550BDEF}"/>
    <hyperlink ref="C34" r:id="rId126" xr:uid="{6882D4EE-2C34-4CA2-8450-DA582C259079}"/>
    <hyperlink ref="U34" r:id="rId127" location="rlfi=hd:;si:6175220001251513427,l,CiV0b3AgMTAgY2x1YnMgZm9yIGtobyBraG8gaW4ga2FybmF0YWthSITwse_ngICACFpPChh0b3AgMTAgY2x1YnMgZm9yIGtobyBraG8QABABEAIQAxAEEAUYByIldG9wIDEwIGNsdWJzIGZvciBraG8ga2hvIGluIGthcm5hdGFrYQ,y,6s8-EHR_tqI;mv:[[15.955327500000001,77.9608556],[12.641036,74.2654668]];start:20" xr:uid="{01E124E6-7E69-4865-9826-D45BABCB7460}"/>
    <hyperlink ref="C35" r:id="rId128" xr:uid="{7D3911D1-EFE9-4C85-BA40-AF1C13EAC8B6}"/>
    <hyperlink ref="T35" r:id="rId129" xr:uid="{C5EB52DC-228F-45E7-B008-BDE29593D83B}"/>
    <hyperlink ref="U35" r:id="rId130" xr:uid="{1C64EFB8-CEE0-4BA7-95BC-68B5D1C4CA17}"/>
    <hyperlink ref="V35" r:id="rId131" xr:uid="{E48AA113-FD49-4D63-89F7-CDB7C4080BF7}"/>
    <hyperlink ref="C36" r:id="rId132" xr:uid="{6DB4CB31-966D-414F-8F73-E9D72F26BB37}"/>
    <hyperlink ref="G36" r:id="rId133" xr:uid="{F41B46E2-81CD-4A31-BE44-70E350907BD5}"/>
    <hyperlink ref="U36" r:id="rId134" location="rlfi=hd:;si:4963348416908710741,l,CiV0b3AgMTAgY2x1YnMgZm9yIGtobyBraG8gaW4ga2FybmF0YWthSJiBx6fLq4CACFpPChh0b3AgMTAgY2x1YnMgZm9yIGtobyBraG8QABABEAIQAxAEEAUYByIldG9wIDEwIGNsdWJzIGZvciBraG8ga2hvIGluIGthcm5hdGFrYQ,y,L-P2R-l40EA;mv:[[17.5800913,78.3221895],[12.0095713,74.7888636]];start:40" xr:uid="{50B9710C-D286-479D-A6EE-1775187837D8}"/>
    <hyperlink ref="V36" r:id="rId135" xr:uid="{73E47FD8-D565-4DBE-948A-0DACCE04E332}"/>
    <hyperlink ref="C37" r:id="rId136" xr:uid="{26EE836B-CEE2-4997-96E8-13E3D34547A9}"/>
    <hyperlink ref="T37" r:id="rId137" location="rlfi=hd:;si:3314089230070768099,l,Ch5jbHVicyBmb3Iga2hvIGtobyBpbiBrYXJuYXRha2FaMwoRY2x1YnMgZm9yIGtobyBraG8iHmNsdWJzIGZvciBraG8ga2hvIGluIGthcm5hdGFrYQ;mv:[[16.0582516,77.7807352],[12.7370059,74.30551559999999]]" xr:uid="{152FBE12-FF0F-43B9-942A-F250D9C97670}"/>
    <hyperlink ref="U37" r:id="rId138" xr:uid="{9E331F09-27AA-41C1-9013-CF531D5CA505}"/>
    <hyperlink ref="C38" r:id="rId139" xr:uid="{848106E9-DE59-4A2A-B118-522DE8B6FB53}"/>
    <hyperlink ref="T38" r:id="rId140" location="rlfi=hd:;si:9994113750313514779;mv:[[16.0582516,77.7807352],[12.7370059,74.30551559999999]]" xr:uid="{30BE2F7F-38BB-467B-B252-6189AF622457}"/>
    <hyperlink ref="U38" r:id="rId141" location="rlfi=hd:;si:9994113750313514779;mv:[[16.0582516,77.7807352],[12.7370059,74.30551559999999]]" xr:uid="{6046B7BB-32D8-4CA5-8412-D1BC3DC21CC2}"/>
    <hyperlink ref="C39" r:id="rId142" xr:uid="{373264DD-8750-4DFA-892C-2D0AF0FD43D6}"/>
    <hyperlink ref="G39" r:id="rId143" xr:uid="{460AF2A4-32C3-4EBA-8AEA-84A863FFDFCE}"/>
    <hyperlink ref="T39" r:id="rId144" location="rlfi=hd:;si:11794861404050612966;mv:[[16.0582516,77.7807352],[12.7370059,74.30551559999999]]" xr:uid="{19D40CB3-859C-44B2-9CBD-AD8D3579B702}"/>
    <hyperlink ref="U39" r:id="rId145" location="rlfi=hd:;si:11794861404050612966;mv:[[16.0582516,77.7807352],[12.7370059,74.30551559999999]]" xr:uid="{F9E8AA34-FEC4-4253-9686-D8A64CB3DD0D}"/>
    <hyperlink ref="C40" r:id="rId146" xr:uid="{D079AFCD-051D-4771-8294-830713C1DC27}"/>
    <hyperlink ref="T40" r:id="rId147" location="rlfi=hd:;si:7968627273757608325,l,ChRraG8ga2hvIGluIGthcm5hdGFrYVofCgdraG8ga2hvIhRraG8ga2hvIGluIGthcm5hdGFrYQ,y,Qp56klPI7VI;mv:[[17.5491429,77.7624633],[12.233549499999999,74.6074277]]" xr:uid="{7F933FAC-8137-49E2-84CB-9048940905AA}"/>
    <hyperlink ref="U40" r:id="rId148" location="rlfi=hd:;si:7968627273757608325,l,ChRraG8ga2hvIGluIGthcm5hdGFrYVofCgdraG8ga2hvIhRraG8ga2hvIGluIGthcm5hdGFrYQ,y,Qp56klPI7VI;mv:[[17.5491429,77.7624633],[12.233549499999999,74.6074277]]" xr:uid="{CD7440B3-ED9C-4DBF-ADAF-1403E85878D8}"/>
    <hyperlink ref="V40" r:id="rId149" xr:uid="{80AFDC27-6E33-4D57-B328-84620FA42E01}"/>
    <hyperlink ref="C41" r:id="rId150" xr:uid="{F7C591FC-D92D-4CDC-AB02-FA5493F3E007}"/>
    <hyperlink ref="C42" r:id="rId151" xr:uid="{765BE3A7-DA83-4CD3-8CEB-1F513121F8A7}"/>
    <hyperlink ref="T42" r:id="rId152" location="rlfi=hd:;si:11213284014190158033;mv:[[17.5491429,77.7624633],[12.233549499999999,74.6074277]]" xr:uid="{4E6EABD0-BF48-4FD0-8BD2-950092DF62A3}"/>
    <hyperlink ref="U42" r:id="rId153" location="rlfi=hd:;si:11213284014190158033;mv:[[17.5491429,77.7624633],[12.233549499999999,74.6074277]]" xr:uid="{442B29FD-F554-40D7-85F0-E3993509A1E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A67FA-CE2D-4826-A706-92E60FAD8848}">
  <dimension ref="A1:AI361"/>
  <sheetViews>
    <sheetView workbookViewId="0"/>
  </sheetViews>
  <sheetFormatPr defaultRowHeight="15"/>
  <cols>
    <col min="1" max="1" width="9.140625" style="2"/>
    <col min="7" max="7" width="14.42578125" style="4" bestFit="1" customWidth="1"/>
    <col min="8" max="9" width="9.140625" style="4"/>
  </cols>
  <sheetData>
    <row r="1" spans="1:35" s="6" customFormat="1" ht="24" customHeight="1">
      <c r="A1" s="6" t="s">
        <v>1024</v>
      </c>
      <c r="B1" s="6" t="s">
        <v>0</v>
      </c>
      <c r="C1" s="6" t="s">
        <v>1</v>
      </c>
      <c r="D1" s="6" t="s">
        <v>2</v>
      </c>
      <c r="E1" s="6" t="s">
        <v>3</v>
      </c>
      <c r="F1" s="6" t="s">
        <v>4</v>
      </c>
      <c r="G1" s="8" t="s">
        <v>5</v>
      </c>
      <c r="H1" s="8" t="s">
        <v>6</v>
      </c>
      <c r="I1" s="8" t="s">
        <v>7</v>
      </c>
      <c r="J1" s="6" t="s">
        <v>8</v>
      </c>
      <c r="K1" s="6" t="s">
        <v>9</v>
      </c>
      <c r="L1" s="6" t="s">
        <v>10</v>
      </c>
      <c r="M1" s="6" t="s">
        <v>11</v>
      </c>
      <c r="N1" s="6" t="s">
        <v>13</v>
      </c>
      <c r="O1" s="6" t="s">
        <v>12</v>
      </c>
      <c r="P1" s="6" t="s">
        <v>14</v>
      </c>
      <c r="Q1" s="6" t="s">
        <v>15</v>
      </c>
      <c r="R1" s="6" t="s">
        <v>3566</v>
      </c>
      <c r="S1" s="6" t="s">
        <v>17</v>
      </c>
      <c r="T1" s="6" t="s">
        <v>18</v>
      </c>
      <c r="U1" s="6" t="s">
        <v>19</v>
      </c>
      <c r="V1" s="6" t="s">
        <v>20</v>
      </c>
      <c r="W1" s="6" t="s">
        <v>21</v>
      </c>
      <c r="X1" s="6" t="s">
        <v>22</v>
      </c>
      <c r="Y1" s="6" t="s">
        <v>23</v>
      </c>
      <c r="Z1" s="6" t="s">
        <v>24</v>
      </c>
      <c r="AA1" s="6" t="s">
        <v>25</v>
      </c>
      <c r="AB1" s="6" t="s">
        <v>26</v>
      </c>
      <c r="AC1" s="6" t="s">
        <v>27</v>
      </c>
      <c r="AD1" s="6" t="s">
        <v>28</v>
      </c>
      <c r="AE1" s="6" t="s">
        <v>29</v>
      </c>
      <c r="AF1" s="6" t="s">
        <v>30</v>
      </c>
      <c r="AG1" s="6" t="s">
        <v>3567</v>
      </c>
      <c r="AH1" s="6" t="s">
        <v>1017</v>
      </c>
      <c r="AI1" s="6" t="s">
        <v>1018</v>
      </c>
    </row>
    <row r="2" spans="1:35">
      <c r="A2" s="2" t="s">
        <v>1022</v>
      </c>
      <c r="B2" t="s">
        <v>5463</v>
      </c>
      <c r="C2" t="s">
        <v>5464</v>
      </c>
      <c r="D2" t="s">
        <v>5465</v>
      </c>
      <c r="E2" t="s">
        <v>145</v>
      </c>
      <c r="G2" s="4">
        <v>-8099350564</v>
      </c>
      <c r="O2" t="s">
        <v>5466</v>
      </c>
      <c r="P2" t="s">
        <v>5467</v>
      </c>
      <c r="X2" t="s">
        <v>5468</v>
      </c>
      <c r="AH2">
        <v>4.5999999999999996</v>
      </c>
      <c r="AI2">
        <v>500070</v>
      </c>
    </row>
    <row r="3" spans="1:35">
      <c r="B3" t="s">
        <v>5469</v>
      </c>
      <c r="C3" t="s">
        <v>5470</v>
      </c>
      <c r="D3" t="s">
        <v>5471</v>
      </c>
      <c r="E3" t="s">
        <v>145</v>
      </c>
      <c r="G3" s="4">
        <v>-8297330339</v>
      </c>
      <c r="O3" t="s">
        <v>5466</v>
      </c>
      <c r="P3" t="s">
        <v>5467</v>
      </c>
      <c r="X3" t="s">
        <v>5468</v>
      </c>
      <c r="AH3">
        <v>4.2</v>
      </c>
      <c r="AI3">
        <v>500090</v>
      </c>
    </row>
    <row r="4" spans="1:35">
      <c r="B4" t="s">
        <v>5472</v>
      </c>
      <c r="C4" t="s">
        <v>5473</v>
      </c>
      <c r="D4" t="s">
        <v>5474</v>
      </c>
      <c r="E4" t="s">
        <v>161</v>
      </c>
      <c r="G4" s="4">
        <v>9581779816</v>
      </c>
      <c r="O4" t="s">
        <v>5466</v>
      </c>
      <c r="P4" t="s">
        <v>5475</v>
      </c>
      <c r="X4" t="s">
        <v>5468</v>
      </c>
      <c r="AH4">
        <v>3.8</v>
      </c>
      <c r="AI4">
        <v>520008</v>
      </c>
    </row>
    <row r="5" spans="1:35">
      <c r="B5" t="s">
        <v>5476</v>
      </c>
      <c r="C5" t="s">
        <v>5477</v>
      </c>
      <c r="D5" t="s">
        <v>5478</v>
      </c>
      <c r="E5" t="s">
        <v>145</v>
      </c>
      <c r="G5" s="4">
        <v>-9866635090</v>
      </c>
      <c r="O5" t="s">
        <v>5466</v>
      </c>
      <c r="P5" t="s">
        <v>5467</v>
      </c>
      <c r="X5" t="s">
        <v>5468</v>
      </c>
      <c r="AH5">
        <v>4.4000000000000004</v>
      </c>
      <c r="AI5">
        <v>500028</v>
      </c>
    </row>
    <row r="6" spans="1:35">
      <c r="B6" t="s">
        <v>5479</v>
      </c>
      <c r="C6" t="s">
        <v>5480</v>
      </c>
      <c r="D6" t="s">
        <v>5481</v>
      </c>
      <c r="E6" t="s">
        <v>145</v>
      </c>
      <c r="G6" s="4">
        <v>-9152165415</v>
      </c>
      <c r="O6" t="s">
        <v>5466</v>
      </c>
      <c r="P6" t="s">
        <v>5467</v>
      </c>
      <c r="X6" t="s">
        <v>5468</v>
      </c>
      <c r="AH6">
        <v>4</v>
      </c>
      <c r="AI6">
        <v>500039</v>
      </c>
    </row>
    <row r="7" spans="1:35">
      <c r="B7" t="s">
        <v>5482</v>
      </c>
      <c r="C7" t="s">
        <v>5483</v>
      </c>
      <c r="D7" t="s">
        <v>5484</v>
      </c>
      <c r="E7" t="s">
        <v>145</v>
      </c>
      <c r="G7" s="4">
        <v>-9553891800</v>
      </c>
      <c r="O7" t="s">
        <v>5466</v>
      </c>
      <c r="P7" t="s">
        <v>5467</v>
      </c>
      <c r="X7" t="s">
        <v>5468</v>
      </c>
      <c r="AH7">
        <v>4.5</v>
      </c>
      <c r="AI7">
        <v>500081</v>
      </c>
    </row>
    <row r="8" spans="1:35">
      <c r="B8" t="s">
        <v>5485</v>
      </c>
      <c r="C8" t="s">
        <v>5486</v>
      </c>
      <c r="D8" t="s">
        <v>5487</v>
      </c>
      <c r="E8" t="s">
        <v>5488</v>
      </c>
      <c r="G8" s="4">
        <v>-7799996909</v>
      </c>
      <c r="O8" t="s">
        <v>5466</v>
      </c>
      <c r="P8" t="s">
        <v>5467</v>
      </c>
      <c r="X8" t="s">
        <v>5468</v>
      </c>
      <c r="AH8">
        <v>4.2</v>
      </c>
      <c r="AI8">
        <v>501401</v>
      </c>
    </row>
    <row r="9" spans="1:35">
      <c r="B9" t="s">
        <v>5489</v>
      </c>
      <c r="C9" t="s">
        <v>5490</v>
      </c>
      <c r="D9" t="s">
        <v>5491</v>
      </c>
      <c r="E9" t="s">
        <v>145</v>
      </c>
      <c r="G9" s="4">
        <v>-9949966052</v>
      </c>
      <c r="O9" t="s">
        <v>5466</v>
      </c>
      <c r="P9" t="s">
        <v>5467</v>
      </c>
      <c r="X9" t="s">
        <v>5468</v>
      </c>
      <c r="AH9">
        <v>3</v>
      </c>
      <c r="AI9">
        <v>500091</v>
      </c>
    </row>
    <row r="10" spans="1:35">
      <c r="B10" t="s">
        <v>5492</v>
      </c>
      <c r="C10" t="s">
        <v>5493</v>
      </c>
      <c r="D10" t="s">
        <v>5494</v>
      </c>
      <c r="E10" t="s">
        <v>5495</v>
      </c>
      <c r="G10" s="4">
        <v>9966033311</v>
      </c>
      <c r="O10" t="s">
        <v>5466</v>
      </c>
      <c r="P10" t="s">
        <v>5475</v>
      </c>
      <c r="X10" t="s">
        <v>5468</v>
      </c>
      <c r="AH10">
        <v>4.5999999999999996</v>
      </c>
      <c r="AI10">
        <v>530017</v>
      </c>
    </row>
    <row r="11" spans="1:35">
      <c r="B11" t="s">
        <v>5496</v>
      </c>
      <c r="C11" t="s">
        <v>5497</v>
      </c>
      <c r="D11" t="s">
        <v>5498</v>
      </c>
      <c r="E11" t="s">
        <v>145</v>
      </c>
      <c r="G11" s="4">
        <v>-9000414331</v>
      </c>
      <c r="O11" t="s">
        <v>5466</v>
      </c>
      <c r="P11" t="s">
        <v>5467</v>
      </c>
      <c r="X11" t="s">
        <v>5468</v>
      </c>
      <c r="AH11">
        <v>5</v>
      </c>
      <c r="AI11">
        <v>500081</v>
      </c>
    </row>
    <row r="12" spans="1:35">
      <c r="B12" t="s">
        <v>5499</v>
      </c>
      <c r="C12" t="s">
        <v>5500</v>
      </c>
      <c r="D12" t="s">
        <v>5501</v>
      </c>
      <c r="E12" t="s">
        <v>161</v>
      </c>
      <c r="G12" s="4">
        <v>9908171513</v>
      </c>
      <c r="O12" t="s">
        <v>5466</v>
      </c>
      <c r="P12" t="s">
        <v>5475</v>
      </c>
      <c r="X12" t="s">
        <v>5468</v>
      </c>
      <c r="AH12">
        <v>4</v>
      </c>
      <c r="AI12">
        <v>520001</v>
      </c>
    </row>
    <row r="13" spans="1:35">
      <c r="B13" t="s">
        <v>5502</v>
      </c>
      <c r="C13" t="s">
        <v>5503</v>
      </c>
      <c r="D13" t="s">
        <v>5504</v>
      </c>
      <c r="E13" t="s">
        <v>161</v>
      </c>
      <c r="G13" s="4">
        <v>8340066165</v>
      </c>
      <c r="O13" t="s">
        <v>5466</v>
      </c>
      <c r="P13" t="s">
        <v>5475</v>
      </c>
      <c r="X13" t="s">
        <v>5468</v>
      </c>
      <c r="AH13">
        <v>4.5</v>
      </c>
      <c r="AI13">
        <v>521456</v>
      </c>
    </row>
    <row r="14" spans="1:35">
      <c r="B14" t="s">
        <v>5505</v>
      </c>
      <c r="C14" t="s">
        <v>5506</v>
      </c>
      <c r="D14" t="s">
        <v>5507</v>
      </c>
      <c r="E14" t="s">
        <v>185</v>
      </c>
      <c r="O14" t="s">
        <v>5466</v>
      </c>
      <c r="P14" t="s">
        <v>5467</v>
      </c>
      <c r="X14" t="s">
        <v>5468</v>
      </c>
      <c r="AH14">
        <v>4.5999999999999996</v>
      </c>
      <c r="AI14">
        <v>522409</v>
      </c>
    </row>
    <row r="15" spans="1:35">
      <c r="B15" t="s">
        <v>5508</v>
      </c>
      <c r="C15" t="s">
        <v>5509</v>
      </c>
      <c r="D15" t="s">
        <v>5510</v>
      </c>
      <c r="E15" t="s">
        <v>5495</v>
      </c>
      <c r="G15" s="4">
        <v>9550820840</v>
      </c>
      <c r="O15" t="s">
        <v>5466</v>
      </c>
      <c r="P15" t="s">
        <v>5475</v>
      </c>
      <c r="X15" t="s">
        <v>5468</v>
      </c>
      <c r="AH15">
        <v>5</v>
      </c>
      <c r="AI15">
        <v>530016</v>
      </c>
    </row>
    <row r="16" spans="1:35">
      <c r="B16" t="s">
        <v>5511</v>
      </c>
      <c r="C16" t="s">
        <v>5512</v>
      </c>
      <c r="D16" t="s">
        <v>5513</v>
      </c>
      <c r="E16" t="s">
        <v>145</v>
      </c>
      <c r="G16" s="4">
        <v>9152332079</v>
      </c>
      <c r="O16" t="s">
        <v>5466</v>
      </c>
      <c r="P16" t="s">
        <v>5467</v>
      </c>
      <c r="X16" t="s">
        <v>5468</v>
      </c>
      <c r="AH16">
        <v>4.7</v>
      </c>
      <c r="AI16">
        <v>500044</v>
      </c>
    </row>
    <row r="17" spans="2:35">
      <c r="B17" t="s">
        <v>5514</v>
      </c>
      <c r="C17" t="s">
        <v>5515</v>
      </c>
      <c r="D17" t="s">
        <v>5516</v>
      </c>
      <c r="E17" t="s">
        <v>145</v>
      </c>
      <c r="G17" s="4">
        <v>-9152962854</v>
      </c>
      <c r="O17" t="s">
        <v>5466</v>
      </c>
      <c r="P17" t="s">
        <v>5467</v>
      </c>
      <c r="X17" t="s">
        <v>5468</v>
      </c>
      <c r="AH17">
        <v>4.2</v>
      </c>
      <c r="AI17">
        <v>500033</v>
      </c>
    </row>
    <row r="18" spans="2:35">
      <c r="B18" t="s">
        <v>5517</v>
      </c>
      <c r="C18" t="s">
        <v>5518</v>
      </c>
      <c r="D18" t="s">
        <v>5519</v>
      </c>
      <c r="E18" t="s">
        <v>145</v>
      </c>
      <c r="G18" s="4">
        <v>-9848403793</v>
      </c>
      <c r="O18" t="s">
        <v>5466</v>
      </c>
      <c r="P18" t="s">
        <v>5467</v>
      </c>
      <c r="X18" t="s">
        <v>5468</v>
      </c>
      <c r="AH18">
        <v>4.9000000000000004</v>
      </c>
      <c r="AI18">
        <v>500039</v>
      </c>
    </row>
    <row r="19" spans="2:35">
      <c r="B19" t="s">
        <v>5520</v>
      </c>
      <c r="C19" t="s">
        <v>5521</v>
      </c>
      <c r="D19" t="s">
        <v>5522</v>
      </c>
      <c r="E19" t="s">
        <v>185</v>
      </c>
      <c r="G19" s="4">
        <v>-9182474234</v>
      </c>
      <c r="O19" t="s">
        <v>5466</v>
      </c>
      <c r="P19" t="s">
        <v>5467</v>
      </c>
      <c r="X19" t="s">
        <v>5468</v>
      </c>
      <c r="AH19">
        <v>4.0999999999999996</v>
      </c>
      <c r="AI19">
        <v>522508</v>
      </c>
    </row>
    <row r="20" spans="2:35">
      <c r="B20" t="s">
        <v>5523</v>
      </c>
      <c r="C20" t="s">
        <v>5524</v>
      </c>
      <c r="D20" t="s">
        <v>5525</v>
      </c>
      <c r="E20" t="s">
        <v>145</v>
      </c>
      <c r="G20" s="4">
        <v>-7995898898</v>
      </c>
      <c r="O20" t="s">
        <v>5466</v>
      </c>
      <c r="P20" t="s">
        <v>5467</v>
      </c>
      <c r="X20" t="s">
        <v>5468</v>
      </c>
      <c r="AH20">
        <v>4.2</v>
      </c>
      <c r="AI20">
        <v>500049</v>
      </c>
    </row>
    <row r="21" spans="2:35">
      <c r="B21" t="s">
        <v>5526</v>
      </c>
      <c r="C21" t="s">
        <v>5527</v>
      </c>
      <c r="D21" t="s">
        <v>5528</v>
      </c>
      <c r="E21" t="s">
        <v>145</v>
      </c>
      <c r="G21" s="4">
        <v>9152180956</v>
      </c>
      <c r="O21" t="s">
        <v>5466</v>
      </c>
      <c r="P21" t="s">
        <v>5467</v>
      </c>
      <c r="X21" t="s">
        <v>5468</v>
      </c>
      <c r="AH21">
        <v>4.0999999999999996</v>
      </c>
      <c r="AI21">
        <v>500079</v>
      </c>
    </row>
    <row r="22" spans="2:35">
      <c r="B22" t="s">
        <v>5529</v>
      </c>
      <c r="C22" t="s">
        <v>5530</v>
      </c>
      <c r="D22" t="s">
        <v>5531</v>
      </c>
      <c r="E22" t="s">
        <v>161</v>
      </c>
      <c r="G22" s="4">
        <v>9059640621</v>
      </c>
      <c r="O22" t="s">
        <v>5466</v>
      </c>
      <c r="P22" t="s">
        <v>5475</v>
      </c>
      <c r="X22" t="s">
        <v>5468</v>
      </c>
      <c r="AH22">
        <v>3.6</v>
      </c>
      <c r="AI22">
        <v>520007</v>
      </c>
    </row>
    <row r="23" spans="2:35">
      <c r="B23" t="s">
        <v>5532</v>
      </c>
      <c r="C23" t="s">
        <v>5533</v>
      </c>
      <c r="D23" t="s">
        <v>5534</v>
      </c>
      <c r="E23" t="s">
        <v>185</v>
      </c>
      <c r="G23" s="4">
        <v>-9160222243</v>
      </c>
      <c r="O23" t="s">
        <v>5466</v>
      </c>
      <c r="P23" t="s">
        <v>5467</v>
      </c>
      <c r="X23" t="s">
        <v>5468</v>
      </c>
      <c r="AH23">
        <v>4.0999999999999996</v>
      </c>
      <c r="AI23">
        <v>522006</v>
      </c>
    </row>
    <row r="24" spans="2:35">
      <c r="B24" t="s">
        <v>5535</v>
      </c>
      <c r="C24" t="s">
        <v>5536</v>
      </c>
      <c r="D24" t="s">
        <v>5537</v>
      </c>
      <c r="E24" t="s">
        <v>145</v>
      </c>
      <c r="G24" s="4">
        <v>-9152700100</v>
      </c>
      <c r="O24" t="s">
        <v>5466</v>
      </c>
      <c r="P24" t="s">
        <v>5467</v>
      </c>
      <c r="X24" t="s">
        <v>5468</v>
      </c>
      <c r="AH24">
        <v>4.2</v>
      </c>
      <c r="AI24">
        <v>500008</v>
      </c>
    </row>
    <row r="25" spans="2:35">
      <c r="B25" t="s">
        <v>5538</v>
      </c>
      <c r="C25" t="s">
        <v>5539</v>
      </c>
      <c r="D25" t="s">
        <v>5540</v>
      </c>
      <c r="E25" t="s">
        <v>161</v>
      </c>
      <c r="G25" s="4">
        <v>9618371111</v>
      </c>
      <c r="O25" t="s">
        <v>5466</v>
      </c>
      <c r="P25" t="s">
        <v>5475</v>
      </c>
      <c r="X25" t="s">
        <v>5468</v>
      </c>
      <c r="AH25">
        <v>4.2</v>
      </c>
      <c r="AI25">
        <v>520008</v>
      </c>
    </row>
    <row r="26" spans="2:35">
      <c r="B26" t="s">
        <v>5541</v>
      </c>
      <c r="C26" t="s">
        <v>5542</v>
      </c>
      <c r="D26" t="s">
        <v>5543</v>
      </c>
      <c r="E26" t="s">
        <v>145</v>
      </c>
      <c r="G26" s="4">
        <v>9152873525</v>
      </c>
      <c r="O26" t="s">
        <v>5466</v>
      </c>
      <c r="P26" t="s">
        <v>5467</v>
      </c>
      <c r="X26" t="s">
        <v>5468</v>
      </c>
      <c r="AH26">
        <v>4.2</v>
      </c>
      <c r="AI26">
        <v>500034</v>
      </c>
    </row>
    <row r="27" spans="2:35">
      <c r="B27" t="s">
        <v>5544</v>
      </c>
      <c r="C27" t="s">
        <v>5545</v>
      </c>
      <c r="D27" t="s">
        <v>5546</v>
      </c>
      <c r="E27" t="s">
        <v>5495</v>
      </c>
      <c r="G27" s="4">
        <v>9152221867</v>
      </c>
      <c r="O27" t="s">
        <v>5466</v>
      </c>
      <c r="P27" t="s">
        <v>5475</v>
      </c>
      <c r="X27" t="s">
        <v>5468</v>
      </c>
      <c r="AH27">
        <v>4.0999999999999996</v>
      </c>
      <c r="AI27">
        <v>530027</v>
      </c>
    </row>
    <row r="28" spans="2:35">
      <c r="B28" t="s">
        <v>5547</v>
      </c>
      <c r="C28" t="s">
        <v>5548</v>
      </c>
      <c r="D28" t="s">
        <v>5549</v>
      </c>
      <c r="E28" t="s">
        <v>5495</v>
      </c>
      <c r="G28" s="4">
        <v>9152485468</v>
      </c>
      <c r="O28" t="s">
        <v>5466</v>
      </c>
      <c r="P28" t="s">
        <v>5475</v>
      </c>
      <c r="X28" t="s">
        <v>5468</v>
      </c>
      <c r="AH28">
        <v>3.9</v>
      </c>
      <c r="AI28">
        <v>530007</v>
      </c>
    </row>
    <row r="29" spans="2:35">
      <c r="B29" t="s">
        <v>5550</v>
      </c>
      <c r="C29" t="s">
        <v>5551</v>
      </c>
      <c r="D29" t="s">
        <v>5552</v>
      </c>
      <c r="E29" t="s">
        <v>145</v>
      </c>
      <c r="G29" s="4">
        <v>-9908008333</v>
      </c>
      <c r="O29" t="s">
        <v>5466</v>
      </c>
      <c r="P29" t="s">
        <v>5467</v>
      </c>
      <c r="X29" t="s">
        <v>5468</v>
      </c>
      <c r="AH29">
        <v>4.0999999999999996</v>
      </c>
      <c r="AI29">
        <v>500072</v>
      </c>
    </row>
    <row r="30" spans="2:35">
      <c r="B30" t="s">
        <v>5553</v>
      </c>
      <c r="C30" t="s">
        <v>5554</v>
      </c>
      <c r="D30" t="s">
        <v>5555</v>
      </c>
      <c r="E30" t="s">
        <v>5495</v>
      </c>
      <c r="G30" s="4">
        <v>9949719996</v>
      </c>
      <c r="O30" t="s">
        <v>5466</v>
      </c>
      <c r="P30" t="s">
        <v>5475</v>
      </c>
      <c r="X30" t="s">
        <v>5468</v>
      </c>
      <c r="AH30">
        <v>4.3</v>
      </c>
      <c r="AI30">
        <v>530045</v>
      </c>
    </row>
    <row r="31" spans="2:35">
      <c r="B31" t="s">
        <v>5556</v>
      </c>
      <c r="C31" t="s">
        <v>5557</v>
      </c>
      <c r="D31" t="s">
        <v>5558</v>
      </c>
      <c r="E31" t="s">
        <v>5495</v>
      </c>
      <c r="G31" s="4">
        <v>9676662266</v>
      </c>
      <c r="O31" t="s">
        <v>5466</v>
      </c>
      <c r="P31" t="s">
        <v>5475</v>
      </c>
      <c r="X31" t="s">
        <v>5468</v>
      </c>
      <c r="AH31">
        <v>4.3</v>
      </c>
      <c r="AI31">
        <v>530045</v>
      </c>
    </row>
    <row r="32" spans="2:35">
      <c r="B32" t="s">
        <v>5559</v>
      </c>
      <c r="C32" t="s">
        <v>5560</v>
      </c>
      <c r="D32" t="s">
        <v>5561</v>
      </c>
      <c r="E32" t="s">
        <v>5495</v>
      </c>
      <c r="G32" s="4">
        <v>9393838375</v>
      </c>
      <c r="O32" t="s">
        <v>5466</v>
      </c>
      <c r="P32" t="s">
        <v>5475</v>
      </c>
      <c r="X32" t="s">
        <v>5468</v>
      </c>
      <c r="AH32">
        <v>4.4000000000000004</v>
      </c>
      <c r="AI32">
        <v>530045</v>
      </c>
    </row>
    <row r="33" spans="2:35">
      <c r="B33" t="s">
        <v>5562</v>
      </c>
      <c r="C33" t="s">
        <v>5563</v>
      </c>
      <c r="D33" t="s">
        <v>5564</v>
      </c>
      <c r="E33" t="s">
        <v>161</v>
      </c>
      <c r="G33" s="4">
        <v>8520820033</v>
      </c>
      <c r="O33" t="s">
        <v>5466</v>
      </c>
      <c r="P33" t="s">
        <v>5475</v>
      </c>
      <c r="X33" t="s">
        <v>5468</v>
      </c>
      <c r="AH33">
        <v>4.5999999999999996</v>
      </c>
      <c r="AI33">
        <v>521456</v>
      </c>
    </row>
    <row r="34" spans="2:35">
      <c r="B34" t="s">
        <v>5565</v>
      </c>
      <c r="C34" t="s">
        <v>5566</v>
      </c>
      <c r="D34" t="s">
        <v>5567</v>
      </c>
      <c r="E34" t="s">
        <v>161</v>
      </c>
      <c r="G34" s="4" t="s">
        <v>5568</v>
      </c>
      <c r="O34" t="s">
        <v>5466</v>
      </c>
      <c r="P34" t="s">
        <v>5475</v>
      </c>
      <c r="X34" t="s">
        <v>5468</v>
      </c>
      <c r="AH34">
        <v>4</v>
      </c>
      <c r="AI34">
        <v>520004</v>
      </c>
    </row>
    <row r="35" spans="2:35">
      <c r="B35" t="s">
        <v>5569</v>
      </c>
      <c r="C35" t="s">
        <v>5570</v>
      </c>
      <c r="D35" t="s">
        <v>5571</v>
      </c>
      <c r="E35" t="s">
        <v>5495</v>
      </c>
      <c r="G35" s="4">
        <v>9490431753</v>
      </c>
      <c r="O35" t="s">
        <v>5466</v>
      </c>
      <c r="P35" t="s">
        <v>5475</v>
      </c>
      <c r="X35" t="s">
        <v>5468</v>
      </c>
      <c r="AH35">
        <v>4</v>
      </c>
      <c r="AI35">
        <v>530046</v>
      </c>
    </row>
    <row r="36" spans="2:35">
      <c r="B36" t="s">
        <v>5572</v>
      </c>
      <c r="C36" t="s">
        <v>5573</v>
      </c>
      <c r="D36" t="s">
        <v>5574</v>
      </c>
      <c r="E36" t="s">
        <v>145</v>
      </c>
      <c r="G36" s="4">
        <v>-32964922</v>
      </c>
      <c r="O36" t="s">
        <v>5466</v>
      </c>
      <c r="P36" t="s">
        <v>5467</v>
      </c>
      <c r="X36" t="s">
        <v>5468</v>
      </c>
      <c r="AH36">
        <v>4.8</v>
      </c>
      <c r="AI36">
        <v>500009</v>
      </c>
    </row>
    <row r="37" spans="2:35">
      <c r="B37" t="s">
        <v>5575</v>
      </c>
      <c r="C37" t="s">
        <v>5576</v>
      </c>
      <c r="D37" t="s">
        <v>5577</v>
      </c>
      <c r="E37" t="s">
        <v>145</v>
      </c>
      <c r="G37" s="4">
        <v>-7331134170</v>
      </c>
      <c r="O37" t="s">
        <v>5466</v>
      </c>
      <c r="P37" t="s">
        <v>5467</v>
      </c>
      <c r="X37" t="s">
        <v>5468</v>
      </c>
      <c r="AH37">
        <v>5</v>
      </c>
      <c r="AI37">
        <v>500089</v>
      </c>
    </row>
    <row r="38" spans="2:35">
      <c r="B38" t="s">
        <v>5578</v>
      </c>
      <c r="C38" t="s">
        <v>5579</v>
      </c>
      <c r="D38" t="s">
        <v>5580</v>
      </c>
      <c r="E38" t="s">
        <v>161</v>
      </c>
      <c r="G38" s="4">
        <v>8885556665</v>
      </c>
      <c r="O38" t="s">
        <v>5466</v>
      </c>
      <c r="P38" t="s">
        <v>5475</v>
      </c>
      <c r="X38" t="s">
        <v>5468</v>
      </c>
      <c r="AH38">
        <v>4.5999999999999996</v>
      </c>
      <c r="AI38">
        <v>520004</v>
      </c>
    </row>
    <row r="39" spans="2:35">
      <c r="B39" t="s">
        <v>5581</v>
      </c>
      <c r="C39" t="s">
        <v>5582</v>
      </c>
      <c r="D39" t="s">
        <v>5583</v>
      </c>
      <c r="E39" t="s">
        <v>5495</v>
      </c>
      <c r="G39" s="4">
        <v>9160760976</v>
      </c>
      <c r="O39" t="s">
        <v>5466</v>
      </c>
      <c r="P39" t="s">
        <v>5475</v>
      </c>
      <c r="X39" t="s">
        <v>5468</v>
      </c>
      <c r="AH39">
        <v>4</v>
      </c>
      <c r="AI39">
        <v>531031</v>
      </c>
    </row>
    <row r="40" spans="2:35">
      <c r="B40" t="s">
        <v>5584</v>
      </c>
      <c r="C40" t="s">
        <v>5585</v>
      </c>
      <c r="D40" t="s">
        <v>5586</v>
      </c>
      <c r="E40" t="s">
        <v>145</v>
      </c>
      <c r="G40" s="4">
        <v>9152419241</v>
      </c>
      <c r="O40" t="s">
        <v>5466</v>
      </c>
      <c r="P40" t="s">
        <v>5467</v>
      </c>
      <c r="X40" t="s">
        <v>5468</v>
      </c>
      <c r="AH40">
        <v>4.3</v>
      </c>
      <c r="AI40">
        <v>500072</v>
      </c>
    </row>
    <row r="41" spans="2:35">
      <c r="B41" t="s">
        <v>5587</v>
      </c>
      <c r="C41" t="s">
        <v>5588</v>
      </c>
      <c r="D41" t="s">
        <v>5589</v>
      </c>
      <c r="E41" t="s">
        <v>145</v>
      </c>
      <c r="G41" s="4">
        <v>-9152320961</v>
      </c>
      <c r="O41" t="s">
        <v>5466</v>
      </c>
      <c r="P41" t="s">
        <v>5467</v>
      </c>
      <c r="X41" t="s">
        <v>5468</v>
      </c>
      <c r="AH41">
        <v>4.9000000000000004</v>
      </c>
      <c r="AI41">
        <v>500084</v>
      </c>
    </row>
    <row r="42" spans="2:35">
      <c r="B42" t="s">
        <v>5590</v>
      </c>
      <c r="C42" t="s">
        <v>5591</v>
      </c>
      <c r="D42" t="s">
        <v>5592</v>
      </c>
      <c r="E42" t="s">
        <v>5495</v>
      </c>
      <c r="G42" s="4">
        <v>9849202754</v>
      </c>
      <c r="O42" t="s">
        <v>5466</v>
      </c>
      <c r="P42" t="s">
        <v>5475</v>
      </c>
      <c r="X42" t="s">
        <v>5468</v>
      </c>
      <c r="AH42">
        <v>4.7</v>
      </c>
      <c r="AI42">
        <v>530027</v>
      </c>
    </row>
    <row r="43" spans="2:35">
      <c r="B43" t="s">
        <v>5593</v>
      </c>
      <c r="C43" t="s">
        <v>5594</v>
      </c>
      <c r="D43" t="s">
        <v>5595</v>
      </c>
      <c r="E43" t="s">
        <v>185</v>
      </c>
      <c r="G43" s="4">
        <v>-9866515796</v>
      </c>
      <c r="O43" t="s">
        <v>5466</v>
      </c>
      <c r="P43" t="s">
        <v>5467</v>
      </c>
      <c r="X43" t="s">
        <v>5468</v>
      </c>
      <c r="AH43">
        <v>1.2</v>
      </c>
      <c r="AI43">
        <v>522503</v>
      </c>
    </row>
    <row r="44" spans="2:35">
      <c r="B44" t="s">
        <v>5596</v>
      </c>
      <c r="C44" t="s">
        <v>5597</v>
      </c>
      <c r="D44" t="s">
        <v>5598</v>
      </c>
      <c r="E44" t="s">
        <v>145</v>
      </c>
      <c r="G44" s="4">
        <v>9152189707</v>
      </c>
      <c r="O44" t="s">
        <v>5466</v>
      </c>
      <c r="P44" t="s">
        <v>5467</v>
      </c>
      <c r="X44" t="s">
        <v>5468</v>
      </c>
      <c r="AH44">
        <v>4.2</v>
      </c>
      <c r="AI44">
        <v>500067</v>
      </c>
    </row>
    <row r="45" spans="2:35">
      <c r="B45" t="s">
        <v>5599</v>
      </c>
      <c r="C45" t="s">
        <v>5600</v>
      </c>
      <c r="D45" t="s">
        <v>5601</v>
      </c>
      <c r="E45" t="s">
        <v>145</v>
      </c>
      <c r="G45" s="4">
        <v>9152180255</v>
      </c>
      <c r="O45" t="s">
        <v>5466</v>
      </c>
      <c r="P45" t="s">
        <v>5467</v>
      </c>
      <c r="X45" t="s">
        <v>5468</v>
      </c>
      <c r="AH45">
        <v>4</v>
      </c>
      <c r="AI45">
        <v>500081</v>
      </c>
    </row>
    <row r="46" spans="2:35">
      <c r="B46" t="s">
        <v>5602</v>
      </c>
      <c r="C46" t="s">
        <v>5603</v>
      </c>
      <c r="D46" t="s">
        <v>5604</v>
      </c>
      <c r="E46" t="s">
        <v>5495</v>
      </c>
      <c r="G46" s="4">
        <v>8328188847</v>
      </c>
      <c r="O46" t="s">
        <v>5466</v>
      </c>
      <c r="P46" t="s">
        <v>5475</v>
      </c>
      <c r="X46" t="s">
        <v>5468</v>
      </c>
      <c r="AH46">
        <v>4.5</v>
      </c>
      <c r="AI46">
        <v>530041</v>
      </c>
    </row>
    <row r="47" spans="2:35">
      <c r="B47" t="s">
        <v>5605</v>
      </c>
      <c r="C47" t="s">
        <v>5606</v>
      </c>
      <c r="D47" t="s">
        <v>5607</v>
      </c>
      <c r="E47" t="s">
        <v>145</v>
      </c>
      <c r="G47" s="4">
        <v>9152172624</v>
      </c>
      <c r="O47" t="s">
        <v>5466</v>
      </c>
      <c r="P47" t="s">
        <v>5467</v>
      </c>
      <c r="X47" t="s">
        <v>5468</v>
      </c>
      <c r="AH47">
        <v>4.5999999999999996</v>
      </c>
      <c r="AI47">
        <v>500035</v>
      </c>
    </row>
    <row r="48" spans="2:35">
      <c r="B48" t="s">
        <v>5608</v>
      </c>
      <c r="C48" t="s">
        <v>5609</v>
      </c>
      <c r="D48" t="s">
        <v>5610</v>
      </c>
      <c r="E48" t="s">
        <v>145</v>
      </c>
      <c r="G48" s="4">
        <v>-9866544855</v>
      </c>
      <c r="O48" t="s">
        <v>5466</v>
      </c>
      <c r="P48" t="s">
        <v>5467</v>
      </c>
      <c r="X48" t="s">
        <v>5468</v>
      </c>
      <c r="AH48">
        <v>4.3</v>
      </c>
      <c r="AI48">
        <v>500050</v>
      </c>
    </row>
    <row r="49" spans="1:35">
      <c r="B49" t="s">
        <v>5611</v>
      </c>
      <c r="C49" t="s">
        <v>5612</v>
      </c>
      <c r="D49" t="s">
        <v>5613</v>
      </c>
      <c r="E49" t="s">
        <v>145</v>
      </c>
      <c r="G49" s="4">
        <v>-9152189740</v>
      </c>
      <c r="O49" t="s">
        <v>5466</v>
      </c>
      <c r="P49" t="s">
        <v>5467</v>
      </c>
      <c r="X49" t="s">
        <v>5468</v>
      </c>
      <c r="AH49">
        <v>4.2</v>
      </c>
      <c r="AI49">
        <v>500081</v>
      </c>
    </row>
    <row r="50" spans="1:35">
      <c r="B50" t="s">
        <v>5176</v>
      </c>
      <c r="C50" t="s">
        <v>5614</v>
      </c>
      <c r="D50" t="s">
        <v>5615</v>
      </c>
      <c r="E50" t="s">
        <v>145</v>
      </c>
      <c r="G50" s="4">
        <v>-9396559349</v>
      </c>
      <c r="O50" t="s">
        <v>5466</v>
      </c>
      <c r="P50" t="s">
        <v>5467</v>
      </c>
      <c r="X50" t="s">
        <v>5468</v>
      </c>
      <c r="AH50">
        <v>5</v>
      </c>
      <c r="AI50">
        <v>500028</v>
      </c>
    </row>
    <row r="51" spans="1:35">
      <c r="B51" t="s">
        <v>5616</v>
      </c>
      <c r="C51" t="s">
        <v>5617</v>
      </c>
      <c r="D51" t="s">
        <v>5618</v>
      </c>
      <c r="E51" t="s">
        <v>145</v>
      </c>
      <c r="G51" s="4">
        <v>-9152178879</v>
      </c>
      <c r="O51" t="s">
        <v>5466</v>
      </c>
      <c r="P51" t="s">
        <v>5467</v>
      </c>
      <c r="X51" t="s">
        <v>5468</v>
      </c>
      <c r="AH51">
        <v>4</v>
      </c>
      <c r="AI51">
        <v>500032</v>
      </c>
    </row>
    <row r="52" spans="1:35">
      <c r="B52" t="s">
        <v>5619</v>
      </c>
      <c r="C52" t="s">
        <v>5620</v>
      </c>
      <c r="D52" t="s">
        <v>5621</v>
      </c>
      <c r="E52" t="s">
        <v>145</v>
      </c>
      <c r="G52" s="4">
        <v>-9866782939</v>
      </c>
      <c r="O52" t="s">
        <v>5466</v>
      </c>
      <c r="P52" t="s">
        <v>5467</v>
      </c>
      <c r="X52" t="s">
        <v>5468</v>
      </c>
      <c r="AH52">
        <v>4.0999999999999996</v>
      </c>
      <c r="AI52">
        <v>500008</v>
      </c>
    </row>
    <row r="53" spans="1:35">
      <c r="B53" t="s">
        <v>5622</v>
      </c>
      <c r="C53" t="s">
        <v>5623</v>
      </c>
      <c r="D53" t="s">
        <v>5624</v>
      </c>
      <c r="E53" t="s">
        <v>145</v>
      </c>
      <c r="G53" s="4">
        <v>-7032155409</v>
      </c>
      <c r="O53" t="s">
        <v>5466</v>
      </c>
      <c r="P53" t="s">
        <v>5467</v>
      </c>
      <c r="X53" t="s">
        <v>5468</v>
      </c>
      <c r="AH53">
        <v>4.8</v>
      </c>
      <c r="AI53">
        <v>500068</v>
      </c>
    </row>
    <row r="54" spans="1:35">
      <c r="B54" t="s">
        <v>5625</v>
      </c>
      <c r="C54" t="s">
        <v>5626</v>
      </c>
      <c r="D54" t="s">
        <v>5627</v>
      </c>
      <c r="E54" t="s">
        <v>161</v>
      </c>
      <c r="G54" s="4">
        <v>9849079666</v>
      </c>
      <c r="O54" t="s">
        <v>5466</v>
      </c>
      <c r="P54" t="s">
        <v>5475</v>
      </c>
      <c r="X54" t="s">
        <v>5468</v>
      </c>
      <c r="AH54">
        <v>4.5</v>
      </c>
      <c r="AI54">
        <v>520010</v>
      </c>
    </row>
    <row r="55" spans="1:35">
      <c r="B55" t="s">
        <v>5628</v>
      </c>
      <c r="C55" t="s">
        <v>5629</v>
      </c>
      <c r="D55" t="s">
        <v>5630</v>
      </c>
      <c r="E55" t="s">
        <v>145</v>
      </c>
      <c r="G55" s="4">
        <v>-9966222029</v>
      </c>
      <c r="O55" t="s">
        <v>5466</v>
      </c>
      <c r="P55" t="s">
        <v>5467</v>
      </c>
      <c r="X55" t="s">
        <v>5468</v>
      </c>
      <c r="AH55">
        <v>4.2</v>
      </c>
      <c r="AI55">
        <v>500075</v>
      </c>
    </row>
    <row r="56" spans="1:35">
      <c r="B56" t="s">
        <v>5631</v>
      </c>
      <c r="C56" t="s">
        <v>5632</v>
      </c>
      <c r="D56" t="s">
        <v>5633</v>
      </c>
      <c r="E56" t="s">
        <v>5495</v>
      </c>
      <c r="G56" s="4">
        <v>9966669444</v>
      </c>
      <c r="O56" t="s">
        <v>5466</v>
      </c>
      <c r="P56" t="s">
        <v>5475</v>
      </c>
      <c r="X56" t="s">
        <v>5468</v>
      </c>
      <c r="AH56">
        <v>4.3</v>
      </c>
      <c r="AI56">
        <v>530017</v>
      </c>
    </row>
    <row r="57" spans="1:35">
      <c r="B57" t="s">
        <v>5634</v>
      </c>
      <c r="C57" t="s">
        <v>5635</v>
      </c>
      <c r="D57" t="s">
        <v>5636</v>
      </c>
      <c r="E57" t="s">
        <v>161</v>
      </c>
      <c r="G57" s="4">
        <v>8885556665</v>
      </c>
      <c r="O57" t="s">
        <v>5466</v>
      </c>
      <c r="P57" t="s">
        <v>5475</v>
      </c>
      <c r="X57" t="s">
        <v>5468</v>
      </c>
      <c r="AH57">
        <v>4.8</v>
      </c>
      <c r="AI57">
        <v>520012</v>
      </c>
    </row>
    <row r="58" spans="1:35">
      <c r="B58" t="s">
        <v>5637</v>
      </c>
      <c r="C58" t="s">
        <v>5638</v>
      </c>
      <c r="D58" t="s">
        <v>5639</v>
      </c>
      <c r="E58" t="s">
        <v>145</v>
      </c>
      <c r="G58" s="4">
        <v>-9885942576</v>
      </c>
      <c r="O58" t="s">
        <v>5466</v>
      </c>
      <c r="P58" t="s">
        <v>5467</v>
      </c>
      <c r="X58" t="s">
        <v>5468</v>
      </c>
      <c r="AH58">
        <v>4</v>
      </c>
      <c r="AI58">
        <v>500013</v>
      </c>
    </row>
    <row r="59" spans="1:35">
      <c r="A59" s="2" t="s">
        <v>145</v>
      </c>
      <c r="B59" t="s">
        <v>5640</v>
      </c>
      <c r="E59" t="s">
        <v>1023</v>
      </c>
      <c r="T59" t="s">
        <v>5641</v>
      </c>
      <c r="U59" t="s">
        <v>5641</v>
      </c>
      <c r="W59">
        <v>9</v>
      </c>
      <c r="AH59">
        <v>4</v>
      </c>
    </row>
    <row r="60" spans="1:35">
      <c r="B60" t="s">
        <v>5642</v>
      </c>
      <c r="E60" t="s">
        <v>1023</v>
      </c>
      <c r="T60" t="s">
        <v>5641</v>
      </c>
      <c r="U60" t="s">
        <v>5641</v>
      </c>
      <c r="W60">
        <v>22</v>
      </c>
      <c r="AH60">
        <v>8.1999999999999993</v>
      </c>
    </row>
    <row r="61" spans="1:35">
      <c r="B61" t="s">
        <v>5643</v>
      </c>
      <c r="E61" t="s">
        <v>1023</v>
      </c>
      <c r="G61" s="4" t="s">
        <v>5644</v>
      </c>
      <c r="T61" t="s">
        <v>5641</v>
      </c>
      <c r="U61" t="s">
        <v>5641</v>
      </c>
      <c r="V61" t="s">
        <v>5645</v>
      </c>
      <c r="W61">
        <v>137</v>
      </c>
      <c r="AH61">
        <v>3.8</v>
      </c>
    </row>
    <row r="62" spans="1:35">
      <c r="B62" t="s">
        <v>5476</v>
      </c>
      <c r="E62" t="s">
        <v>1023</v>
      </c>
      <c r="T62" t="s">
        <v>5641</v>
      </c>
      <c r="U62" t="s">
        <v>5641</v>
      </c>
      <c r="V62" t="s">
        <v>5646</v>
      </c>
      <c r="W62">
        <v>192</v>
      </c>
      <c r="AH62">
        <v>4.2</v>
      </c>
    </row>
    <row r="63" spans="1:35">
      <c r="B63" t="s">
        <v>5647</v>
      </c>
      <c r="E63" t="s">
        <v>1023</v>
      </c>
      <c r="G63" s="4" t="s">
        <v>5648</v>
      </c>
      <c r="T63" t="s">
        <v>5641</v>
      </c>
      <c r="U63" t="s">
        <v>5641</v>
      </c>
      <c r="V63" t="s">
        <v>5649</v>
      </c>
      <c r="W63">
        <v>40</v>
      </c>
      <c r="AH63">
        <v>3.8</v>
      </c>
    </row>
    <row r="64" spans="1:35">
      <c r="B64" t="s">
        <v>5650</v>
      </c>
      <c r="E64" t="s">
        <v>1023</v>
      </c>
      <c r="G64" s="4" t="s">
        <v>5651</v>
      </c>
      <c r="T64" t="s">
        <v>5641</v>
      </c>
      <c r="U64" t="s">
        <v>5641</v>
      </c>
      <c r="V64" t="s">
        <v>5652</v>
      </c>
      <c r="W64">
        <v>93</v>
      </c>
      <c r="AH64">
        <v>3.9</v>
      </c>
    </row>
    <row r="65" spans="2:34">
      <c r="B65" t="s">
        <v>5653</v>
      </c>
      <c r="E65" t="s">
        <v>1023</v>
      </c>
      <c r="G65" s="4" t="s">
        <v>5654</v>
      </c>
      <c r="T65" t="s">
        <v>5641</v>
      </c>
      <c r="U65" t="s">
        <v>5641</v>
      </c>
      <c r="W65">
        <v>18</v>
      </c>
      <c r="AH65">
        <v>4.2</v>
      </c>
    </row>
    <row r="66" spans="2:34">
      <c r="B66" t="s">
        <v>5514</v>
      </c>
      <c r="E66" t="s">
        <v>1023</v>
      </c>
      <c r="G66" s="4" t="s">
        <v>5655</v>
      </c>
      <c r="T66" t="s">
        <v>5641</v>
      </c>
      <c r="U66" t="s">
        <v>5641</v>
      </c>
      <c r="W66">
        <v>114</v>
      </c>
      <c r="AH66">
        <v>4.3</v>
      </c>
    </row>
    <row r="67" spans="2:34">
      <c r="B67" t="s">
        <v>5656</v>
      </c>
      <c r="E67" t="s">
        <v>1023</v>
      </c>
      <c r="G67" s="4" t="s">
        <v>5657</v>
      </c>
      <c r="T67" t="s">
        <v>5641</v>
      </c>
      <c r="U67" t="s">
        <v>5641</v>
      </c>
      <c r="W67">
        <v>35</v>
      </c>
      <c r="AH67">
        <v>4.0999999999999996</v>
      </c>
    </row>
    <row r="68" spans="2:34">
      <c r="B68" t="s">
        <v>5658</v>
      </c>
      <c r="E68" t="s">
        <v>1023</v>
      </c>
      <c r="G68" s="4" t="s">
        <v>5659</v>
      </c>
      <c r="T68" t="s">
        <v>5641</v>
      </c>
      <c r="U68" t="s">
        <v>5641</v>
      </c>
      <c r="V68" t="s">
        <v>5660</v>
      </c>
      <c r="W68">
        <v>252</v>
      </c>
      <c r="AH68">
        <v>4.8</v>
      </c>
    </row>
    <row r="69" spans="2:34">
      <c r="B69" t="s">
        <v>5661</v>
      </c>
      <c r="E69" t="s">
        <v>1023</v>
      </c>
      <c r="G69" s="4" t="s">
        <v>5662</v>
      </c>
      <c r="T69" t="s">
        <v>5641</v>
      </c>
      <c r="U69" t="s">
        <v>5641</v>
      </c>
      <c r="W69">
        <v>3</v>
      </c>
      <c r="AH69">
        <v>3.7</v>
      </c>
    </row>
    <row r="70" spans="2:34">
      <c r="B70" t="s">
        <v>3663</v>
      </c>
      <c r="E70" t="s">
        <v>1023</v>
      </c>
      <c r="G70" s="4" t="s">
        <v>3666</v>
      </c>
      <c r="T70" t="s">
        <v>5641</v>
      </c>
      <c r="U70" t="s">
        <v>5641</v>
      </c>
      <c r="W70">
        <v>30</v>
      </c>
      <c r="AH70">
        <v>4.0999999999999996</v>
      </c>
    </row>
    <row r="71" spans="2:34">
      <c r="B71" t="s">
        <v>5663</v>
      </c>
      <c r="E71" t="s">
        <v>1023</v>
      </c>
      <c r="G71" s="4" t="s">
        <v>5664</v>
      </c>
      <c r="T71" t="s">
        <v>5641</v>
      </c>
      <c r="U71" t="s">
        <v>5641</v>
      </c>
      <c r="V71" t="s">
        <v>5665</v>
      </c>
      <c r="W71">
        <v>155</v>
      </c>
      <c r="AH71">
        <v>4.5999999999999996</v>
      </c>
    </row>
    <row r="72" spans="2:34">
      <c r="B72" t="s">
        <v>5666</v>
      </c>
      <c r="E72" t="s">
        <v>1023</v>
      </c>
      <c r="T72" t="s">
        <v>5641</v>
      </c>
      <c r="U72" t="s">
        <v>5641</v>
      </c>
      <c r="W72">
        <v>48</v>
      </c>
      <c r="AH72">
        <v>4.2</v>
      </c>
    </row>
    <row r="73" spans="2:34">
      <c r="B73" t="s">
        <v>5667</v>
      </c>
      <c r="E73" t="s">
        <v>1023</v>
      </c>
      <c r="G73" s="4" t="s">
        <v>5668</v>
      </c>
      <c r="T73" t="s">
        <v>5641</v>
      </c>
      <c r="U73" t="s">
        <v>5641</v>
      </c>
      <c r="V73" t="s">
        <v>5669</v>
      </c>
      <c r="W73">
        <v>27</v>
      </c>
      <c r="AH73">
        <v>4.2</v>
      </c>
    </row>
    <row r="74" spans="2:34">
      <c r="W74">
        <v>27</v>
      </c>
      <c r="AH74">
        <v>4.2</v>
      </c>
    </row>
    <row r="75" spans="2:34">
      <c r="B75" t="s">
        <v>5670</v>
      </c>
      <c r="E75" t="s">
        <v>1023</v>
      </c>
      <c r="G75" s="4" t="s">
        <v>5056</v>
      </c>
      <c r="T75" t="s">
        <v>5641</v>
      </c>
      <c r="U75" t="s">
        <v>5641</v>
      </c>
      <c r="W75">
        <v>22</v>
      </c>
      <c r="AH75">
        <v>4.5999999999999996</v>
      </c>
    </row>
    <row r="76" spans="2:34">
      <c r="B76" t="s">
        <v>5526</v>
      </c>
      <c r="E76" t="s">
        <v>1023</v>
      </c>
      <c r="T76" t="s">
        <v>5641</v>
      </c>
      <c r="U76" t="s">
        <v>5641</v>
      </c>
      <c r="W76">
        <v>54</v>
      </c>
      <c r="AH76">
        <v>4.0999999999999996</v>
      </c>
    </row>
    <row r="77" spans="2:34">
      <c r="B77" t="s">
        <v>5671</v>
      </c>
      <c r="E77" t="s">
        <v>1023</v>
      </c>
      <c r="G77" s="4" t="s">
        <v>5672</v>
      </c>
      <c r="T77" t="s">
        <v>5641</v>
      </c>
      <c r="U77" t="s">
        <v>5641</v>
      </c>
      <c r="V77" t="s">
        <v>5673</v>
      </c>
      <c r="W77">
        <v>142</v>
      </c>
      <c r="AH77">
        <v>4.5</v>
      </c>
    </row>
    <row r="78" spans="2:34">
      <c r="B78" t="s">
        <v>5674</v>
      </c>
      <c r="E78" t="s">
        <v>1023</v>
      </c>
      <c r="G78" s="4" t="s">
        <v>5675</v>
      </c>
      <c r="T78" t="s">
        <v>5641</v>
      </c>
      <c r="U78" t="s">
        <v>5641</v>
      </c>
      <c r="V78" t="s">
        <v>5676</v>
      </c>
      <c r="W78">
        <v>1460</v>
      </c>
      <c r="AH78">
        <v>3.8</v>
      </c>
    </row>
    <row r="79" spans="2:34">
      <c r="B79" t="s">
        <v>5677</v>
      </c>
      <c r="E79" t="s">
        <v>1023</v>
      </c>
      <c r="G79" s="4" t="s">
        <v>5678</v>
      </c>
      <c r="T79" t="s">
        <v>5641</v>
      </c>
      <c r="U79" t="s">
        <v>5641</v>
      </c>
      <c r="W79">
        <v>104</v>
      </c>
      <c r="AH79">
        <v>8.1999999999999993</v>
      </c>
    </row>
    <row r="80" spans="2:34">
      <c r="B80" t="s">
        <v>5679</v>
      </c>
      <c r="E80" t="s">
        <v>1023</v>
      </c>
      <c r="G80" s="4" t="s">
        <v>5680</v>
      </c>
      <c r="T80" t="s">
        <v>5641</v>
      </c>
      <c r="U80" t="s">
        <v>5641</v>
      </c>
      <c r="W80">
        <v>59</v>
      </c>
      <c r="AH80">
        <v>4</v>
      </c>
    </row>
    <row r="81" spans="2:34">
      <c r="B81" t="s">
        <v>5681</v>
      </c>
      <c r="E81" t="s">
        <v>1023</v>
      </c>
      <c r="G81" s="4" t="s">
        <v>5682</v>
      </c>
      <c r="T81" t="s">
        <v>5641</v>
      </c>
      <c r="U81" t="s">
        <v>5641</v>
      </c>
      <c r="W81">
        <v>1529</v>
      </c>
      <c r="AH81">
        <v>4.4000000000000004</v>
      </c>
    </row>
    <row r="82" spans="2:34">
      <c r="B82" t="s">
        <v>5683</v>
      </c>
      <c r="E82" t="s">
        <v>1023</v>
      </c>
      <c r="G82" s="4" t="s">
        <v>5684</v>
      </c>
      <c r="T82" t="s">
        <v>5641</v>
      </c>
      <c r="U82" t="s">
        <v>5641</v>
      </c>
      <c r="W82">
        <v>57</v>
      </c>
      <c r="AH82">
        <v>4.5999999999999996</v>
      </c>
    </row>
    <row r="83" spans="2:34">
      <c r="B83" t="s">
        <v>5685</v>
      </c>
      <c r="E83" t="s">
        <v>1023</v>
      </c>
      <c r="G83" s="4" t="s">
        <v>5686</v>
      </c>
      <c r="T83" t="s">
        <v>5641</v>
      </c>
      <c r="U83" t="s">
        <v>5641</v>
      </c>
      <c r="V83" t="s">
        <v>5665</v>
      </c>
      <c r="W83">
        <v>37</v>
      </c>
      <c r="AH83">
        <v>3.9</v>
      </c>
    </row>
    <row r="84" spans="2:34">
      <c r="B84" t="s">
        <v>5687</v>
      </c>
      <c r="E84" t="s">
        <v>1023</v>
      </c>
      <c r="G84" s="4" t="s">
        <v>5688</v>
      </c>
      <c r="T84" t="s">
        <v>5641</v>
      </c>
      <c r="U84" t="s">
        <v>5641</v>
      </c>
      <c r="V84" t="s">
        <v>5689</v>
      </c>
      <c r="W84">
        <v>139</v>
      </c>
      <c r="AH84">
        <v>4.2</v>
      </c>
    </row>
    <row r="85" spans="2:34">
      <c r="B85" t="s">
        <v>5550</v>
      </c>
      <c r="E85" t="s">
        <v>1023</v>
      </c>
      <c r="G85" s="4" t="s">
        <v>5690</v>
      </c>
      <c r="T85" t="s">
        <v>5641</v>
      </c>
      <c r="U85" t="s">
        <v>5641</v>
      </c>
      <c r="W85">
        <v>254</v>
      </c>
      <c r="AH85">
        <v>4.7</v>
      </c>
    </row>
    <row r="86" spans="2:34">
      <c r="B86" t="s">
        <v>5553</v>
      </c>
      <c r="E86" t="s">
        <v>1023</v>
      </c>
      <c r="G86" s="4" t="s">
        <v>5691</v>
      </c>
      <c r="T86" t="s">
        <v>5641</v>
      </c>
      <c r="U86" t="s">
        <v>5641</v>
      </c>
      <c r="W86">
        <v>68</v>
      </c>
      <c r="AH86">
        <v>4.4000000000000004</v>
      </c>
    </row>
    <row r="87" spans="2:34">
      <c r="B87" t="s">
        <v>5692</v>
      </c>
      <c r="E87" t="s">
        <v>1023</v>
      </c>
      <c r="G87" s="4" t="s">
        <v>5693</v>
      </c>
      <c r="T87" t="s">
        <v>5641</v>
      </c>
      <c r="U87" t="s">
        <v>5641</v>
      </c>
      <c r="W87">
        <v>65</v>
      </c>
      <c r="AH87">
        <v>4.4000000000000004</v>
      </c>
    </row>
    <row r="88" spans="2:34">
      <c r="B88" t="s">
        <v>5694</v>
      </c>
      <c r="E88" t="s">
        <v>1023</v>
      </c>
      <c r="G88" s="4" t="s">
        <v>5695</v>
      </c>
      <c r="T88" t="s">
        <v>5641</v>
      </c>
      <c r="U88" t="s">
        <v>5641</v>
      </c>
      <c r="V88" t="s">
        <v>5696</v>
      </c>
      <c r="W88">
        <v>5271</v>
      </c>
      <c r="AH88">
        <v>4.2</v>
      </c>
    </row>
    <row r="89" spans="2:34">
      <c r="B89" t="s">
        <v>5697</v>
      </c>
      <c r="E89" t="s">
        <v>1023</v>
      </c>
      <c r="G89" s="4" t="s">
        <v>5698</v>
      </c>
      <c r="T89" t="s">
        <v>5641</v>
      </c>
      <c r="U89" t="s">
        <v>5641</v>
      </c>
      <c r="W89">
        <v>168</v>
      </c>
      <c r="AH89">
        <v>4.3</v>
      </c>
    </row>
    <row r="90" spans="2:34">
      <c r="B90" t="s">
        <v>5699</v>
      </c>
      <c r="E90" t="s">
        <v>1023</v>
      </c>
      <c r="G90" s="4" t="s">
        <v>5700</v>
      </c>
      <c r="T90" t="s">
        <v>5641</v>
      </c>
      <c r="U90" t="s">
        <v>5641</v>
      </c>
      <c r="V90" t="s">
        <v>5701</v>
      </c>
      <c r="W90">
        <v>352</v>
      </c>
      <c r="AH90">
        <v>3.7</v>
      </c>
    </row>
    <row r="91" spans="2:34">
      <c r="B91" t="s">
        <v>5702</v>
      </c>
      <c r="E91" t="s">
        <v>1023</v>
      </c>
      <c r="G91" s="4" t="s">
        <v>5703</v>
      </c>
      <c r="T91" t="s">
        <v>5641</v>
      </c>
      <c r="U91" t="s">
        <v>5641</v>
      </c>
      <c r="V91" t="s">
        <v>5704</v>
      </c>
      <c r="W91">
        <v>35</v>
      </c>
      <c r="AH91">
        <v>4.0999999999999996</v>
      </c>
    </row>
    <row r="92" spans="2:34">
      <c r="B92" t="s">
        <v>5705</v>
      </c>
      <c r="E92" t="s">
        <v>1023</v>
      </c>
      <c r="G92" s="4" t="s">
        <v>5706</v>
      </c>
      <c r="T92" t="s">
        <v>5641</v>
      </c>
      <c r="U92" t="s">
        <v>5641</v>
      </c>
      <c r="W92">
        <v>19</v>
      </c>
      <c r="AH92">
        <v>3.7</v>
      </c>
    </row>
    <row r="93" spans="2:34">
      <c r="B93" t="s">
        <v>5707</v>
      </c>
      <c r="E93" t="s">
        <v>1023</v>
      </c>
      <c r="G93" s="4" t="s">
        <v>5708</v>
      </c>
      <c r="T93" t="s">
        <v>5641</v>
      </c>
      <c r="U93" t="s">
        <v>5641</v>
      </c>
      <c r="V93" t="s">
        <v>5709</v>
      </c>
      <c r="W93">
        <v>224</v>
      </c>
      <c r="AH93">
        <v>4.2</v>
      </c>
    </row>
    <row r="94" spans="2:34">
      <c r="B94" t="s">
        <v>5710</v>
      </c>
      <c r="E94" t="s">
        <v>1023</v>
      </c>
      <c r="G94" s="4" t="s">
        <v>5711</v>
      </c>
      <c r="T94" t="s">
        <v>5641</v>
      </c>
      <c r="U94" t="s">
        <v>5641</v>
      </c>
      <c r="V94" t="s">
        <v>5712</v>
      </c>
      <c r="W94">
        <v>616</v>
      </c>
      <c r="AH94">
        <v>4</v>
      </c>
    </row>
    <row r="95" spans="2:34">
      <c r="B95" t="s">
        <v>5713</v>
      </c>
      <c r="E95" t="s">
        <v>1023</v>
      </c>
      <c r="G95" s="4" t="s">
        <v>5714</v>
      </c>
      <c r="T95" t="s">
        <v>5641</v>
      </c>
      <c r="U95" t="s">
        <v>5641</v>
      </c>
      <c r="W95">
        <v>1</v>
      </c>
      <c r="AH95">
        <v>5</v>
      </c>
    </row>
    <row r="96" spans="2:34">
      <c r="B96" t="s">
        <v>5715</v>
      </c>
      <c r="E96" t="s">
        <v>1023</v>
      </c>
      <c r="G96" s="4" t="s">
        <v>5716</v>
      </c>
      <c r="T96" t="s">
        <v>5641</v>
      </c>
      <c r="U96" t="s">
        <v>5641</v>
      </c>
      <c r="W96">
        <v>89</v>
      </c>
      <c r="AH96">
        <v>8.4</v>
      </c>
    </row>
    <row r="97" spans="2:34">
      <c r="B97" t="s">
        <v>5717</v>
      </c>
      <c r="E97" t="s">
        <v>1023</v>
      </c>
      <c r="T97" t="s">
        <v>5641</v>
      </c>
      <c r="U97" t="s">
        <v>5641</v>
      </c>
      <c r="V97" t="s">
        <v>5718</v>
      </c>
      <c r="W97">
        <v>88</v>
      </c>
      <c r="AH97">
        <v>4.8</v>
      </c>
    </row>
    <row r="98" spans="2:34">
      <c r="B98" t="s">
        <v>5719</v>
      </c>
      <c r="E98" t="s">
        <v>1023</v>
      </c>
      <c r="G98" s="4" t="s">
        <v>5720</v>
      </c>
      <c r="T98" t="s">
        <v>5641</v>
      </c>
      <c r="U98" t="s">
        <v>5641</v>
      </c>
      <c r="V98" t="s">
        <v>5721</v>
      </c>
      <c r="W98">
        <v>250</v>
      </c>
      <c r="AH98">
        <v>4.9000000000000004</v>
      </c>
    </row>
    <row r="99" spans="2:34">
      <c r="B99" t="s">
        <v>5722</v>
      </c>
      <c r="E99" t="s">
        <v>1023</v>
      </c>
      <c r="G99" s="4" t="s">
        <v>5723</v>
      </c>
      <c r="T99" t="s">
        <v>5641</v>
      </c>
      <c r="U99" t="s">
        <v>5641</v>
      </c>
      <c r="V99" t="s">
        <v>5724</v>
      </c>
      <c r="W99">
        <v>40</v>
      </c>
      <c r="AH99">
        <v>4.8</v>
      </c>
    </row>
    <row r="100" spans="2:34">
      <c r="B100" t="s">
        <v>5725</v>
      </c>
      <c r="E100" t="s">
        <v>1023</v>
      </c>
      <c r="T100" t="s">
        <v>5641</v>
      </c>
      <c r="U100" t="s">
        <v>5641</v>
      </c>
      <c r="W100">
        <v>28</v>
      </c>
      <c r="AH100">
        <v>4.4000000000000004</v>
      </c>
    </row>
    <row r="101" spans="2:34">
      <c r="B101" t="s">
        <v>5726</v>
      </c>
      <c r="E101" t="s">
        <v>1023</v>
      </c>
      <c r="G101" s="4" t="s">
        <v>5727</v>
      </c>
      <c r="T101" t="s">
        <v>5641</v>
      </c>
      <c r="U101" t="s">
        <v>5641</v>
      </c>
      <c r="V101" t="s">
        <v>5728</v>
      </c>
      <c r="W101">
        <v>20</v>
      </c>
      <c r="AH101">
        <v>4</v>
      </c>
    </row>
    <row r="102" spans="2:34">
      <c r="B102" t="s">
        <v>5729</v>
      </c>
      <c r="E102" t="s">
        <v>1023</v>
      </c>
      <c r="G102" s="4" t="s">
        <v>5730</v>
      </c>
      <c r="T102" t="s">
        <v>5641</v>
      </c>
      <c r="U102" t="s">
        <v>5641</v>
      </c>
      <c r="V102" t="s">
        <v>5645</v>
      </c>
      <c r="W102">
        <v>131</v>
      </c>
      <c r="AH102">
        <v>4.0999999999999996</v>
      </c>
    </row>
    <row r="103" spans="2:34">
      <c r="B103" t="s">
        <v>5731</v>
      </c>
      <c r="E103" t="s">
        <v>1023</v>
      </c>
      <c r="T103" t="s">
        <v>5641</v>
      </c>
      <c r="U103" t="s">
        <v>5641</v>
      </c>
      <c r="V103" t="s">
        <v>5732</v>
      </c>
      <c r="W103">
        <v>1</v>
      </c>
      <c r="AH103">
        <v>5</v>
      </c>
    </row>
    <row r="104" spans="2:34">
      <c r="B104" t="s">
        <v>5733</v>
      </c>
      <c r="E104" t="s">
        <v>1023</v>
      </c>
      <c r="G104" s="4" t="s">
        <v>5734</v>
      </c>
      <c r="T104" t="s">
        <v>5641</v>
      </c>
      <c r="U104" t="s">
        <v>5641</v>
      </c>
      <c r="V104" t="s">
        <v>5704</v>
      </c>
      <c r="W104">
        <v>65</v>
      </c>
      <c r="AH104">
        <v>4</v>
      </c>
    </row>
    <row r="105" spans="2:34">
      <c r="G105" s="4" t="s">
        <v>5735</v>
      </c>
      <c r="T105" t="s">
        <v>5641</v>
      </c>
      <c r="U105" t="s">
        <v>5641</v>
      </c>
      <c r="V105" t="s">
        <v>5197</v>
      </c>
      <c r="W105">
        <v>21</v>
      </c>
      <c r="AH105">
        <v>4.0999999999999996</v>
      </c>
    </row>
    <row r="106" spans="2:34">
      <c r="B106" t="s">
        <v>5736</v>
      </c>
      <c r="E106" t="s">
        <v>1023</v>
      </c>
      <c r="G106" s="4" t="s">
        <v>5737</v>
      </c>
      <c r="T106" t="s">
        <v>5641</v>
      </c>
      <c r="U106" t="s">
        <v>5641</v>
      </c>
      <c r="W106">
        <v>29</v>
      </c>
      <c r="AH106">
        <v>4.2</v>
      </c>
    </row>
    <row r="107" spans="2:34">
      <c r="B107" t="s">
        <v>5738</v>
      </c>
      <c r="E107" t="s">
        <v>1023</v>
      </c>
      <c r="G107" s="4" t="s">
        <v>5195</v>
      </c>
      <c r="T107" t="s">
        <v>5641</v>
      </c>
      <c r="U107" t="s">
        <v>5641</v>
      </c>
      <c r="V107" t="s">
        <v>5739</v>
      </c>
      <c r="W107">
        <v>2776</v>
      </c>
      <c r="AH107">
        <v>4.5</v>
      </c>
    </row>
    <row r="108" spans="2:34">
      <c r="B108" t="s">
        <v>5740</v>
      </c>
      <c r="E108" t="s">
        <v>1023</v>
      </c>
      <c r="G108" s="4" t="s">
        <v>5741</v>
      </c>
      <c r="T108" t="s">
        <v>5641</v>
      </c>
      <c r="U108" t="s">
        <v>5641</v>
      </c>
      <c r="W108">
        <v>94</v>
      </c>
      <c r="AH108">
        <v>4.9000000000000004</v>
      </c>
    </row>
    <row r="109" spans="2:34">
      <c r="B109" t="s">
        <v>5608</v>
      </c>
      <c r="E109" t="s">
        <v>1023</v>
      </c>
      <c r="G109" s="4" t="s">
        <v>5742</v>
      </c>
      <c r="T109" t="s">
        <v>5641</v>
      </c>
      <c r="U109" t="s">
        <v>5641</v>
      </c>
      <c r="W109">
        <v>27</v>
      </c>
      <c r="AH109">
        <v>4.5</v>
      </c>
    </row>
    <row r="110" spans="2:34">
      <c r="B110" t="s">
        <v>5743</v>
      </c>
      <c r="E110" t="s">
        <v>1023</v>
      </c>
      <c r="G110" s="4" t="s">
        <v>5744</v>
      </c>
      <c r="T110" t="s">
        <v>5641</v>
      </c>
      <c r="U110" t="s">
        <v>5641</v>
      </c>
      <c r="V110" t="s">
        <v>5649</v>
      </c>
      <c r="W110">
        <v>1</v>
      </c>
      <c r="AH110">
        <v>5</v>
      </c>
    </row>
    <row r="111" spans="2:34">
      <c r="B111" t="s">
        <v>5745</v>
      </c>
      <c r="E111" t="s">
        <v>1023</v>
      </c>
      <c r="G111" s="4" t="s">
        <v>5746</v>
      </c>
      <c r="T111" t="s">
        <v>5641</v>
      </c>
      <c r="U111" t="s">
        <v>5641</v>
      </c>
      <c r="V111" t="s">
        <v>5747</v>
      </c>
      <c r="W111">
        <v>266</v>
      </c>
      <c r="AH111">
        <v>4.5</v>
      </c>
    </row>
    <row r="112" spans="2:34">
      <c r="W112">
        <v>266</v>
      </c>
      <c r="AH112">
        <v>4.5</v>
      </c>
    </row>
    <row r="113" spans="1:34">
      <c r="B113" t="s">
        <v>5748</v>
      </c>
      <c r="E113" t="s">
        <v>1023</v>
      </c>
      <c r="G113" s="4" t="s">
        <v>5749</v>
      </c>
      <c r="T113" t="s">
        <v>5641</v>
      </c>
      <c r="U113" t="s">
        <v>5641</v>
      </c>
      <c r="V113" t="s">
        <v>5750</v>
      </c>
      <c r="W113">
        <v>52</v>
      </c>
      <c r="AH113">
        <v>4.9000000000000004</v>
      </c>
    </row>
    <row r="114" spans="1:34">
      <c r="B114" t="s">
        <v>5751</v>
      </c>
      <c r="E114" t="s">
        <v>1023</v>
      </c>
      <c r="G114" s="4" t="s">
        <v>5752</v>
      </c>
      <c r="T114" t="s">
        <v>5641</v>
      </c>
      <c r="U114" t="s">
        <v>5641</v>
      </c>
      <c r="V114" t="s">
        <v>5753</v>
      </c>
      <c r="W114">
        <v>152</v>
      </c>
      <c r="AH114">
        <v>4.0999999999999996</v>
      </c>
    </row>
    <row r="115" spans="1:34">
      <c r="B115" t="s">
        <v>5754</v>
      </c>
      <c r="E115" t="s">
        <v>1023</v>
      </c>
      <c r="G115" s="4" t="s">
        <v>5755</v>
      </c>
      <c r="T115" t="s">
        <v>5641</v>
      </c>
      <c r="U115" t="s">
        <v>5641</v>
      </c>
      <c r="W115">
        <v>109</v>
      </c>
      <c r="AH115">
        <v>4.2</v>
      </c>
    </row>
    <row r="116" spans="1:34">
      <c r="B116" t="s">
        <v>5756</v>
      </c>
      <c r="E116" t="s">
        <v>1023</v>
      </c>
      <c r="G116" s="4" t="s">
        <v>5757</v>
      </c>
      <c r="T116" t="s">
        <v>5641</v>
      </c>
      <c r="U116" t="s">
        <v>5641</v>
      </c>
      <c r="W116">
        <v>16</v>
      </c>
      <c r="AH116">
        <v>3.7</v>
      </c>
    </row>
    <row r="117" spans="1:34">
      <c r="B117" t="s">
        <v>5758</v>
      </c>
      <c r="E117" t="s">
        <v>1023</v>
      </c>
      <c r="G117" s="4" t="s">
        <v>5759</v>
      </c>
      <c r="T117" t="s">
        <v>5641</v>
      </c>
      <c r="U117" t="s">
        <v>5641</v>
      </c>
      <c r="W117">
        <v>97</v>
      </c>
      <c r="AH117">
        <v>4.4000000000000004</v>
      </c>
    </row>
    <row r="118" spans="1:34">
      <c r="B118" t="s">
        <v>5760</v>
      </c>
      <c r="E118" t="s">
        <v>1023</v>
      </c>
      <c r="G118" s="4" t="s">
        <v>5761</v>
      </c>
      <c r="T118" t="s">
        <v>5641</v>
      </c>
      <c r="U118" t="s">
        <v>5641</v>
      </c>
      <c r="V118" t="s">
        <v>5762</v>
      </c>
      <c r="W118">
        <v>18</v>
      </c>
      <c r="AH118">
        <v>4.5999999999999996</v>
      </c>
    </row>
    <row r="119" spans="1:34">
      <c r="B119" t="s">
        <v>5763</v>
      </c>
      <c r="E119" t="s">
        <v>1023</v>
      </c>
      <c r="G119" s="4" t="s">
        <v>5764</v>
      </c>
      <c r="T119" t="s">
        <v>5641</v>
      </c>
      <c r="U119" t="s">
        <v>5641</v>
      </c>
      <c r="V119" t="s">
        <v>5750</v>
      </c>
      <c r="W119">
        <v>101</v>
      </c>
      <c r="AH119">
        <v>4.4000000000000004</v>
      </c>
    </row>
    <row r="120" spans="1:34">
      <c r="B120" t="s">
        <v>5765</v>
      </c>
      <c r="E120" t="s">
        <v>1023</v>
      </c>
      <c r="G120" s="4" t="s">
        <v>5766</v>
      </c>
      <c r="T120" t="s">
        <v>5641</v>
      </c>
      <c r="U120" t="s">
        <v>5641</v>
      </c>
      <c r="W120">
        <v>65</v>
      </c>
      <c r="AH120">
        <v>4.3</v>
      </c>
    </row>
    <row r="121" spans="1:34">
      <c r="B121" t="s">
        <v>5767</v>
      </c>
      <c r="E121" t="s">
        <v>1023</v>
      </c>
      <c r="G121" s="4" t="s">
        <v>5768</v>
      </c>
      <c r="T121" t="s">
        <v>5641</v>
      </c>
      <c r="U121" t="s">
        <v>5641</v>
      </c>
      <c r="W121">
        <v>95</v>
      </c>
      <c r="AH121">
        <v>9.6</v>
      </c>
    </row>
    <row r="122" spans="1:34">
      <c r="B122" t="s">
        <v>5637</v>
      </c>
      <c r="E122" t="s">
        <v>1023</v>
      </c>
      <c r="G122" s="4" t="s">
        <v>5769</v>
      </c>
      <c r="T122" t="s">
        <v>5641</v>
      </c>
      <c r="U122" t="s">
        <v>5641</v>
      </c>
      <c r="V122" t="s">
        <v>5770</v>
      </c>
      <c r="W122">
        <v>179</v>
      </c>
      <c r="AH122">
        <v>4.5</v>
      </c>
    </row>
    <row r="123" spans="1:34">
      <c r="A123" s="2" t="s">
        <v>1019</v>
      </c>
      <c r="B123" t="s">
        <v>5771</v>
      </c>
      <c r="C123" t="s">
        <v>5772</v>
      </c>
      <c r="D123" t="s">
        <v>5773</v>
      </c>
      <c r="E123" t="s">
        <v>5774</v>
      </c>
      <c r="G123" s="4">
        <v>-7899808518</v>
      </c>
      <c r="T123" t="s">
        <v>5775</v>
      </c>
      <c r="U123" t="s">
        <v>5775</v>
      </c>
      <c r="W123">
        <v>55</v>
      </c>
      <c r="X123" t="s">
        <v>5468</v>
      </c>
      <c r="AH123">
        <v>3.5</v>
      </c>
    </row>
    <row r="124" spans="1:34">
      <c r="B124" t="s">
        <v>5776</v>
      </c>
      <c r="C124" t="s">
        <v>5777</v>
      </c>
      <c r="D124" t="s">
        <v>5778</v>
      </c>
      <c r="E124" t="s">
        <v>5774</v>
      </c>
      <c r="G124" s="4">
        <v>-48094935</v>
      </c>
      <c r="T124" t="s">
        <v>5779</v>
      </c>
      <c r="U124" t="s">
        <v>5779</v>
      </c>
      <c r="W124">
        <v>610</v>
      </c>
      <c r="X124" t="s">
        <v>5468</v>
      </c>
      <c r="AH124">
        <v>3.8</v>
      </c>
    </row>
    <row r="125" spans="1:34">
      <c r="B125" t="s">
        <v>5780</v>
      </c>
      <c r="C125" t="s">
        <v>5781</v>
      </c>
      <c r="D125" t="s">
        <v>5782</v>
      </c>
      <c r="E125" t="s">
        <v>5774</v>
      </c>
      <c r="G125" s="4">
        <v>-8147226123</v>
      </c>
      <c r="T125" t="s">
        <v>5783</v>
      </c>
      <c r="U125" t="s">
        <v>5783</v>
      </c>
      <c r="W125">
        <v>111</v>
      </c>
      <c r="X125" t="s">
        <v>5468</v>
      </c>
      <c r="AH125">
        <v>4.4000000000000004</v>
      </c>
    </row>
    <row r="126" spans="1:34">
      <c r="B126" t="s">
        <v>3939</v>
      </c>
      <c r="C126" t="s">
        <v>5784</v>
      </c>
      <c r="D126" t="s">
        <v>5785</v>
      </c>
      <c r="E126" t="s">
        <v>5774</v>
      </c>
      <c r="G126" s="4">
        <v>-8088669578</v>
      </c>
      <c r="T126" t="s">
        <v>5786</v>
      </c>
      <c r="U126" t="s">
        <v>5786</v>
      </c>
      <c r="W126">
        <v>463</v>
      </c>
      <c r="X126" t="s">
        <v>5468</v>
      </c>
      <c r="AH126">
        <v>4</v>
      </c>
    </row>
    <row r="127" spans="1:34">
      <c r="B127" t="s">
        <v>5787</v>
      </c>
      <c r="C127" t="s">
        <v>5788</v>
      </c>
      <c r="D127" t="s">
        <v>5789</v>
      </c>
      <c r="E127" t="s">
        <v>5774</v>
      </c>
      <c r="G127" s="4">
        <v>-8919472949</v>
      </c>
      <c r="T127" t="s">
        <v>5790</v>
      </c>
      <c r="U127" t="s">
        <v>5790</v>
      </c>
      <c r="W127">
        <v>22</v>
      </c>
      <c r="X127" t="s">
        <v>5468</v>
      </c>
      <c r="AH127">
        <v>4.3</v>
      </c>
    </row>
    <row r="128" spans="1:34">
      <c r="B128" t="s">
        <v>5791</v>
      </c>
      <c r="C128" t="s">
        <v>5792</v>
      </c>
      <c r="D128" t="s">
        <v>5793</v>
      </c>
      <c r="E128" t="s">
        <v>5774</v>
      </c>
      <c r="G128" s="4">
        <v>-8686868209</v>
      </c>
      <c r="T128" t="s">
        <v>5794</v>
      </c>
      <c r="U128" t="s">
        <v>5794</v>
      </c>
      <c r="W128">
        <v>46</v>
      </c>
      <c r="X128" t="s">
        <v>5468</v>
      </c>
      <c r="AH128">
        <v>4.4000000000000004</v>
      </c>
    </row>
    <row r="129" spans="2:34">
      <c r="B129" t="s">
        <v>5795</v>
      </c>
      <c r="C129" t="s">
        <v>5796</v>
      </c>
      <c r="D129" t="s">
        <v>5797</v>
      </c>
      <c r="E129" t="s">
        <v>5774</v>
      </c>
      <c r="G129" s="4">
        <v>-9916116558</v>
      </c>
      <c r="T129" t="s">
        <v>5798</v>
      </c>
      <c r="U129" t="s">
        <v>5798</v>
      </c>
      <c r="W129">
        <v>540</v>
      </c>
      <c r="X129" t="s">
        <v>5468</v>
      </c>
      <c r="AH129">
        <v>3.5</v>
      </c>
    </row>
    <row r="130" spans="2:34">
      <c r="B130" t="s">
        <v>5799</v>
      </c>
      <c r="C130" t="s">
        <v>5800</v>
      </c>
      <c r="D130" t="s">
        <v>5801</v>
      </c>
      <c r="E130" t="s">
        <v>5774</v>
      </c>
      <c r="G130" s="4">
        <v>-25291111</v>
      </c>
      <c r="T130" t="s">
        <v>5802</v>
      </c>
      <c r="U130" t="s">
        <v>5802</v>
      </c>
      <c r="W130">
        <v>133</v>
      </c>
      <c r="X130" t="s">
        <v>5468</v>
      </c>
      <c r="AH130">
        <v>3.5</v>
      </c>
    </row>
    <row r="131" spans="2:34">
      <c r="B131" t="s">
        <v>5803</v>
      </c>
      <c r="C131" t="s">
        <v>5804</v>
      </c>
      <c r="D131" t="s">
        <v>5805</v>
      </c>
      <c r="E131" t="s">
        <v>5774</v>
      </c>
      <c r="G131" s="4">
        <v>-9900906147</v>
      </c>
      <c r="T131" t="s">
        <v>5806</v>
      </c>
      <c r="U131" t="s">
        <v>5806</v>
      </c>
      <c r="W131">
        <v>39</v>
      </c>
      <c r="X131" t="s">
        <v>5468</v>
      </c>
      <c r="AH131">
        <v>3.4</v>
      </c>
    </row>
    <row r="132" spans="2:34">
      <c r="B132" t="s">
        <v>5807</v>
      </c>
      <c r="C132" t="s">
        <v>5808</v>
      </c>
      <c r="D132" t="s">
        <v>5809</v>
      </c>
      <c r="E132" t="s">
        <v>5774</v>
      </c>
      <c r="G132" s="4">
        <v>-9686535461</v>
      </c>
      <c r="T132" t="s">
        <v>5810</v>
      </c>
      <c r="U132" t="s">
        <v>5810</v>
      </c>
      <c r="W132">
        <v>57</v>
      </c>
      <c r="X132" t="s">
        <v>5468</v>
      </c>
      <c r="AH132">
        <v>4.5999999999999996</v>
      </c>
    </row>
    <row r="133" spans="2:34">
      <c r="B133" t="s">
        <v>5811</v>
      </c>
      <c r="C133" t="s">
        <v>5812</v>
      </c>
      <c r="D133" t="s">
        <v>5813</v>
      </c>
      <c r="E133" t="s">
        <v>5774</v>
      </c>
      <c r="G133" s="4">
        <v>-7019583858</v>
      </c>
      <c r="T133" t="s">
        <v>5814</v>
      </c>
      <c r="U133" t="s">
        <v>5814</v>
      </c>
      <c r="W133">
        <v>44</v>
      </c>
      <c r="X133" t="s">
        <v>5468</v>
      </c>
      <c r="AH133">
        <v>4.3</v>
      </c>
    </row>
    <row r="134" spans="2:34">
      <c r="B134" t="s">
        <v>5815</v>
      </c>
      <c r="C134" t="s">
        <v>5816</v>
      </c>
      <c r="D134" t="s">
        <v>5817</v>
      </c>
      <c r="E134" t="s">
        <v>5774</v>
      </c>
      <c r="G134" s="4">
        <v>-9742121425</v>
      </c>
      <c r="T134" t="s">
        <v>5818</v>
      </c>
      <c r="U134" t="s">
        <v>5818</v>
      </c>
      <c r="W134">
        <v>93</v>
      </c>
      <c r="X134" t="s">
        <v>5468</v>
      </c>
      <c r="AH134">
        <v>3.8</v>
      </c>
    </row>
    <row r="135" spans="2:34">
      <c r="B135" t="s">
        <v>5819</v>
      </c>
      <c r="C135" t="s">
        <v>5820</v>
      </c>
      <c r="D135" t="s">
        <v>5821</v>
      </c>
      <c r="E135" t="s">
        <v>5774</v>
      </c>
      <c r="G135" s="4">
        <v>-9901447661</v>
      </c>
      <c r="T135" t="s">
        <v>5822</v>
      </c>
      <c r="U135" t="s">
        <v>5822</v>
      </c>
      <c r="W135">
        <v>244</v>
      </c>
      <c r="X135" t="s">
        <v>5468</v>
      </c>
      <c r="AH135">
        <v>3.5</v>
      </c>
    </row>
    <row r="136" spans="2:34">
      <c r="B136" t="s">
        <v>5823</v>
      </c>
      <c r="C136" t="s">
        <v>5824</v>
      </c>
      <c r="D136" t="s">
        <v>5825</v>
      </c>
      <c r="E136" t="s">
        <v>5774</v>
      </c>
      <c r="G136" s="4">
        <v>-8892440728</v>
      </c>
      <c r="T136" t="s">
        <v>5826</v>
      </c>
      <c r="U136" t="s">
        <v>5826</v>
      </c>
      <c r="W136">
        <v>238</v>
      </c>
      <c r="X136" t="s">
        <v>5468</v>
      </c>
      <c r="AH136">
        <v>4.9000000000000004</v>
      </c>
    </row>
    <row r="137" spans="2:34">
      <c r="B137" t="s">
        <v>5827</v>
      </c>
      <c r="C137" t="s">
        <v>5828</v>
      </c>
      <c r="D137" t="s">
        <v>5829</v>
      </c>
      <c r="E137" t="s">
        <v>5774</v>
      </c>
      <c r="G137" s="4">
        <v>-9152895756</v>
      </c>
      <c r="T137" t="s">
        <v>5830</v>
      </c>
      <c r="U137" t="s">
        <v>5830</v>
      </c>
      <c r="W137">
        <v>117</v>
      </c>
      <c r="X137" t="s">
        <v>5468</v>
      </c>
      <c r="AH137">
        <v>3.5</v>
      </c>
    </row>
    <row r="138" spans="2:34">
      <c r="B138" t="s">
        <v>5831</v>
      </c>
      <c r="C138" t="s">
        <v>5832</v>
      </c>
      <c r="D138" t="s">
        <v>5833</v>
      </c>
      <c r="E138" t="s">
        <v>5774</v>
      </c>
      <c r="G138" s="4">
        <v>-42332801</v>
      </c>
      <c r="T138" t="s">
        <v>5834</v>
      </c>
      <c r="U138" t="s">
        <v>5834</v>
      </c>
      <c r="W138">
        <v>51</v>
      </c>
      <c r="X138" t="s">
        <v>5468</v>
      </c>
      <c r="AH138">
        <v>4.9000000000000004</v>
      </c>
    </row>
    <row r="139" spans="2:34">
      <c r="B139" t="s">
        <v>5835</v>
      </c>
      <c r="C139" t="s">
        <v>5836</v>
      </c>
      <c r="D139" t="s">
        <v>5837</v>
      </c>
      <c r="E139" t="s">
        <v>5774</v>
      </c>
      <c r="G139" s="4">
        <v>-9482444240</v>
      </c>
      <c r="T139" t="s">
        <v>5838</v>
      </c>
      <c r="U139" t="s">
        <v>5838</v>
      </c>
      <c r="W139">
        <v>33</v>
      </c>
      <c r="X139" t="s">
        <v>5468</v>
      </c>
      <c r="AH139">
        <v>4</v>
      </c>
    </row>
    <row r="140" spans="2:34">
      <c r="B140" t="s">
        <v>4095</v>
      </c>
      <c r="C140" t="s">
        <v>5839</v>
      </c>
      <c r="D140" t="s">
        <v>5840</v>
      </c>
      <c r="E140" t="s">
        <v>5774</v>
      </c>
      <c r="G140" s="4">
        <v>-7760576551</v>
      </c>
      <c r="T140" t="s">
        <v>5841</v>
      </c>
      <c r="U140" t="s">
        <v>5841</v>
      </c>
      <c r="W140">
        <v>28</v>
      </c>
      <c r="X140" t="s">
        <v>5468</v>
      </c>
      <c r="AH140">
        <v>4</v>
      </c>
    </row>
    <row r="141" spans="2:34">
      <c r="B141" t="s">
        <v>5842</v>
      </c>
      <c r="C141" t="s">
        <v>5843</v>
      </c>
      <c r="D141" t="s">
        <v>5844</v>
      </c>
      <c r="E141" t="s">
        <v>5774</v>
      </c>
      <c r="G141" s="4">
        <v>-9886282109</v>
      </c>
      <c r="T141" t="s">
        <v>5845</v>
      </c>
      <c r="U141" t="s">
        <v>5845</v>
      </c>
      <c r="W141">
        <v>41</v>
      </c>
      <c r="X141" t="s">
        <v>5468</v>
      </c>
      <c r="AH141">
        <v>3.7</v>
      </c>
    </row>
    <row r="142" spans="2:34">
      <c r="B142" t="s">
        <v>5846</v>
      </c>
      <c r="C142" t="s">
        <v>5847</v>
      </c>
      <c r="D142" t="s">
        <v>5848</v>
      </c>
      <c r="E142" t="s">
        <v>5774</v>
      </c>
      <c r="G142" s="4">
        <v>-9152830100</v>
      </c>
      <c r="T142" t="s">
        <v>5849</v>
      </c>
      <c r="U142" t="s">
        <v>5849</v>
      </c>
      <c r="W142">
        <v>170</v>
      </c>
      <c r="X142" t="s">
        <v>5468</v>
      </c>
      <c r="AH142">
        <v>4</v>
      </c>
    </row>
    <row r="143" spans="2:34">
      <c r="B143" t="s">
        <v>5850</v>
      </c>
      <c r="C143" t="s">
        <v>5851</v>
      </c>
      <c r="D143" t="s">
        <v>5852</v>
      </c>
      <c r="E143" t="s">
        <v>5774</v>
      </c>
      <c r="G143" s="4">
        <v>-7411287078</v>
      </c>
      <c r="T143" t="s">
        <v>5853</v>
      </c>
      <c r="U143" t="s">
        <v>5853</v>
      </c>
      <c r="W143">
        <v>25</v>
      </c>
      <c r="X143" t="s">
        <v>5468</v>
      </c>
      <c r="AH143">
        <v>3.4</v>
      </c>
    </row>
    <row r="144" spans="2:34">
      <c r="B144" t="s">
        <v>5854</v>
      </c>
      <c r="C144" t="s">
        <v>5855</v>
      </c>
      <c r="D144" t="s">
        <v>5856</v>
      </c>
      <c r="E144" t="s">
        <v>5774</v>
      </c>
      <c r="G144" s="4">
        <v>-7022513623</v>
      </c>
      <c r="T144" t="s">
        <v>5857</v>
      </c>
      <c r="U144" t="s">
        <v>5857</v>
      </c>
      <c r="W144">
        <v>89</v>
      </c>
      <c r="X144" t="s">
        <v>5468</v>
      </c>
      <c r="AH144">
        <v>4</v>
      </c>
    </row>
    <row r="145" spans="2:34">
      <c r="C145" t="s">
        <v>5858</v>
      </c>
      <c r="D145" t="s">
        <v>5859</v>
      </c>
      <c r="E145" t="s">
        <v>5774</v>
      </c>
      <c r="G145" s="4">
        <v>-9620180956</v>
      </c>
      <c r="T145" t="s">
        <v>5860</v>
      </c>
      <c r="U145" t="s">
        <v>5860</v>
      </c>
      <c r="W145">
        <v>148</v>
      </c>
      <c r="X145" t="s">
        <v>5468</v>
      </c>
      <c r="AH145">
        <v>3.5</v>
      </c>
    </row>
    <row r="146" spans="2:34">
      <c r="B146" t="s">
        <v>5861</v>
      </c>
      <c r="C146" t="s">
        <v>5862</v>
      </c>
      <c r="D146" t="s">
        <v>5863</v>
      </c>
      <c r="E146" t="s">
        <v>5774</v>
      </c>
      <c r="G146" s="4">
        <v>-9742220140</v>
      </c>
      <c r="T146" t="s">
        <v>5864</v>
      </c>
      <c r="U146" t="s">
        <v>5864</v>
      </c>
      <c r="W146">
        <v>780</v>
      </c>
      <c r="X146" t="s">
        <v>5468</v>
      </c>
      <c r="AH146">
        <v>3.8</v>
      </c>
    </row>
    <row r="147" spans="2:34">
      <c r="B147" t="s">
        <v>5865</v>
      </c>
      <c r="C147" t="s">
        <v>5866</v>
      </c>
      <c r="D147" t="s">
        <v>5867</v>
      </c>
      <c r="E147" t="s">
        <v>5774</v>
      </c>
      <c r="G147" s="4">
        <v>-9743007908</v>
      </c>
      <c r="T147" t="s">
        <v>5868</v>
      </c>
      <c r="U147" t="s">
        <v>5868</v>
      </c>
      <c r="W147">
        <v>145</v>
      </c>
      <c r="X147" t="s">
        <v>5468</v>
      </c>
      <c r="AH147">
        <v>4.0999999999999996</v>
      </c>
    </row>
    <row r="148" spans="2:34">
      <c r="B148" t="s">
        <v>5869</v>
      </c>
      <c r="C148" t="s">
        <v>5870</v>
      </c>
      <c r="D148" t="s">
        <v>5871</v>
      </c>
      <c r="E148" t="s">
        <v>5774</v>
      </c>
      <c r="G148" s="4">
        <v>-48657988</v>
      </c>
      <c r="T148" t="s">
        <v>5872</v>
      </c>
      <c r="U148" t="s">
        <v>5872</v>
      </c>
      <c r="W148">
        <v>70</v>
      </c>
      <c r="X148" t="s">
        <v>5468</v>
      </c>
      <c r="AH148">
        <v>3.8</v>
      </c>
    </row>
    <row r="149" spans="2:34">
      <c r="B149" t="s">
        <v>5873</v>
      </c>
      <c r="C149" t="s">
        <v>5874</v>
      </c>
      <c r="D149" t="s">
        <v>5875</v>
      </c>
      <c r="E149" t="s">
        <v>5774</v>
      </c>
      <c r="G149" s="4">
        <v>-9606900559</v>
      </c>
      <c r="T149" t="s">
        <v>5876</v>
      </c>
      <c r="U149" t="s">
        <v>5876</v>
      </c>
      <c r="W149">
        <v>147</v>
      </c>
      <c r="X149" t="s">
        <v>5468</v>
      </c>
      <c r="AH149">
        <v>4</v>
      </c>
    </row>
    <row r="150" spans="2:34">
      <c r="B150" t="s">
        <v>5877</v>
      </c>
      <c r="C150" t="s">
        <v>5878</v>
      </c>
      <c r="D150" t="s">
        <v>5879</v>
      </c>
      <c r="E150" t="s">
        <v>5774</v>
      </c>
      <c r="G150" s="4">
        <v>-9880522331</v>
      </c>
      <c r="T150" t="s">
        <v>5880</v>
      </c>
      <c r="U150" t="s">
        <v>5880</v>
      </c>
      <c r="W150">
        <v>33</v>
      </c>
      <c r="X150" t="s">
        <v>5468</v>
      </c>
      <c r="AH150">
        <v>4.2</v>
      </c>
    </row>
    <row r="151" spans="2:34">
      <c r="B151" t="s">
        <v>5881</v>
      </c>
      <c r="C151" t="s">
        <v>5882</v>
      </c>
      <c r="D151" t="s">
        <v>5883</v>
      </c>
      <c r="E151" t="s">
        <v>5774</v>
      </c>
      <c r="G151" s="4">
        <v>-9036011564</v>
      </c>
      <c r="T151" t="s">
        <v>5884</v>
      </c>
      <c r="U151" t="s">
        <v>5884</v>
      </c>
      <c r="W151">
        <v>74</v>
      </c>
      <c r="X151" t="s">
        <v>5468</v>
      </c>
      <c r="AH151">
        <v>4.4000000000000004</v>
      </c>
    </row>
    <row r="152" spans="2:34">
      <c r="B152" t="s">
        <v>5885</v>
      </c>
      <c r="C152" t="s">
        <v>5886</v>
      </c>
      <c r="D152" t="s">
        <v>5887</v>
      </c>
      <c r="E152" t="s">
        <v>5774</v>
      </c>
      <c r="G152" s="4">
        <v>-8618718951</v>
      </c>
      <c r="T152" t="s">
        <v>5888</v>
      </c>
      <c r="U152" t="s">
        <v>5888</v>
      </c>
      <c r="W152">
        <v>88</v>
      </c>
      <c r="X152" t="s">
        <v>5468</v>
      </c>
      <c r="AH152">
        <v>4.5999999999999996</v>
      </c>
    </row>
    <row r="153" spans="2:34">
      <c r="B153" t="s">
        <v>4197</v>
      </c>
      <c r="C153" t="s">
        <v>5889</v>
      </c>
      <c r="D153" t="s">
        <v>5890</v>
      </c>
      <c r="E153" t="s">
        <v>5774</v>
      </c>
      <c r="G153" s="4">
        <v>-41142373</v>
      </c>
      <c r="T153" t="s">
        <v>5891</v>
      </c>
      <c r="U153" t="s">
        <v>5891</v>
      </c>
      <c r="W153">
        <v>266</v>
      </c>
      <c r="X153" t="s">
        <v>5468</v>
      </c>
      <c r="AH153">
        <v>3.4</v>
      </c>
    </row>
    <row r="154" spans="2:34">
      <c r="B154" t="s">
        <v>5892</v>
      </c>
      <c r="C154" t="s">
        <v>5893</v>
      </c>
      <c r="D154" t="s">
        <v>5894</v>
      </c>
      <c r="E154" t="s">
        <v>5774</v>
      </c>
      <c r="G154" s="4">
        <v>-23534248</v>
      </c>
      <c r="T154" t="s">
        <v>5895</v>
      </c>
      <c r="U154" t="s">
        <v>5895</v>
      </c>
      <c r="W154">
        <v>89</v>
      </c>
      <c r="X154" t="s">
        <v>5468</v>
      </c>
      <c r="AH154">
        <v>4.0999999999999996</v>
      </c>
    </row>
    <row r="155" spans="2:34">
      <c r="B155" t="s">
        <v>5896</v>
      </c>
      <c r="C155" t="s">
        <v>5897</v>
      </c>
      <c r="D155" t="s">
        <v>5898</v>
      </c>
      <c r="E155" t="s">
        <v>5774</v>
      </c>
      <c r="G155" s="4">
        <v>-8050765166</v>
      </c>
      <c r="T155" t="s">
        <v>5899</v>
      </c>
      <c r="U155" t="s">
        <v>5899</v>
      </c>
      <c r="W155">
        <v>27</v>
      </c>
      <c r="X155" t="s">
        <v>5468</v>
      </c>
      <c r="AH155">
        <v>4.0999999999999996</v>
      </c>
    </row>
    <row r="156" spans="2:34">
      <c r="B156" t="s">
        <v>5900</v>
      </c>
      <c r="C156" t="s">
        <v>5901</v>
      </c>
      <c r="D156" t="s">
        <v>5902</v>
      </c>
      <c r="E156" t="s">
        <v>5774</v>
      </c>
      <c r="G156" s="4">
        <v>-9886235304</v>
      </c>
      <c r="T156" t="s">
        <v>5903</v>
      </c>
      <c r="U156" t="s">
        <v>5903</v>
      </c>
      <c r="W156">
        <v>213</v>
      </c>
      <c r="X156" t="s">
        <v>5468</v>
      </c>
      <c r="AH156">
        <v>4.3</v>
      </c>
    </row>
    <row r="157" spans="2:34">
      <c r="B157" t="s">
        <v>5904</v>
      </c>
      <c r="C157" t="s">
        <v>5905</v>
      </c>
      <c r="D157" t="s">
        <v>5906</v>
      </c>
      <c r="E157" t="s">
        <v>5774</v>
      </c>
      <c r="G157" s="4">
        <v>-9152358840</v>
      </c>
      <c r="T157" t="s">
        <v>5907</v>
      </c>
      <c r="U157" t="s">
        <v>5907</v>
      </c>
      <c r="W157">
        <v>2</v>
      </c>
      <c r="X157" t="s">
        <v>5468</v>
      </c>
      <c r="AH157">
        <v>3.4</v>
      </c>
    </row>
    <row r="158" spans="2:34">
      <c r="B158" t="s">
        <v>5908</v>
      </c>
      <c r="C158" t="s">
        <v>5909</v>
      </c>
      <c r="D158" t="s">
        <v>5910</v>
      </c>
      <c r="E158" t="s">
        <v>5774</v>
      </c>
      <c r="G158" s="4">
        <v>-9972026021</v>
      </c>
      <c r="T158" t="s">
        <v>5911</v>
      </c>
      <c r="U158" t="s">
        <v>5911</v>
      </c>
      <c r="W158">
        <v>164</v>
      </c>
      <c r="X158" t="s">
        <v>5468</v>
      </c>
      <c r="AH158">
        <v>3.8</v>
      </c>
    </row>
    <row r="159" spans="2:34">
      <c r="B159" t="s">
        <v>5912</v>
      </c>
      <c r="C159" t="s">
        <v>5913</v>
      </c>
      <c r="D159" t="s">
        <v>5914</v>
      </c>
      <c r="E159" t="s">
        <v>5774</v>
      </c>
      <c r="G159" s="4">
        <v>-9845336975</v>
      </c>
      <c r="T159" t="s">
        <v>5915</v>
      </c>
      <c r="U159" t="s">
        <v>5915</v>
      </c>
      <c r="W159">
        <v>36</v>
      </c>
      <c r="X159" t="s">
        <v>5468</v>
      </c>
      <c r="AH159">
        <v>4.5</v>
      </c>
    </row>
    <row r="160" spans="2:34">
      <c r="B160" t="s">
        <v>5916</v>
      </c>
      <c r="C160" t="s">
        <v>5917</v>
      </c>
      <c r="D160" t="s">
        <v>5918</v>
      </c>
      <c r="E160" t="s">
        <v>5774</v>
      </c>
      <c r="G160" s="4">
        <v>-9845019253</v>
      </c>
      <c r="T160" t="s">
        <v>5919</v>
      </c>
      <c r="U160" t="s">
        <v>5919</v>
      </c>
      <c r="W160">
        <v>138</v>
      </c>
      <c r="X160" t="s">
        <v>5468</v>
      </c>
      <c r="AH160">
        <v>3.4</v>
      </c>
    </row>
    <row r="161" spans="2:34">
      <c r="B161" t="s">
        <v>5920</v>
      </c>
      <c r="C161" t="s">
        <v>5921</v>
      </c>
      <c r="D161" t="s">
        <v>5922</v>
      </c>
      <c r="E161" t="s">
        <v>5774</v>
      </c>
      <c r="G161" s="4">
        <v>-9152962863</v>
      </c>
      <c r="T161" t="s">
        <v>5923</v>
      </c>
      <c r="U161" t="s">
        <v>5923</v>
      </c>
      <c r="W161">
        <v>22</v>
      </c>
      <c r="X161" t="s">
        <v>5468</v>
      </c>
      <c r="AH161">
        <v>4.0999999999999996</v>
      </c>
    </row>
    <row r="162" spans="2:34">
      <c r="B162" t="s">
        <v>5924</v>
      </c>
      <c r="C162" t="s">
        <v>5925</v>
      </c>
      <c r="D162" t="s">
        <v>5926</v>
      </c>
      <c r="E162" t="s">
        <v>5774</v>
      </c>
      <c r="G162" s="4">
        <v>-8884227029</v>
      </c>
      <c r="T162" t="s">
        <v>5927</v>
      </c>
      <c r="U162" t="s">
        <v>5927</v>
      </c>
      <c r="W162">
        <v>652</v>
      </c>
      <c r="X162" t="s">
        <v>5468</v>
      </c>
      <c r="AH162">
        <v>4.3</v>
      </c>
    </row>
    <row r="163" spans="2:34">
      <c r="B163" t="s">
        <v>5928</v>
      </c>
      <c r="C163" t="s">
        <v>5929</v>
      </c>
      <c r="D163" t="s">
        <v>5930</v>
      </c>
      <c r="E163" t="s">
        <v>5774</v>
      </c>
      <c r="G163" s="4">
        <v>-9845002275</v>
      </c>
      <c r="T163" t="s">
        <v>5931</v>
      </c>
      <c r="U163" t="s">
        <v>5931</v>
      </c>
      <c r="W163">
        <v>60</v>
      </c>
      <c r="X163" t="s">
        <v>5468</v>
      </c>
      <c r="AH163">
        <v>3.5</v>
      </c>
    </row>
    <row r="164" spans="2:34">
      <c r="B164" t="s">
        <v>5932</v>
      </c>
      <c r="C164" t="s">
        <v>5933</v>
      </c>
      <c r="D164" t="s">
        <v>5934</v>
      </c>
      <c r="E164" t="s">
        <v>5774</v>
      </c>
      <c r="G164" s="4">
        <v>-9019111027</v>
      </c>
      <c r="T164" t="s">
        <v>5935</v>
      </c>
      <c r="U164" t="s">
        <v>5935</v>
      </c>
      <c r="W164">
        <v>224</v>
      </c>
      <c r="X164" t="s">
        <v>5468</v>
      </c>
      <c r="AH164">
        <v>4.4000000000000004</v>
      </c>
    </row>
    <row r="165" spans="2:34">
      <c r="B165" t="s">
        <v>5936</v>
      </c>
      <c r="C165" t="s">
        <v>5937</v>
      </c>
      <c r="D165" t="s">
        <v>5938</v>
      </c>
      <c r="E165" t="s">
        <v>5774</v>
      </c>
      <c r="G165" s="4">
        <v>-9739595122</v>
      </c>
      <c r="T165" t="s">
        <v>5939</v>
      </c>
      <c r="U165" t="s">
        <v>5939</v>
      </c>
      <c r="W165">
        <v>23</v>
      </c>
      <c r="X165" t="s">
        <v>5468</v>
      </c>
      <c r="AH165">
        <v>4.9000000000000004</v>
      </c>
    </row>
    <row r="166" spans="2:34">
      <c r="B166" t="s">
        <v>5940</v>
      </c>
      <c r="C166" t="s">
        <v>5941</v>
      </c>
      <c r="D166" t="s">
        <v>5942</v>
      </c>
      <c r="E166" t="s">
        <v>5774</v>
      </c>
      <c r="G166" s="4">
        <v>-9152838652</v>
      </c>
      <c r="T166" t="s">
        <v>5943</v>
      </c>
      <c r="U166" t="s">
        <v>5943</v>
      </c>
      <c r="W166">
        <v>56</v>
      </c>
      <c r="X166" t="s">
        <v>5468</v>
      </c>
      <c r="AH166">
        <v>4</v>
      </c>
    </row>
    <row r="167" spans="2:34">
      <c r="B167" t="s">
        <v>5944</v>
      </c>
      <c r="C167" t="s">
        <v>5945</v>
      </c>
      <c r="D167" t="s">
        <v>5946</v>
      </c>
      <c r="E167" t="s">
        <v>5774</v>
      </c>
      <c r="G167" s="4">
        <v>-9606060898</v>
      </c>
      <c r="T167" t="s">
        <v>5947</v>
      </c>
      <c r="U167" t="s">
        <v>5947</v>
      </c>
      <c r="W167">
        <v>679</v>
      </c>
      <c r="X167" t="s">
        <v>5468</v>
      </c>
      <c r="AH167">
        <v>4.4000000000000004</v>
      </c>
    </row>
    <row r="168" spans="2:34">
      <c r="B168" t="s">
        <v>5948</v>
      </c>
      <c r="C168" t="s">
        <v>5949</v>
      </c>
      <c r="D168" t="s">
        <v>5950</v>
      </c>
      <c r="E168" t="s">
        <v>5774</v>
      </c>
      <c r="G168" s="4">
        <v>-9108332442</v>
      </c>
      <c r="T168" t="s">
        <v>5951</v>
      </c>
      <c r="U168" t="s">
        <v>5951</v>
      </c>
      <c r="W168">
        <v>132</v>
      </c>
      <c r="X168" t="s">
        <v>5468</v>
      </c>
      <c r="AH168">
        <v>4.9000000000000004</v>
      </c>
    </row>
    <row r="169" spans="2:34">
      <c r="B169" t="s">
        <v>5952</v>
      </c>
      <c r="C169" t="s">
        <v>5953</v>
      </c>
      <c r="D169" t="s">
        <v>5954</v>
      </c>
      <c r="E169" t="s">
        <v>5774</v>
      </c>
      <c r="G169" s="4">
        <v>-22868964</v>
      </c>
      <c r="T169" t="s">
        <v>5955</v>
      </c>
      <c r="U169" t="s">
        <v>5955</v>
      </c>
      <c r="W169">
        <v>149</v>
      </c>
      <c r="X169" t="s">
        <v>5468</v>
      </c>
      <c r="AH169">
        <v>4.5</v>
      </c>
    </row>
    <row r="170" spans="2:34">
      <c r="B170" t="s">
        <v>5956</v>
      </c>
      <c r="C170" t="s">
        <v>5957</v>
      </c>
      <c r="D170" t="s">
        <v>5958</v>
      </c>
      <c r="E170" t="s">
        <v>5774</v>
      </c>
      <c r="G170" s="4">
        <v>-9379883916</v>
      </c>
      <c r="T170" t="s">
        <v>5959</v>
      </c>
      <c r="U170" t="s">
        <v>5959</v>
      </c>
      <c r="W170">
        <v>152</v>
      </c>
      <c r="X170" t="s">
        <v>5468</v>
      </c>
      <c r="AH170">
        <v>3.7</v>
      </c>
    </row>
    <row r="171" spans="2:34">
      <c r="B171" t="s">
        <v>5960</v>
      </c>
      <c r="C171" t="s">
        <v>5961</v>
      </c>
      <c r="D171" t="s">
        <v>5840</v>
      </c>
      <c r="E171" t="s">
        <v>5774</v>
      </c>
      <c r="G171" s="4">
        <v>-9035990051</v>
      </c>
      <c r="T171" t="s">
        <v>5962</v>
      </c>
      <c r="U171" t="s">
        <v>5962</v>
      </c>
      <c r="W171">
        <v>20</v>
      </c>
      <c r="X171" t="s">
        <v>5468</v>
      </c>
      <c r="AH171">
        <v>3.8</v>
      </c>
    </row>
    <row r="172" spans="2:34">
      <c r="B172" t="s">
        <v>5963</v>
      </c>
      <c r="C172" t="s">
        <v>5964</v>
      </c>
      <c r="D172" t="s">
        <v>5965</v>
      </c>
      <c r="E172" t="s">
        <v>5774</v>
      </c>
      <c r="G172" s="4">
        <v>-9845093779</v>
      </c>
      <c r="T172" t="s">
        <v>5966</v>
      </c>
      <c r="U172" t="s">
        <v>5966</v>
      </c>
      <c r="W172">
        <v>418</v>
      </c>
      <c r="X172" t="s">
        <v>5468</v>
      </c>
      <c r="AH172">
        <v>4.0999999999999996</v>
      </c>
    </row>
    <row r="173" spans="2:34">
      <c r="B173" t="s">
        <v>5967</v>
      </c>
      <c r="C173" t="s">
        <v>5968</v>
      </c>
      <c r="D173" t="s">
        <v>5969</v>
      </c>
      <c r="E173" t="s">
        <v>5774</v>
      </c>
      <c r="G173" s="4">
        <v>-9845812750</v>
      </c>
      <c r="T173" t="s">
        <v>5970</v>
      </c>
      <c r="U173" t="s">
        <v>5970</v>
      </c>
      <c r="W173">
        <v>31</v>
      </c>
      <c r="X173" t="s">
        <v>5468</v>
      </c>
      <c r="AH173">
        <v>3.5</v>
      </c>
    </row>
    <row r="174" spans="2:34">
      <c r="B174" t="s">
        <v>5971</v>
      </c>
      <c r="C174" t="s">
        <v>5972</v>
      </c>
      <c r="D174" t="s">
        <v>5852</v>
      </c>
      <c r="E174" t="s">
        <v>5774</v>
      </c>
      <c r="G174" s="4">
        <v>-9972630547</v>
      </c>
      <c r="T174" t="s">
        <v>5973</v>
      </c>
      <c r="U174" t="s">
        <v>5973</v>
      </c>
      <c r="W174">
        <v>93</v>
      </c>
      <c r="X174" t="s">
        <v>5468</v>
      </c>
      <c r="AH174">
        <v>3.5</v>
      </c>
    </row>
    <row r="175" spans="2:34">
      <c r="B175" t="s">
        <v>5974</v>
      </c>
      <c r="C175" t="s">
        <v>5975</v>
      </c>
      <c r="D175" t="s">
        <v>5976</v>
      </c>
      <c r="E175" t="s">
        <v>5774</v>
      </c>
      <c r="G175" s="4">
        <v>-9980450909</v>
      </c>
      <c r="T175" t="s">
        <v>5977</v>
      </c>
      <c r="U175" t="s">
        <v>5977</v>
      </c>
      <c r="W175" t="s">
        <v>5978</v>
      </c>
      <c r="X175" t="s">
        <v>5468</v>
      </c>
      <c r="AH175">
        <v>4.4000000000000004</v>
      </c>
    </row>
    <row r="176" spans="2:34">
      <c r="C176" t="s">
        <v>5979</v>
      </c>
      <c r="D176" t="s">
        <v>5980</v>
      </c>
      <c r="E176" t="s">
        <v>5774</v>
      </c>
      <c r="G176" s="4">
        <v>-9980450909</v>
      </c>
      <c r="T176" t="s">
        <v>5981</v>
      </c>
      <c r="U176" t="s">
        <v>5981</v>
      </c>
      <c r="W176" t="s">
        <v>5982</v>
      </c>
      <c r="X176" t="s">
        <v>5468</v>
      </c>
      <c r="AH176">
        <v>4.9000000000000004</v>
      </c>
    </row>
    <row r="177" spans="2:34">
      <c r="B177" t="s">
        <v>5983</v>
      </c>
      <c r="C177" t="s">
        <v>5984</v>
      </c>
      <c r="D177" t="s">
        <v>5938</v>
      </c>
      <c r="E177" t="s">
        <v>5774</v>
      </c>
      <c r="G177" s="4">
        <v>-9614560569</v>
      </c>
      <c r="T177" t="s">
        <v>5985</v>
      </c>
      <c r="U177" t="s">
        <v>5985</v>
      </c>
      <c r="W177">
        <v>84</v>
      </c>
      <c r="X177" t="s">
        <v>5468</v>
      </c>
      <c r="AH177">
        <v>3.5</v>
      </c>
    </row>
    <row r="178" spans="2:34">
      <c r="B178" t="s">
        <v>5986</v>
      </c>
      <c r="C178" t="s">
        <v>5987</v>
      </c>
      <c r="D178" t="s">
        <v>5988</v>
      </c>
      <c r="E178" t="s">
        <v>5774</v>
      </c>
      <c r="G178" s="4">
        <v>-9152872063</v>
      </c>
      <c r="T178" t="s">
        <v>5989</v>
      </c>
      <c r="U178" t="s">
        <v>5989</v>
      </c>
      <c r="W178">
        <v>42</v>
      </c>
      <c r="X178" t="s">
        <v>5468</v>
      </c>
      <c r="AH178">
        <v>4.5999999999999996</v>
      </c>
    </row>
    <row r="179" spans="2:34">
      <c r="B179" t="s">
        <v>5990</v>
      </c>
      <c r="C179" t="s">
        <v>5991</v>
      </c>
      <c r="D179" t="s">
        <v>5992</v>
      </c>
      <c r="E179" t="s">
        <v>5774</v>
      </c>
      <c r="G179" s="4">
        <v>-8892049613</v>
      </c>
      <c r="T179" t="s">
        <v>5993</v>
      </c>
      <c r="U179" t="s">
        <v>5993</v>
      </c>
      <c r="W179">
        <v>38</v>
      </c>
      <c r="X179" t="s">
        <v>5468</v>
      </c>
      <c r="AH179">
        <v>4.0999999999999996</v>
      </c>
    </row>
    <row r="180" spans="2:34">
      <c r="B180" t="s">
        <v>5994</v>
      </c>
      <c r="C180" t="s">
        <v>5995</v>
      </c>
      <c r="D180" t="s">
        <v>5938</v>
      </c>
      <c r="E180" t="s">
        <v>5774</v>
      </c>
      <c r="G180" s="4">
        <v>-9845890310</v>
      </c>
      <c r="T180" t="s">
        <v>5996</v>
      </c>
      <c r="U180" t="s">
        <v>5996</v>
      </c>
      <c r="W180">
        <v>26</v>
      </c>
      <c r="X180" t="s">
        <v>5468</v>
      </c>
      <c r="AH180">
        <v>4.5999999999999996</v>
      </c>
    </row>
    <row r="181" spans="2:34">
      <c r="B181" t="s">
        <v>5997</v>
      </c>
      <c r="C181" t="s">
        <v>5998</v>
      </c>
      <c r="D181" t="s">
        <v>5999</v>
      </c>
      <c r="E181" t="s">
        <v>5774</v>
      </c>
      <c r="G181" s="4">
        <v>-9152253370</v>
      </c>
      <c r="T181" t="s">
        <v>6000</v>
      </c>
      <c r="U181" t="s">
        <v>6000</v>
      </c>
      <c r="W181">
        <v>426</v>
      </c>
      <c r="X181" t="s">
        <v>5468</v>
      </c>
      <c r="AH181">
        <v>4.9000000000000004</v>
      </c>
    </row>
    <row r="182" spans="2:34">
      <c r="B182" t="s">
        <v>6001</v>
      </c>
      <c r="C182" t="s">
        <v>6002</v>
      </c>
      <c r="D182" t="s">
        <v>6003</v>
      </c>
      <c r="E182" t="s">
        <v>5774</v>
      </c>
      <c r="G182" s="4">
        <v>-9740197380</v>
      </c>
      <c r="T182" t="s">
        <v>6004</v>
      </c>
      <c r="U182" t="s">
        <v>6004</v>
      </c>
      <c r="W182">
        <v>38</v>
      </c>
      <c r="X182" t="s">
        <v>5468</v>
      </c>
      <c r="AH182">
        <v>4.5</v>
      </c>
    </row>
    <row r="183" spans="2:34">
      <c r="B183" t="s">
        <v>6005</v>
      </c>
      <c r="C183" t="s">
        <v>6006</v>
      </c>
      <c r="D183" t="s">
        <v>6007</v>
      </c>
      <c r="E183" t="s">
        <v>5774</v>
      </c>
      <c r="G183" s="4">
        <v>-9152855093</v>
      </c>
      <c r="T183" t="s">
        <v>6008</v>
      </c>
      <c r="U183" t="s">
        <v>6008</v>
      </c>
      <c r="W183">
        <v>146</v>
      </c>
      <c r="X183" t="s">
        <v>5468</v>
      </c>
      <c r="AH183">
        <v>4.0999999999999996</v>
      </c>
    </row>
    <row r="184" spans="2:34">
      <c r="B184" t="s">
        <v>6009</v>
      </c>
      <c r="C184" t="s">
        <v>6010</v>
      </c>
      <c r="D184" t="s">
        <v>6011</v>
      </c>
      <c r="E184" t="s">
        <v>5774</v>
      </c>
      <c r="G184" s="4">
        <v>-9152356854</v>
      </c>
      <c r="T184" t="s">
        <v>6012</v>
      </c>
      <c r="U184" t="s">
        <v>6012</v>
      </c>
      <c r="W184">
        <v>485</v>
      </c>
      <c r="X184" t="s">
        <v>5468</v>
      </c>
      <c r="AH184">
        <v>4.3</v>
      </c>
    </row>
    <row r="185" spans="2:34">
      <c r="B185" t="s">
        <v>6013</v>
      </c>
      <c r="C185" t="s">
        <v>6014</v>
      </c>
      <c r="D185" t="s">
        <v>6015</v>
      </c>
      <c r="E185" t="s">
        <v>5774</v>
      </c>
      <c r="G185" s="4">
        <v>-9731263864</v>
      </c>
      <c r="T185" t="s">
        <v>6016</v>
      </c>
      <c r="U185" t="s">
        <v>6016</v>
      </c>
      <c r="W185">
        <v>230</v>
      </c>
      <c r="X185" t="s">
        <v>5468</v>
      </c>
      <c r="AH185">
        <v>4.5999999999999996</v>
      </c>
    </row>
    <row r="186" spans="2:34">
      <c r="B186" t="s">
        <v>6017</v>
      </c>
      <c r="C186" t="s">
        <v>6018</v>
      </c>
      <c r="D186" t="s">
        <v>6019</v>
      </c>
      <c r="E186" t="s">
        <v>5774</v>
      </c>
      <c r="G186" s="4">
        <v>-9741729953</v>
      </c>
      <c r="T186" t="s">
        <v>6020</v>
      </c>
      <c r="U186" t="s">
        <v>6020</v>
      </c>
      <c r="W186">
        <v>23</v>
      </c>
      <c r="X186" t="s">
        <v>5468</v>
      </c>
      <c r="AH186">
        <v>4.4000000000000004</v>
      </c>
    </row>
    <row r="187" spans="2:34">
      <c r="B187" t="s">
        <v>6021</v>
      </c>
      <c r="C187" t="s">
        <v>6022</v>
      </c>
      <c r="D187" t="s">
        <v>6023</v>
      </c>
      <c r="E187" t="s">
        <v>5774</v>
      </c>
      <c r="G187" s="4">
        <v>-7204209535</v>
      </c>
      <c r="T187" t="s">
        <v>6024</v>
      </c>
      <c r="U187" t="s">
        <v>6024</v>
      </c>
      <c r="W187">
        <v>23</v>
      </c>
      <c r="X187" t="s">
        <v>5468</v>
      </c>
      <c r="AH187">
        <v>3.5</v>
      </c>
    </row>
    <row r="188" spans="2:34">
      <c r="B188" t="s">
        <v>6025</v>
      </c>
      <c r="C188" t="s">
        <v>6026</v>
      </c>
      <c r="D188" t="s">
        <v>6027</v>
      </c>
      <c r="E188" t="s">
        <v>5774</v>
      </c>
      <c r="G188" s="4">
        <v>-9844944053</v>
      </c>
      <c r="T188" t="s">
        <v>6028</v>
      </c>
      <c r="U188" t="s">
        <v>6028</v>
      </c>
      <c r="W188">
        <v>42</v>
      </c>
      <c r="X188" t="s">
        <v>5468</v>
      </c>
      <c r="AH188">
        <v>3.8</v>
      </c>
    </row>
    <row r="189" spans="2:34">
      <c r="B189" t="s">
        <v>6029</v>
      </c>
      <c r="C189" t="s">
        <v>6030</v>
      </c>
      <c r="D189" t="s">
        <v>6031</v>
      </c>
      <c r="E189" t="s">
        <v>5774</v>
      </c>
      <c r="G189" s="4">
        <v>-9152236458</v>
      </c>
      <c r="T189" t="s">
        <v>6032</v>
      </c>
      <c r="U189" t="s">
        <v>6032</v>
      </c>
      <c r="W189">
        <v>239</v>
      </c>
      <c r="X189" t="s">
        <v>5468</v>
      </c>
      <c r="AH189">
        <v>3.5</v>
      </c>
    </row>
    <row r="190" spans="2:34">
      <c r="B190" t="s">
        <v>6033</v>
      </c>
      <c r="C190" t="s">
        <v>6034</v>
      </c>
      <c r="D190" t="s">
        <v>6035</v>
      </c>
      <c r="E190" t="s">
        <v>5774</v>
      </c>
      <c r="G190" s="4">
        <v>-43779598</v>
      </c>
      <c r="T190" t="s">
        <v>6036</v>
      </c>
      <c r="U190" t="s">
        <v>6036</v>
      </c>
      <c r="W190">
        <v>250</v>
      </c>
      <c r="X190" t="s">
        <v>5468</v>
      </c>
      <c r="AH190">
        <v>4.5999999999999996</v>
      </c>
    </row>
    <row r="191" spans="2:34">
      <c r="B191" t="s">
        <v>6037</v>
      </c>
      <c r="C191" t="s">
        <v>6038</v>
      </c>
      <c r="D191" t="s">
        <v>6039</v>
      </c>
      <c r="E191" t="s">
        <v>5774</v>
      </c>
      <c r="G191" s="4">
        <v>-9980982254</v>
      </c>
      <c r="T191" t="s">
        <v>6040</v>
      </c>
      <c r="U191" t="s">
        <v>6040</v>
      </c>
      <c r="W191">
        <v>37</v>
      </c>
      <c r="X191" t="s">
        <v>5468</v>
      </c>
      <c r="AH191">
        <v>3.8</v>
      </c>
    </row>
    <row r="192" spans="2:34">
      <c r="B192" t="s">
        <v>6041</v>
      </c>
      <c r="C192" t="s">
        <v>6042</v>
      </c>
      <c r="D192" t="s">
        <v>6043</v>
      </c>
      <c r="E192" t="s">
        <v>5774</v>
      </c>
      <c r="T192" t="s">
        <v>6044</v>
      </c>
      <c r="U192" t="s">
        <v>6044</v>
      </c>
      <c r="W192">
        <v>73</v>
      </c>
      <c r="X192" t="s">
        <v>5468</v>
      </c>
      <c r="AH192">
        <v>4.3</v>
      </c>
    </row>
    <row r="193" spans="1:34">
      <c r="B193" t="s">
        <v>6045</v>
      </c>
      <c r="C193" t="s">
        <v>6046</v>
      </c>
      <c r="D193" t="s">
        <v>6047</v>
      </c>
      <c r="E193" t="s">
        <v>5774</v>
      </c>
      <c r="G193" s="4">
        <v>-48537425</v>
      </c>
      <c r="T193" t="s">
        <v>6048</v>
      </c>
      <c r="U193" t="s">
        <v>6048</v>
      </c>
      <c r="W193" t="s">
        <v>5982</v>
      </c>
      <c r="X193" t="s">
        <v>5468</v>
      </c>
      <c r="AH193">
        <v>3.5</v>
      </c>
    </row>
    <row r="194" spans="1:34">
      <c r="B194" t="s">
        <v>6049</v>
      </c>
      <c r="C194" t="s">
        <v>6050</v>
      </c>
      <c r="D194" t="s">
        <v>5789</v>
      </c>
      <c r="E194" t="s">
        <v>5774</v>
      </c>
      <c r="G194" s="4">
        <v>-9606900559</v>
      </c>
      <c r="T194" t="s">
        <v>6051</v>
      </c>
      <c r="U194" t="s">
        <v>6051</v>
      </c>
      <c r="W194">
        <v>75</v>
      </c>
      <c r="X194" t="s">
        <v>5468</v>
      </c>
      <c r="AH194">
        <v>4.9000000000000004</v>
      </c>
    </row>
    <row r="195" spans="1:34">
      <c r="B195" t="s">
        <v>6052</v>
      </c>
      <c r="C195" t="s">
        <v>6053</v>
      </c>
      <c r="D195" t="s">
        <v>6054</v>
      </c>
      <c r="E195" t="s">
        <v>5774</v>
      </c>
      <c r="G195" s="4">
        <v>-9152601026</v>
      </c>
      <c r="T195" t="s">
        <v>6055</v>
      </c>
      <c r="U195" t="s">
        <v>6055</v>
      </c>
      <c r="W195">
        <v>2</v>
      </c>
      <c r="X195" t="s">
        <v>5468</v>
      </c>
      <c r="AH195">
        <v>3.5</v>
      </c>
    </row>
    <row r="196" spans="1:34">
      <c r="B196" t="s">
        <v>6056</v>
      </c>
      <c r="C196" t="s">
        <v>6057</v>
      </c>
      <c r="D196" t="s">
        <v>5852</v>
      </c>
      <c r="E196" t="s">
        <v>5774</v>
      </c>
      <c r="G196" s="4">
        <v>-9164556792</v>
      </c>
      <c r="T196" t="s">
        <v>6058</v>
      </c>
      <c r="U196" t="s">
        <v>6058</v>
      </c>
      <c r="W196">
        <v>89</v>
      </c>
      <c r="X196" t="s">
        <v>5468</v>
      </c>
      <c r="AH196">
        <v>3.4</v>
      </c>
    </row>
    <row r="197" spans="1:34">
      <c r="B197" t="s">
        <v>6059</v>
      </c>
      <c r="C197" t="s">
        <v>6060</v>
      </c>
      <c r="D197" t="s">
        <v>6061</v>
      </c>
      <c r="E197" t="s">
        <v>5774</v>
      </c>
      <c r="G197" s="4">
        <v>-7406388575</v>
      </c>
      <c r="T197" t="s">
        <v>6062</v>
      </c>
      <c r="U197" t="s">
        <v>6062</v>
      </c>
      <c r="W197">
        <v>874</v>
      </c>
      <c r="X197" t="s">
        <v>5468</v>
      </c>
      <c r="AH197">
        <v>4.3</v>
      </c>
    </row>
    <row r="198" spans="1:34">
      <c r="B198" t="s">
        <v>6063</v>
      </c>
      <c r="C198" t="s">
        <v>6064</v>
      </c>
      <c r="D198" t="s">
        <v>6065</v>
      </c>
      <c r="E198" t="s">
        <v>5774</v>
      </c>
      <c r="G198" s="4">
        <v>-9152129648</v>
      </c>
      <c r="T198" t="s">
        <v>6066</v>
      </c>
      <c r="U198" t="s">
        <v>6066</v>
      </c>
      <c r="W198">
        <v>235</v>
      </c>
      <c r="X198" t="s">
        <v>5468</v>
      </c>
      <c r="AH198">
        <v>4.4000000000000004</v>
      </c>
    </row>
    <row r="199" spans="1:34">
      <c r="C199" t="s">
        <v>6067</v>
      </c>
      <c r="D199" t="s">
        <v>6068</v>
      </c>
      <c r="E199" t="s">
        <v>5774</v>
      </c>
      <c r="G199" s="4">
        <v>-9591522840</v>
      </c>
      <c r="T199" t="s">
        <v>6069</v>
      </c>
      <c r="U199" t="s">
        <v>6069</v>
      </c>
      <c r="W199">
        <v>143</v>
      </c>
      <c r="X199" t="s">
        <v>5468</v>
      </c>
      <c r="AH199">
        <v>4.5999999999999996</v>
      </c>
    </row>
    <row r="200" spans="1:34">
      <c r="B200" t="s">
        <v>6070</v>
      </c>
      <c r="C200" t="s">
        <v>6071</v>
      </c>
      <c r="D200" t="s">
        <v>6072</v>
      </c>
      <c r="E200" t="s">
        <v>5774</v>
      </c>
      <c r="G200" s="4">
        <v>-8050803439</v>
      </c>
      <c r="T200" t="s">
        <v>6073</v>
      </c>
      <c r="U200" t="s">
        <v>6073</v>
      </c>
      <c r="W200">
        <v>19</v>
      </c>
      <c r="X200" t="s">
        <v>5468</v>
      </c>
      <c r="AH200">
        <v>4.2</v>
      </c>
    </row>
    <row r="201" spans="1:34">
      <c r="B201" t="s">
        <v>6074</v>
      </c>
      <c r="C201" t="s">
        <v>6075</v>
      </c>
      <c r="D201" t="s">
        <v>6076</v>
      </c>
      <c r="E201" t="s">
        <v>5774</v>
      </c>
      <c r="G201" s="4">
        <v>-9152301333</v>
      </c>
      <c r="T201" t="s">
        <v>6077</v>
      </c>
      <c r="U201" t="s">
        <v>6077</v>
      </c>
      <c r="W201">
        <v>4</v>
      </c>
      <c r="X201" t="s">
        <v>5468</v>
      </c>
      <c r="AH201">
        <v>3.8</v>
      </c>
    </row>
    <row r="202" spans="1:34">
      <c r="B202" t="s">
        <v>6078</v>
      </c>
      <c r="C202" t="s">
        <v>6079</v>
      </c>
      <c r="D202" t="s">
        <v>6080</v>
      </c>
      <c r="E202" t="s">
        <v>5774</v>
      </c>
      <c r="G202" s="4">
        <v>-9980073643</v>
      </c>
      <c r="T202" t="s">
        <v>6081</v>
      </c>
      <c r="U202" t="s">
        <v>6081</v>
      </c>
      <c r="W202">
        <v>106</v>
      </c>
      <c r="X202" t="s">
        <v>5468</v>
      </c>
      <c r="AH202">
        <v>4.3</v>
      </c>
    </row>
    <row r="203" spans="1:34">
      <c r="A203" s="2" t="s">
        <v>1020</v>
      </c>
      <c r="B203" t="s">
        <v>6082</v>
      </c>
      <c r="C203" t="s">
        <v>6083</v>
      </c>
      <c r="E203" t="s">
        <v>50</v>
      </c>
      <c r="G203" s="4">
        <v>-9152288112</v>
      </c>
      <c r="T203" t="s">
        <v>6084</v>
      </c>
      <c r="U203" t="s">
        <v>6084</v>
      </c>
      <c r="W203">
        <v>15</v>
      </c>
      <c r="X203" t="s">
        <v>5468</v>
      </c>
      <c r="AH203">
        <v>4.3</v>
      </c>
    </row>
    <row r="204" spans="1:34">
      <c r="B204" t="s">
        <v>6085</v>
      </c>
      <c r="C204" t="s">
        <v>6086</v>
      </c>
      <c r="E204" t="s">
        <v>50</v>
      </c>
      <c r="G204" s="4">
        <v>-9820957059</v>
      </c>
      <c r="T204" t="s">
        <v>6087</v>
      </c>
      <c r="U204" t="s">
        <v>6087</v>
      </c>
      <c r="W204">
        <v>83</v>
      </c>
      <c r="X204" t="s">
        <v>5468</v>
      </c>
      <c r="AH204">
        <v>4.8</v>
      </c>
    </row>
    <row r="205" spans="1:34">
      <c r="B205" t="s">
        <v>6088</v>
      </c>
      <c r="C205" t="s">
        <v>6089</v>
      </c>
      <c r="E205" t="s">
        <v>50</v>
      </c>
      <c r="G205" s="4">
        <v>-9920203797</v>
      </c>
      <c r="T205" t="s">
        <v>6090</v>
      </c>
      <c r="U205" t="s">
        <v>6090</v>
      </c>
      <c r="W205">
        <v>13</v>
      </c>
      <c r="X205" t="s">
        <v>5468</v>
      </c>
      <c r="AH205">
        <v>4.2</v>
      </c>
    </row>
    <row r="206" spans="1:34">
      <c r="B206" t="s">
        <v>6091</v>
      </c>
      <c r="C206" t="s">
        <v>6092</v>
      </c>
      <c r="E206" t="s">
        <v>2782</v>
      </c>
      <c r="G206" s="4">
        <v>-2513859</v>
      </c>
      <c r="T206" t="s">
        <v>6093</v>
      </c>
      <c r="U206" t="s">
        <v>6093</v>
      </c>
      <c r="W206">
        <v>1924</v>
      </c>
      <c r="X206" t="s">
        <v>5468</v>
      </c>
      <c r="AH206">
        <v>4</v>
      </c>
    </row>
    <row r="207" spans="1:34">
      <c r="B207" t="s">
        <v>6094</v>
      </c>
      <c r="C207" t="s">
        <v>6095</v>
      </c>
      <c r="E207" t="s">
        <v>953</v>
      </c>
      <c r="G207" s="4">
        <v>-9967176857</v>
      </c>
      <c r="T207" t="s">
        <v>6096</v>
      </c>
      <c r="U207" t="s">
        <v>6096</v>
      </c>
      <c r="W207">
        <v>52</v>
      </c>
      <c r="X207" t="s">
        <v>5468</v>
      </c>
      <c r="AH207">
        <v>4.2</v>
      </c>
    </row>
    <row r="208" spans="1:34">
      <c r="B208" t="s">
        <v>6097</v>
      </c>
      <c r="C208" t="s">
        <v>6098</v>
      </c>
      <c r="E208" t="s">
        <v>50</v>
      </c>
      <c r="G208" s="4">
        <v>-7506734111</v>
      </c>
      <c r="T208" t="s">
        <v>6099</v>
      </c>
      <c r="U208" t="s">
        <v>6099</v>
      </c>
      <c r="W208">
        <v>30</v>
      </c>
      <c r="X208" t="s">
        <v>5468</v>
      </c>
      <c r="AH208">
        <v>4.7</v>
      </c>
    </row>
    <row r="209" spans="2:34">
      <c r="B209" t="s">
        <v>6100</v>
      </c>
      <c r="C209" t="s">
        <v>6101</v>
      </c>
      <c r="E209" t="s">
        <v>50</v>
      </c>
      <c r="G209" s="4">
        <v>-9152871996</v>
      </c>
      <c r="T209" t="s">
        <v>6102</v>
      </c>
      <c r="U209" t="s">
        <v>6102</v>
      </c>
      <c r="W209">
        <v>26</v>
      </c>
      <c r="X209" t="s">
        <v>5468</v>
      </c>
      <c r="AH209">
        <v>4.3</v>
      </c>
    </row>
    <row r="210" spans="2:34">
      <c r="B210" t="s">
        <v>6103</v>
      </c>
      <c r="C210" t="s">
        <v>6104</v>
      </c>
      <c r="E210" t="s">
        <v>50</v>
      </c>
      <c r="G210" s="4">
        <v>-9167417140</v>
      </c>
      <c r="T210" t="s">
        <v>6105</v>
      </c>
      <c r="U210" t="s">
        <v>6105</v>
      </c>
      <c r="W210">
        <v>36</v>
      </c>
      <c r="X210" t="s">
        <v>5468</v>
      </c>
      <c r="AH210">
        <v>4.8</v>
      </c>
    </row>
    <row r="211" spans="2:34">
      <c r="B211" t="s">
        <v>6106</v>
      </c>
      <c r="C211" t="s">
        <v>6107</v>
      </c>
      <c r="E211" t="s">
        <v>50</v>
      </c>
      <c r="G211" s="4">
        <v>-8454977817</v>
      </c>
      <c r="T211" t="s">
        <v>6108</v>
      </c>
      <c r="U211" t="s">
        <v>6108</v>
      </c>
      <c r="W211">
        <v>35</v>
      </c>
      <c r="X211" t="s">
        <v>5468</v>
      </c>
      <c r="AH211">
        <v>5</v>
      </c>
    </row>
    <row r="212" spans="2:34">
      <c r="B212" t="s">
        <v>6109</v>
      </c>
      <c r="C212" t="s">
        <v>6110</v>
      </c>
      <c r="E212" t="s">
        <v>953</v>
      </c>
      <c r="G212" s="4">
        <v>-9892461616</v>
      </c>
      <c r="T212" t="s">
        <v>6111</v>
      </c>
      <c r="U212" t="s">
        <v>6111</v>
      </c>
      <c r="W212">
        <v>74</v>
      </c>
      <c r="X212" t="s">
        <v>5468</v>
      </c>
      <c r="AH212">
        <v>5</v>
      </c>
    </row>
    <row r="213" spans="2:34">
      <c r="B213" t="s">
        <v>6112</v>
      </c>
      <c r="C213" t="s">
        <v>6113</v>
      </c>
      <c r="E213" t="s">
        <v>50</v>
      </c>
      <c r="G213" s="4">
        <v>-23540935</v>
      </c>
      <c r="T213" t="s">
        <v>6114</v>
      </c>
      <c r="U213" t="s">
        <v>6114</v>
      </c>
      <c r="W213">
        <v>9</v>
      </c>
      <c r="X213" t="s">
        <v>5468</v>
      </c>
      <c r="AH213">
        <v>4.0999999999999996</v>
      </c>
    </row>
    <row r="214" spans="2:34">
      <c r="B214" t="s">
        <v>6115</v>
      </c>
      <c r="C214" t="s">
        <v>6116</v>
      </c>
      <c r="E214" t="s">
        <v>953</v>
      </c>
      <c r="G214" s="4">
        <v>-9819972269</v>
      </c>
      <c r="T214" t="s">
        <v>6117</v>
      </c>
      <c r="U214" t="s">
        <v>6117</v>
      </c>
      <c r="W214">
        <v>138</v>
      </c>
      <c r="X214" t="s">
        <v>5468</v>
      </c>
      <c r="AH214">
        <v>4.8</v>
      </c>
    </row>
    <row r="215" spans="2:34">
      <c r="B215" t="s">
        <v>6118</v>
      </c>
      <c r="C215" t="s">
        <v>6119</v>
      </c>
      <c r="E215" t="s">
        <v>50</v>
      </c>
      <c r="G215" s="4">
        <v>-26367200</v>
      </c>
      <c r="T215" t="s">
        <v>6120</v>
      </c>
      <c r="U215" t="s">
        <v>6120</v>
      </c>
      <c r="W215">
        <v>3776</v>
      </c>
      <c r="X215" t="s">
        <v>5468</v>
      </c>
      <c r="AH215">
        <v>4</v>
      </c>
    </row>
    <row r="216" spans="2:34">
      <c r="B216" t="s">
        <v>6121</v>
      </c>
      <c r="C216" t="s">
        <v>6122</v>
      </c>
      <c r="E216" t="s">
        <v>50</v>
      </c>
      <c r="G216" s="4">
        <v>-26207809</v>
      </c>
      <c r="T216" t="s">
        <v>6123</v>
      </c>
      <c r="U216" t="s">
        <v>6123</v>
      </c>
      <c r="W216">
        <v>119</v>
      </c>
      <c r="X216" t="s">
        <v>5468</v>
      </c>
      <c r="AH216">
        <v>4.0999999999999996</v>
      </c>
    </row>
    <row r="217" spans="2:34">
      <c r="C217" t="s">
        <v>6124</v>
      </c>
      <c r="E217" t="s">
        <v>50</v>
      </c>
      <c r="G217" s="4">
        <v>-9833976770</v>
      </c>
      <c r="T217" t="s">
        <v>6125</v>
      </c>
      <c r="U217" t="s">
        <v>6125</v>
      </c>
      <c r="W217">
        <v>75</v>
      </c>
      <c r="X217" t="s">
        <v>5468</v>
      </c>
      <c r="AH217">
        <v>4.0999999999999996</v>
      </c>
    </row>
    <row r="218" spans="2:34">
      <c r="B218" t="s">
        <v>6126</v>
      </c>
      <c r="C218" t="s">
        <v>6127</v>
      </c>
      <c r="E218" t="s">
        <v>2782</v>
      </c>
      <c r="G218" s="4">
        <v>-9152339641</v>
      </c>
      <c r="T218" t="s">
        <v>6128</v>
      </c>
      <c r="U218" t="s">
        <v>6128</v>
      </c>
      <c r="W218">
        <v>26</v>
      </c>
      <c r="X218" t="s">
        <v>5468</v>
      </c>
      <c r="AH218">
        <v>4</v>
      </c>
    </row>
    <row r="219" spans="2:34">
      <c r="B219" t="s">
        <v>6129</v>
      </c>
      <c r="C219" t="s">
        <v>6130</v>
      </c>
      <c r="E219" t="s">
        <v>50</v>
      </c>
      <c r="G219" s="4">
        <v>-9867698031</v>
      </c>
      <c r="T219" t="s">
        <v>6131</v>
      </c>
      <c r="U219" t="s">
        <v>6131</v>
      </c>
      <c r="W219">
        <v>11</v>
      </c>
      <c r="X219" t="s">
        <v>5468</v>
      </c>
      <c r="AH219">
        <v>4</v>
      </c>
    </row>
    <row r="220" spans="2:34">
      <c r="B220" t="s">
        <v>6132</v>
      </c>
      <c r="C220" t="s">
        <v>6133</v>
      </c>
      <c r="E220" t="s">
        <v>50</v>
      </c>
      <c r="G220" s="4">
        <v>-8451981464</v>
      </c>
      <c r="T220" t="s">
        <v>6134</v>
      </c>
      <c r="U220" t="s">
        <v>6134</v>
      </c>
      <c r="W220">
        <v>118</v>
      </c>
      <c r="X220" t="s">
        <v>5468</v>
      </c>
      <c r="AH220">
        <v>4.4000000000000004</v>
      </c>
    </row>
    <row r="221" spans="2:34">
      <c r="B221" t="s">
        <v>6135</v>
      </c>
      <c r="C221" t="s">
        <v>6136</v>
      </c>
      <c r="E221" t="s">
        <v>50</v>
      </c>
      <c r="G221" s="4">
        <v>-8960723882</v>
      </c>
      <c r="T221" t="s">
        <v>6137</v>
      </c>
      <c r="U221" t="s">
        <v>6137</v>
      </c>
      <c r="W221">
        <v>36</v>
      </c>
      <c r="X221" t="s">
        <v>5468</v>
      </c>
      <c r="AH221">
        <v>4.0999999999999996</v>
      </c>
    </row>
    <row r="222" spans="2:34">
      <c r="B222" t="s">
        <v>6138</v>
      </c>
      <c r="C222" t="s">
        <v>6139</v>
      </c>
      <c r="E222" t="s">
        <v>50</v>
      </c>
      <c r="G222" s="4">
        <v>-67853531</v>
      </c>
      <c r="T222" t="s">
        <v>6140</v>
      </c>
      <c r="U222" t="s">
        <v>6140</v>
      </c>
      <c r="W222">
        <v>3087</v>
      </c>
      <c r="X222" t="s">
        <v>5468</v>
      </c>
      <c r="AH222">
        <v>4.3</v>
      </c>
    </row>
    <row r="223" spans="2:34">
      <c r="B223" t="s">
        <v>6141</v>
      </c>
      <c r="C223" t="s">
        <v>6142</v>
      </c>
      <c r="E223" t="s">
        <v>50</v>
      </c>
      <c r="G223" s="4">
        <v>-7738798699</v>
      </c>
      <c r="T223" t="s">
        <v>6143</v>
      </c>
      <c r="U223" t="s">
        <v>6143</v>
      </c>
      <c r="W223">
        <v>41</v>
      </c>
      <c r="X223" t="s">
        <v>5468</v>
      </c>
      <c r="AH223">
        <v>4.8</v>
      </c>
    </row>
    <row r="224" spans="2:34">
      <c r="B224" t="s">
        <v>6144</v>
      </c>
      <c r="C224" t="s">
        <v>6145</v>
      </c>
      <c r="E224" t="s">
        <v>50</v>
      </c>
      <c r="G224" s="4">
        <v>-9152749544</v>
      </c>
      <c r="T224" t="s">
        <v>6146</v>
      </c>
      <c r="U224" t="s">
        <v>6146</v>
      </c>
      <c r="W224">
        <v>22</v>
      </c>
      <c r="X224" t="s">
        <v>5468</v>
      </c>
      <c r="AH224">
        <v>4.7</v>
      </c>
    </row>
    <row r="225" spans="2:34">
      <c r="B225" t="s">
        <v>6147</v>
      </c>
      <c r="C225" t="s">
        <v>6148</v>
      </c>
      <c r="E225" t="s">
        <v>50</v>
      </c>
      <c r="G225" s="4">
        <v>-28964398</v>
      </c>
      <c r="T225" t="s">
        <v>6149</v>
      </c>
      <c r="U225" t="s">
        <v>6149</v>
      </c>
      <c r="W225">
        <v>1373</v>
      </c>
      <c r="X225" t="s">
        <v>5468</v>
      </c>
      <c r="AH225">
        <v>4.2</v>
      </c>
    </row>
    <row r="226" spans="2:34">
      <c r="B226" t="s">
        <v>6150</v>
      </c>
      <c r="C226" t="s">
        <v>6151</v>
      </c>
      <c r="E226" t="s">
        <v>50</v>
      </c>
      <c r="G226" s="4">
        <v>-9867020418</v>
      </c>
      <c r="T226" t="s">
        <v>6152</v>
      </c>
      <c r="U226" t="s">
        <v>6152</v>
      </c>
      <c r="W226">
        <v>122</v>
      </c>
      <c r="X226" t="s">
        <v>5468</v>
      </c>
      <c r="AH226">
        <v>3.9</v>
      </c>
    </row>
    <row r="227" spans="2:34">
      <c r="B227" t="s">
        <v>6153</v>
      </c>
      <c r="C227" t="s">
        <v>6154</v>
      </c>
      <c r="E227" t="s">
        <v>50</v>
      </c>
      <c r="G227" s="4">
        <v>-9152464017</v>
      </c>
      <c r="T227" t="s">
        <v>6155</v>
      </c>
      <c r="U227" t="s">
        <v>6155</v>
      </c>
      <c r="W227">
        <v>92</v>
      </c>
      <c r="X227" t="s">
        <v>5468</v>
      </c>
      <c r="AH227">
        <v>4.2</v>
      </c>
    </row>
    <row r="228" spans="2:34">
      <c r="B228" t="s">
        <v>6156</v>
      </c>
      <c r="C228" t="s">
        <v>6157</v>
      </c>
      <c r="E228" t="s">
        <v>50</v>
      </c>
      <c r="G228" s="4">
        <v>-7506639915</v>
      </c>
      <c r="T228" t="s">
        <v>6158</v>
      </c>
      <c r="U228" t="s">
        <v>6158</v>
      </c>
      <c r="W228">
        <v>154</v>
      </c>
      <c r="X228" t="s">
        <v>6159</v>
      </c>
      <c r="AH228">
        <v>4.7</v>
      </c>
    </row>
    <row r="229" spans="2:34">
      <c r="B229" t="s">
        <v>6160</v>
      </c>
      <c r="C229" t="s">
        <v>6161</v>
      </c>
      <c r="E229" t="s">
        <v>50</v>
      </c>
      <c r="G229" s="4">
        <v>-40386931</v>
      </c>
      <c r="T229" t="s">
        <v>6162</v>
      </c>
      <c r="U229" t="s">
        <v>6162</v>
      </c>
      <c r="W229">
        <v>13184</v>
      </c>
      <c r="X229" t="s">
        <v>5468</v>
      </c>
      <c r="AH229">
        <v>4.0999999999999996</v>
      </c>
    </row>
    <row r="230" spans="2:34">
      <c r="B230" t="s">
        <v>6163</v>
      </c>
      <c r="C230" t="s">
        <v>6164</v>
      </c>
      <c r="E230" t="s">
        <v>953</v>
      </c>
      <c r="G230" s="4">
        <v>-9324073239</v>
      </c>
      <c r="T230" t="s">
        <v>6165</v>
      </c>
      <c r="U230" t="s">
        <v>6165</v>
      </c>
      <c r="W230">
        <v>65</v>
      </c>
      <c r="X230" t="s">
        <v>5468</v>
      </c>
      <c r="AH230">
        <v>4.5999999999999996</v>
      </c>
    </row>
    <row r="231" spans="2:34">
      <c r="B231" t="s">
        <v>6166</v>
      </c>
      <c r="C231" t="s">
        <v>6167</v>
      </c>
      <c r="E231" t="s">
        <v>50</v>
      </c>
      <c r="G231" s="4">
        <v>-7700008739</v>
      </c>
      <c r="T231" t="s">
        <v>6168</v>
      </c>
      <c r="U231" t="s">
        <v>6168</v>
      </c>
      <c r="W231">
        <v>49</v>
      </c>
      <c r="X231" t="s">
        <v>5468</v>
      </c>
      <c r="AH231">
        <v>5</v>
      </c>
    </row>
    <row r="232" spans="2:34">
      <c r="B232" t="s">
        <v>6169</v>
      </c>
      <c r="C232" t="s">
        <v>6170</v>
      </c>
      <c r="E232" t="s">
        <v>50</v>
      </c>
      <c r="G232" s="4">
        <v>-9664506647</v>
      </c>
      <c r="T232" t="s">
        <v>6171</v>
      </c>
      <c r="U232" t="s">
        <v>6171</v>
      </c>
      <c r="W232">
        <v>28</v>
      </c>
      <c r="X232" t="s">
        <v>5468</v>
      </c>
      <c r="AH232">
        <v>4.5</v>
      </c>
    </row>
    <row r="233" spans="2:34">
      <c r="B233" t="s">
        <v>6172</v>
      </c>
      <c r="C233" t="s">
        <v>6173</v>
      </c>
      <c r="E233" t="s">
        <v>953</v>
      </c>
      <c r="G233" s="4">
        <v>-7387325898</v>
      </c>
      <c r="T233" t="s">
        <v>6174</v>
      </c>
      <c r="U233" t="s">
        <v>6174</v>
      </c>
      <c r="W233">
        <v>51</v>
      </c>
      <c r="X233" t="s">
        <v>5468</v>
      </c>
      <c r="AH233">
        <v>4.7</v>
      </c>
    </row>
    <row r="234" spans="2:34">
      <c r="B234" t="s">
        <v>6175</v>
      </c>
      <c r="C234" t="s">
        <v>6176</v>
      </c>
      <c r="E234" t="s">
        <v>50</v>
      </c>
      <c r="G234" s="4">
        <v>-26205947</v>
      </c>
      <c r="T234" t="s">
        <v>6177</v>
      </c>
      <c r="U234" t="s">
        <v>6177</v>
      </c>
      <c r="W234">
        <v>3667</v>
      </c>
      <c r="X234" t="s">
        <v>5468</v>
      </c>
      <c r="AH234">
        <v>4.0999999999999996</v>
      </c>
    </row>
    <row r="235" spans="2:34">
      <c r="B235" t="s">
        <v>5920</v>
      </c>
      <c r="C235" t="s">
        <v>6178</v>
      </c>
      <c r="E235" t="s">
        <v>50</v>
      </c>
      <c r="G235" s="4">
        <v>-9664352070</v>
      </c>
      <c r="T235" t="s">
        <v>6179</v>
      </c>
      <c r="U235" t="s">
        <v>6179</v>
      </c>
      <c r="W235">
        <v>10</v>
      </c>
      <c r="X235" t="s">
        <v>5468</v>
      </c>
      <c r="AH235">
        <v>4.5999999999999996</v>
      </c>
    </row>
    <row r="236" spans="2:34">
      <c r="B236" t="s">
        <v>6180</v>
      </c>
      <c r="C236" t="s">
        <v>6181</v>
      </c>
      <c r="E236" t="s">
        <v>50</v>
      </c>
      <c r="G236" s="4">
        <v>-9773069913</v>
      </c>
      <c r="T236" t="s">
        <v>6182</v>
      </c>
      <c r="U236" t="s">
        <v>6182</v>
      </c>
      <c r="W236">
        <v>1403</v>
      </c>
      <c r="X236" t="s">
        <v>5468</v>
      </c>
      <c r="AH236">
        <v>4</v>
      </c>
    </row>
    <row r="237" spans="2:34">
      <c r="B237" t="s">
        <v>6183</v>
      </c>
      <c r="C237" t="s">
        <v>6184</v>
      </c>
      <c r="E237" t="s">
        <v>50</v>
      </c>
      <c r="G237" s="4">
        <v>-9152781043</v>
      </c>
      <c r="T237" t="s">
        <v>6185</v>
      </c>
      <c r="U237" t="s">
        <v>6185</v>
      </c>
      <c r="W237">
        <v>4</v>
      </c>
      <c r="X237" t="s">
        <v>5468</v>
      </c>
      <c r="AH237">
        <v>4.4000000000000004</v>
      </c>
    </row>
    <row r="238" spans="2:34">
      <c r="B238" t="s">
        <v>6186</v>
      </c>
      <c r="C238" t="s">
        <v>6187</v>
      </c>
      <c r="E238" t="s">
        <v>953</v>
      </c>
      <c r="G238" s="4">
        <v>-2445304</v>
      </c>
      <c r="T238" t="s">
        <v>6188</v>
      </c>
      <c r="U238" t="s">
        <v>6188</v>
      </c>
      <c r="W238">
        <v>4062</v>
      </c>
      <c r="X238" t="s">
        <v>5468</v>
      </c>
      <c r="AH238">
        <v>4</v>
      </c>
    </row>
    <row r="239" spans="2:34">
      <c r="B239" t="s">
        <v>6189</v>
      </c>
      <c r="C239" t="s">
        <v>6190</v>
      </c>
      <c r="E239" t="s">
        <v>50</v>
      </c>
      <c r="G239" s="4">
        <v>-7400404375</v>
      </c>
      <c r="T239" t="s">
        <v>6191</v>
      </c>
      <c r="U239" t="s">
        <v>6191</v>
      </c>
      <c r="W239">
        <v>83</v>
      </c>
      <c r="X239" t="s">
        <v>5468</v>
      </c>
      <c r="AH239">
        <v>4.3</v>
      </c>
    </row>
    <row r="240" spans="2:34">
      <c r="B240" t="s">
        <v>6192</v>
      </c>
      <c r="C240" t="s">
        <v>6193</v>
      </c>
      <c r="E240" t="s">
        <v>50</v>
      </c>
      <c r="G240" s="4">
        <v>-66913168</v>
      </c>
      <c r="T240" t="s">
        <v>6194</v>
      </c>
      <c r="U240" t="s">
        <v>6194</v>
      </c>
      <c r="W240">
        <v>35</v>
      </c>
      <c r="X240" t="s">
        <v>5468</v>
      </c>
      <c r="AH240">
        <v>3.8</v>
      </c>
    </row>
    <row r="241" spans="2:34">
      <c r="B241" t="s">
        <v>6195</v>
      </c>
      <c r="C241" t="s">
        <v>6196</v>
      </c>
      <c r="E241" t="s">
        <v>50</v>
      </c>
      <c r="G241" s="4">
        <v>-7045181109</v>
      </c>
      <c r="T241" t="s">
        <v>6197</v>
      </c>
      <c r="U241" t="s">
        <v>6197</v>
      </c>
      <c r="W241">
        <v>392</v>
      </c>
      <c r="X241" t="s">
        <v>5468</v>
      </c>
      <c r="AH241">
        <v>3.9</v>
      </c>
    </row>
    <row r="242" spans="2:34">
      <c r="B242" t="s">
        <v>6198</v>
      </c>
      <c r="C242" t="s">
        <v>6199</v>
      </c>
      <c r="E242" t="s">
        <v>953</v>
      </c>
      <c r="G242" s="4">
        <v>-8286313695</v>
      </c>
      <c r="T242" t="s">
        <v>6200</v>
      </c>
      <c r="U242" t="s">
        <v>6200</v>
      </c>
      <c r="W242">
        <v>12</v>
      </c>
      <c r="X242" t="s">
        <v>5468</v>
      </c>
      <c r="AH242">
        <v>3.7</v>
      </c>
    </row>
    <row r="243" spans="2:34">
      <c r="B243" t="s">
        <v>6201</v>
      </c>
      <c r="C243" t="s">
        <v>6202</v>
      </c>
      <c r="E243" t="s">
        <v>50</v>
      </c>
      <c r="G243" s="4">
        <v>-26408830</v>
      </c>
      <c r="T243" t="s">
        <v>6203</v>
      </c>
      <c r="U243" t="s">
        <v>6203</v>
      </c>
      <c r="W243">
        <v>4266</v>
      </c>
      <c r="X243" t="s">
        <v>5468</v>
      </c>
      <c r="AH243">
        <v>4.0999999999999996</v>
      </c>
    </row>
    <row r="244" spans="2:34">
      <c r="B244" t="s">
        <v>6204</v>
      </c>
      <c r="C244" t="s">
        <v>6205</v>
      </c>
      <c r="E244" t="s">
        <v>50</v>
      </c>
      <c r="G244" s="4">
        <v>-9152548212</v>
      </c>
      <c r="T244" t="s">
        <v>6206</v>
      </c>
      <c r="U244" t="s">
        <v>6206</v>
      </c>
      <c r="W244">
        <v>1478</v>
      </c>
      <c r="X244" t="s">
        <v>5468</v>
      </c>
      <c r="AH244">
        <v>4.0999999999999996</v>
      </c>
    </row>
    <row r="245" spans="2:34">
      <c r="B245" t="s">
        <v>6207</v>
      </c>
      <c r="C245" t="s">
        <v>6208</v>
      </c>
      <c r="E245" t="s">
        <v>50</v>
      </c>
      <c r="G245" s="4">
        <v>-21635045</v>
      </c>
      <c r="T245" t="s">
        <v>6209</v>
      </c>
      <c r="U245" t="s">
        <v>6209</v>
      </c>
      <c r="W245">
        <v>464</v>
      </c>
      <c r="X245" t="s">
        <v>5468</v>
      </c>
      <c r="AH245">
        <v>4</v>
      </c>
    </row>
    <row r="246" spans="2:34">
      <c r="B246" t="s">
        <v>6210</v>
      </c>
      <c r="C246" t="s">
        <v>6211</v>
      </c>
      <c r="E246" t="s">
        <v>50</v>
      </c>
      <c r="G246" s="4">
        <v>-8879898318</v>
      </c>
      <c r="T246" t="s">
        <v>6212</v>
      </c>
      <c r="U246" t="s">
        <v>6212</v>
      </c>
      <c r="W246">
        <v>71</v>
      </c>
      <c r="X246" t="s">
        <v>5468</v>
      </c>
      <c r="AH246">
        <v>4.3</v>
      </c>
    </row>
    <row r="247" spans="2:34">
      <c r="B247" t="s">
        <v>6213</v>
      </c>
      <c r="C247" t="s">
        <v>6214</v>
      </c>
      <c r="E247" t="s">
        <v>50</v>
      </c>
      <c r="G247" s="4">
        <v>-9152376787</v>
      </c>
      <c r="T247" t="s">
        <v>6215</v>
      </c>
      <c r="U247" t="s">
        <v>6215</v>
      </c>
      <c r="W247">
        <v>141</v>
      </c>
      <c r="X247" t="s">
        <v>5468</v>
      </c>
      <c r="AH247">
        <v>3.9</v>
      </c>
    </row>
    <row r="248" spans="2:34">
      <c r="B248" t="s">
        <v>6216</v>
      </c>
      <c r="C248" t="s">
        <v>6217</v>
      </c>
      <c r="E248" t="s">
        <v>50</v>
      </c>
      <c r="G248" s="4">
        <v>-24306538</v>
      </c>
      <c r="T248" t="s">
        <v>6218</v>
      </c>
      <c r="U248" t="s">
        <v>6218</v>
      </c>
      <c r="W248">
        <v>11</v>
      </c>
      <c r="X248" t="s">
        <v>5468</v>
      </c>
      <c r="AH248">
        <v>4.0999999999999996</v>
      </c>
    </row>
    <row r="249" spans="2:34">
      <c r="B249" t="s">
        <v>6219</v>
      </c>
      <c r="C249" t="s">
        <v>6220</v>
      </c>
      <c r="E249" t="s">
        <v>50</v>
      </c>
      <c r="G249" s="4">
        <v>-9082053644</v>
      </c>
      <c r="T249" t="s">
        <v>6221</v>
      </c>
      <c r="U249" t="s">
        <v>6221</v>
      </c>
      <c r="W249">
        <v>47</v>
      </c>
      <c r="X249" t="s">
        <v>5468</v>
      </c>
      <c r="AH249">
        <v>4.4000000000000004</v>
      </c>
    </row>
    <row r="250" spans="2:34">
      <c r="B250" t="s">
        <v>6222</v>
      </c>
      <c r="C250" t="s">
        <v>6223</v>
      </c>
      <c r="E250" t="s">
        <v>50</v>
      </c>
      <c r="G250" s="4">
        <v>-27709324</v>
      </c>
      <c r="T250" t="s">
        <v>6224</v>
      </c>
      <c r="U250" t="s">
        <v>6224</v>
      </c>
      <c r="W250">
        <v>2239</v>
      </c>
      <c r="X250" t="s">
        <v>5468</v>
      </c>
      <c r="AH250">
        <v>3.8</v>
      </c>
    </row>
    <row r="251" spans="2:34">
      <c r="B251" t="s">
        <v>6225</v>
      </c>
      <c r="C251" t="s">
        <v>6226</v>
      </c>
      <c r="E251" t="s">
        <v>50</v>
      </c>
      <c r="G251" s="4">
        <v>-24172607</v>
      </c>
      <c r="T251" t="s">
        <v>6227</v>
      </c>
      <c r="U251" t="s">
        <v>6227</v>
      </c>
      <c r="W251">
        <v>25</v>
      </c>
      <c r="X251" t="s">
        <v>5468</v>
      </c>
      <c r="AH251">
        <v>4.2</v>
      </c>
    </row>
    <row r="252" spans="2:34">
      <c r="B252" t="s">
        <v>6228</v>
      </c>
      <c r="C252" t="s">
        <v>6229</v>
      </c>
      <c r="E252" t="s">
        <v>50</v>
      </c>
      <c r="G252" s="4">
        <v>-8369637441</v>
      </c>
      <c r="T252" t="s">
        <v>6230</v>
      </c>
      <c r="U252" t="s">
        <v>6230</v>
      </c>
      <c r="W252">
        <v>11</v>
      </c>
      <c r="X252" t="s">
        <v>5468</v>
      </c>
      <c r="AH252">
        <v>4</v>
      </c>
    </row>
    <row r="253" spans="2:34">
      <c r="B253" t="s">
        <v>6231</v>
      </c>
      <c r="C253" t="s">
        <v>6232</v>
      </c>
      <c r="E253" t="s">
        <v>50</v>
      </c>
      <c r="G253" s="4">
        <v>-8850270960</v>
      </c>
      <c r="T253" t="s">
        <v>6233</v>
      </c>
      <c r="U253" t="s">
        <v>6233</v>
      </c>
      <c r="W253">
        <v>11</v>
      </c>
      <c r="X253" t="s">
        <v>5468</v>
      </c>
      <c r="AH253">
        <v>4.5999999999999996</v>
      </c>
    </row>
    <row r="254" spans="2:34">
      <c r="B254" t="s">
        <v>6234</v>
      </c>
      <c r="C254" t="s">
        <v>6235</v>
      </c>
      <c r="E254" t="s">
        <v>50</v>
      </c>
      <c r="T254" t="s">
        <v>6236</v>
      </c>
      <c r="U254" t="s">
        <v>6236</v>
      </c>
      <c r="W254">
        <v>33</v>
      </c>
      <c r="X254" t="s">
        <v>5468</v>
      </c>
      <c r="AH254">
        <v>4.2</v>
      </c>
    </row>
    <row r="255" spans="2:34">
      <c r="B255" t="s">
        <v>6237</v>
      </c>
      <c r="C255" t="s">
        <v>6238</v>
      </c>
      <c r="E255" t="s">
        <v>50</v>
      </c>
      <c r="G255" s="4">
        <v>-9029352616</v>
      </c>
      <c r="T255" t="s">
        <v>6239</v>
      </c>
      <c r="U255" t="s">
        <v>6239</v>
      </c>
      <c r="W255">
        <v>44</v>
      </c>
      <c r="X255" t="s">
        <v>5468</v>
      </c>
      <c r="AH255">
        <v>4.2</v>
      </c>
    </row>
    <row r="256" spans="2:34">
      <c r="B256" t="s">
        <v>6240</v>
      </c>
      <c r="C256" t="s">
        <v>6241</v>
      </c>
      <c r="E256" t="s">
        <v>50</v>
      </c>
      <c r="G256" s="4">
        <v>-26609742</v>
      </c>
      <c r="T256" t="s">
        <v>6242</v>
      </c>
      <c r="U256" t="s">
        <v>6242</v>
      </c>
      <c r="W256">
        <v>127</v>
      </c>
      <c r="X256" t="s">
        <v>5468</v>
      </c>
      <c r="AH256">
        <v>3.6</v>
      </c>
    </row>
    <row r="257" spans="2:34">
      <c r="B257" t="s">
        <v>6243</v>
      </c>
      <c r="C257" t="s">
        <v>6244</v>
      </c>
      <c r="E257" t="s">
        <v>50</v>
      </c>
      <c r="G257" s="4">
        <v>-28087429</v>
      </c>
      <c r="T257" t="s">
        <v>6245</v>
      </c>
      <c r="U257" t="s">
        <v>6245</v>
      </c>
      <c r="W257">
        <v>4202</v>
      </c>
      <c r="X257" t="s">
        <v>5468</v>
      </c>
      <c r="AH257">
        <v>4.0999999999999996</v>
      </c>
    </row>
    <row r="258" spans="2:34">
      <c r="B258" t="s">
        <v>6246</v>
      </c>
      <c r="C258" t="s">
        <v>6247</v>
      </c>
      <c r="E258" t="s">
        <v>50</v>
      </c>
      <c r="G258" s="4">
        <v>-28797511</v>
      </c>
      <c r="T258" t="s">
        <v>6248</v>
      </c>
      <c r="U258" t="s">
        <v>6248</v>
      </c>
      <c r="W258">
        <v>1993</v>
      </c>
      <c r="X258" t="s">
        <v>5468</v>
      </c>
      <c r="AH258">
        <v>4</v>
      </c>
    </row>
    <row r="259" spans="2:34">
      <c r="B259" t="s">
        <v>6249</v>
      </c>
      <c r="C259" t="s">
        <v>6250</v>
      </c>
      <c r="E259" t="s">
        <v>50</v>
      </c>
      <c r="G259" s="4">
        <v>-8454985019</v>
      </c>
      <c r="T259" t="s">
        <v>6251</v>
      </c>
      <c r="U259" t="s">
        <v>6251</v>
      </c>
      <c r="W259">
        <v>128</v>
      </c>
      <c r="X259" t="s">
        <v>5468</v>
      </c>
      <c r="AH259">
        <v>4.4000000000000004</v>
      </c>
    </row>
    <row r="260" spans="2:34">
      <c r="B260" t="s">
        <v>6252</v>
      </c>
      <c r="C260" t="s">
        <v>6253</v>
      </c>
      <c r="E260" t="s">
        <v>50</v>
      </c>
      <c r="G260" s="4">
        <v>-9152777017</v>
      </c>
      <c r="T260" t="s">
        <v>6254</v>
      </c>
      <c r="U260" t="s">
        <v>6254</v>
      </c>
      <c r="W260">
        <v>8</v>
      </c>
      <c r="X260" t="s">
        <v>5468</v>
      </c>
      <c r="AH260">
        <v>4.8</v>
      </c>
    </row>
    <row r="261" spans="2:34">
      <c r="B261" t="s">
        <v>6255</v>
      </c>
      <c r="C261" t="s">
        <v>6256</v>
      </c>
      <c r="E261" t="s">
        <v>50</v>
      </c>
      <c r="G261" s="4">
        <v>-9821211930</v>
      </c>
      <c r="T261" t="s">
        <v>6257</v>
      </c>
      <c r="U261" t="s">
        <v>6257</v>
      </c>
      <c r="W261">
        <v>14</v>
      </c>
      <c r="X261" t="s">
        <v>5468</v>
      </c>
      <c r="AH261">
        <v>4.8</v>
      </c>
    </row>
    <row r="262" spans="2:34">
      <c r="B262" t="s">
        <v>6258</v>
      </c>
      <c r="C262" t="s">
        <v>6259</v>
      </c>
      <c r="E262" t="s">
        <v>2782</v>
      </c>
      <c r="G262" s="4">
        <v>-9152227657</v>
      </c>
      <c r="T262" t="s">
        <v>6260</v>
      </c>
      <c r="U262" t="s">
        <v>6260</v>
      </c>
      <c r="W262">
        <v>22</v>
      </c>
      <c r="X262" t="s">
        <v>5468</v>
      </c>
      <c r="AH262">
        <v>4.7</v>
      </c>
    </row>
    <row r="263" spans="2:34">
      <c r="B263" t="s">
        <v>6261</v>
      </c>
      <c r="C263" t="s">
        <v>6262</v>
      </c>
      <c r="E263" t="s">
        <v>50</v>
      </c>
      <c r="G263" s="4">
        <v>-22833803</v>
      </c>
      <c r="T263" t="s">
        <v>6263</v>
      </c>
      <c r="U263" t="s">
        <v>6263</v>
      </c>
      <c r="W263">
        <v>51</v>
      </c>
      <c r="X263" t="s">
        <v>5468</v>
      </c>
      <c r="AH263">
        <v>4.5</v>
      </c>
    </row>
    <row r="264" spans="2:34">
      <c r="B264" t="s">
        <v>6264</v>
      </c>
      <c r="C264" t="s">
        <v>6265</v>
      </c>
      <c r="E264" t="s">
        <v>50</v>
      </c>
      <c r="G264" s="4">
        <v>-9769318830</v>
      </c>
      <c r="T264" t="s">
        <v>6266</v>
      </c>
      <c r="U264" t="s">
        <v>6266</v>
      </c>
      <c r="W264">
        <v>66</v>
      </c>
      <c r="X264" t="s">
        <v>5468</v>
      </c>
      <c r="AH264">
        <v>4.9000000000000004</v>
      </c>
    </row>
    <row r="265" spans="2:34">
      <c r="B265" t="s">
        <v>6267</v>
      </c>
      <c r="C265" t="s">
        <v>6268</v>
      </c>
      <c r="E265" t="s">
        <v>50</v>
      </c>
      <c r="G265" s="4">
        <v>-9152688223</v>
      </c>
      <c r="T265" t="s">
        <v>6269</v>
      </c>
      <c r="U265" t="s">
        <v>6269</v>
      </c>
      <c r="W265">
        <v>53</v>
      </c>
      <c r="X265" t="s">
        <v>5468</v>
      </c>
      <c r="AH265">
        <v>4.5999999999999996</v>
      </c>
    </row>
    <row r="266" spans="2:34">
      <c r="B266" t="s">
        <v>6270</v>
      </c>
      <c r="C266" t="s">
        <v>6271</v>
      </c>
      <c r="E266" t="s">
        <v>50</v>
      </c>
      <c r="G266" s="4">
        <v>-9769351428</v>
      </c>
      <c r="T266" t="s">
        <v>6272</v>
      </c>
      <c r="U266" t="s">
        <v>6272</v>
      </c>
      <c r="W266">
        <v>157</v>
      </c>
      <c r="X266" t="s">
        <v>5468</v>
      </c>
      <c r="AH266">
        <v>4</v>
      </c>
    </row>
    <row r="267" spans="2:34">
      <c r="B267" t="s">
        <v>6273</v>
      </c>
      <c r="C267" t="s">
        <v>6274</v>
      </c>
      <c r="E267" t="s">
        <v>50</v>
      </c>
      <c r="G267" s="4">
        <v>-9152242727</v>
      </c>
      <c r="T267" t="s">
        <v>6275</v>
      </c>
      <c r="U267" t="s">
        <v>6275</v>
      </c>
      <c r="W267">
        <v>276</v>
      </c>
      <c r="X267" t="s">
        <v>5468</v>
      </c>
      <c r="AH267">
        <v>4.2</v>
      </c>
    </row>
    <row r="268" spans="2:34">
      <c r="B268" t="s">
        <v>6276</v>
      </c>
      <c r="C268" t="s">
        <v>6277</v>
      </c>
      <c r="E268" t="s">
        <v>50</v>
      </c>
      <c r="G268" s="4">
        <v>-9152705813</v>
      </c>
      <c r="T268" t="s">
        <v>6278</v>
      </c>
      <c r="U268" t="s">
        <v>6278</v>
      </c>
      <c r="W268">
        <v>23</v>
      </c>
      <c r="X268" t="s">
        <v>5468</v>
      </c>
      <c r="AH268">
        <v>4.8</v>
      </c>
    </row>
    <row r="269" spans="2:34">
      <c r="B269" t="s">
        <v>6279</v>
      </c>
      <c r="C269" t="s">
        <v>6280</v>
      </c>
      <c r="E269" t="s">
        <v>953</v>
      </c>
      <c r="G269" s="4">
        <v>-9820380098</v>
      </c>
      <c r="T269" t="s">
        <v>6281</v>
      </c>
      <c r="U269" t="s">
        <v>6281</v>
      </c>
      <c r="W269">
        <v>44</v>
      </c>
      <c r="X269" t="s">
        <v>5468</v>
      </c>
      <c r="AH269">
        <v>3.8</v>
      </c>
    </row>
    <row r="270" spans="2:34">
      <c r="B270" t="s">
        <v>6282</v>
      </c>
      <c r="C270" t="s">
        <v>6283</v>
      </c>
      <c r="E270" t="s">
        <v>953</v>
      </c>
      <c r="G270" s="4">
        <v>-9870428950</v>
      </c>
      <c r="T270" t="s">
        <v>6284</v>
      </c>
      <c r="U270" t="s">
        <v>6284</v>
      </c>
      <c r="W270">
        <v>101</v>
      </c>
      <c r="X270" t="s">
        <v>5468</v>
      </c>
      <c r="AH270">
        <v>4.2</v>
      </c>
    </row>
    <row r="271" spans="2:34">
      <c r="B271" t="s">
        <v>6285</v>
      </c>
      <c r="C271" t="s">
        <v>6286</v>
      </c>
      <c r="E271" t="s">
        <v>50</v>
      </c>
      <c r="G271" s="4">
        <v>-24453742</v>
      </c>
      <c r="T271" t="s">
        <v>6287</v>
      </c>
      <c r="U271" t="s">
        <v>6287</v>
      </c>
      <c r="W271">
        <v>1431</v>
      </c>
      <c r="X271" t="s">
        <v>5468</v>
      </c>
      <c r="AH271">
        <v>4.3</v>
      </c>
    </row>
    <row r="272" spans="2:34">
      <c r="B272" t="s">
        <v>6288</v>
      </c>
      <c r="C272" t="s">
        <v>6289</v>
      </c>
      <c r="E272" t="s">
        <v>953</v>
      </c>
      <c r="G272" s="4">
        <v>-2422423</v>
      </c>
      <c r="T272" t="s">
        <v>6290</v>
      </c>
      <c r="U272" t="s">
        <v>6290</v>
      </c>
      <c r="W272">
        <v>10</v>
      </c>
      <c r="X272" t="s">
        <v>5468</v>
      </c>
      <c r="AH272">
        <v>4.2</v>
      </c>
    </row>
    <row r="273" spans="1:34">
      <c r="B273" t="s">
        <v>6291</v>
      </c>
      <c r="C273" t="s">
        <v>6292</v>
      </c>
      <c r="E273" t="s">
        <v>50</v>
      </c>
      <c r="G273" s="4">
        <v>-9004200109</v>
      </c>
      <c r="T273" t="s">
        <v>6293</v>
      </c>
      <c r="U273" t="s">
        <v>6293</v>
      </c>
      <c r="W273">
        <v>38</v>
      </c>
      <c r="X273" t="s">
        <v>5468</v>
      </c>
      <c r="AH273">
        <v>3.9</v>
      </c>
    </row>
    <row r="274" spans="1:34">
      <c r="B274" t="s">
        <v>6294</v>
      </c>
      <c r="C274" t="s">
        <v>6295</v>
      </c>
      <c r="E274" t="s">
        <v>953</v>
      </c>
      <c r="G274" s="4">
        <v>-9152366005</v>
      </c>
      <c r="T274" t="s">
        <v>6296</v>
      </c>
      <c r="U274" t="s">
        <v>6296</v>
      </c>
      <c r="W274">
        <v>81</v>
      </c>
      <c r="X274" t="s">
        <v>5468</v>
      </c>
      <c r="AH274">
        <v>3.8</v>
      </c>
    </row>
    <row r="275" spans="1:34">
      <c r="B275" t="s">
        <v>6297</v>
      </c>
      <c r="C275" t="s">
        <v>6298</v>
      </c>
      <c r="E275" t="s">
        <v>953</v>
      </c>
      <c r="G275" s="4">
        <v>-8928845201</v>
      </c>
      <c r="T275" t="s">
        <v>6299</v>
      </c>
      <c r="U275" t="s">
        <v>6299</v>
      </c>
      <c r="W275">
        <v>9</v>
      </c>
      <c r="X275" t="s">
        <v>5468</v>
      </c>
      <c r="AH275">
        <v>4.7</v>
      </c>
    </row>
    <row r="276" spans="1:34">
      <c r="B276" t="s">
        <v>6300</v>
      </c>
      <c r="C276" t="s">
        <v>6301</v>
      </c>
      <c r="E276" t="s">
        <v>50</v>
      </c>
      <c r="G276" s="4">
        <v>-25216961</v>
      </c>
      <c r="T276" t="s">
        <v>6302</v>
      </c>
      <c r="U276" t="s">
        <v>6302</v>
      </c>
      <c r="W276">
        <v>4446</v>
      </c>
      <c r="X276" t="s">
        <v>5468</v>
      </c>
      <c r="AH276">
        <v>4.2</v>
      </c>
    </row>
    <row r="277" spans="1:34">
      <c r="B277" t="s">
        <v>6303</v>
      </c>
      <c r="C277" t="s">
        <v>6304</v>
      </c>
      <c r="E277" t="s">
        <v>50</v>
      </c>
      <c r="G277" s="4">
        <v>-9152370821</v>
      </c>
      <c r="T277" t="s">
        <v>6305</v>
      </c>
      <c r="U277" t="s">
        <v>6305</v>
      </c>
      <c r="W277">
        <v>94</v>
      </c>
      <c r="X277" t="s">
        <v>5468</v>
      </c>
      <c r="AH277">
        <v>4</v>
      </c>
    </row>
    <row r="278" spans="1:34">
      <c r="B278" t="s">
        <v>6306</v>
      </c>
      <c r="C278" t="s">
        <v>6307</v>
      </c>
      <c r="E278" t="s">
        <v>50</v>
      </c>
      <c r="G278" s="4">
        <v>-9167777587</v>
      </c>
      <c r="T278" t="s">
        <v>6308</v>
      </c>
      <c r="U278" t="s">
        <v>6308</v>
      </c>
      <c r="W278">
        <v>463</v>
      </c>
      <c r="X278" t="s">
        <v>5468</v>
      </c>
      <c r="AH278">
        <v>3.9</v>
      </c>
    </row>
    <row r="279" spans="1:34">
      <c r="B279" t="s">
        <v>6309</v>
      </c>
      <c r="C279" t="s">
        <v>6310</v>
      </c>
      <c r="E279" t="s">
        <v>50</v>
      </c>
      <c r="G279" s="4">
        <v>-9869270084</v>
      </c>
      <c r="T279" t="s">
        <v>6311</v>
      </c>
      <c r="U279" t="s">
        <v>6311</v>
      </c>
      <c r="W279">
        <v>16</v>
      </c>
      <c r="X279" t="s">
        <v>5468</v>
      </c>
      <c r="AH279">
        <v>4.4000000000000004</v>
      </c>
    </row>
    <row r="280" spans="1:34">
      <c r="B280" t="s">
        <v>6312</v>
      </c>
      <c r="C280" t="s">
        <v>6313</v>
      </c>
      <c r="E280" t="s">
        <v>953</v>
      </c>
      <c r="G280" s="4">
        <v>-9987241829</v>
      </c>
      <c r="T280" t="s">
        <v>6314</v>
      </c>
      <c r="U280" t="s">
        <v>6314</v>
      </c>
      <c r="W280">
        <v>310</v>
      </c>
      <c r="X280" t="s">
        <v>5468</v>
      </c>
      <c r="AH280">
        <v>4.2</v>
      </c>
    </row>
    <row r="281" spans="1:34">
      <c r="B281" t="s">
        <v>6315</v>
      </c>
      <c r="C281" t="s">
        <v>6316</v>
      </c>
      <c r="E281" t="s">
        <v>50</v>
      </c>
      <c r="G281" s="4">
        <v>-7506747563</v>
      </c>
      <c r="T281" t="s">
        <v>6317</v>
      </c>
      <c r="U281" t="s">
        <v>6317</v>
      </c>
      <c r="W281">
        <v>32</v>
      </c>
      <c r="X281" t="s">
        <v>5468</v>
      </c>
      <c r="AH281">
        <v>4.3</v>
      </c>
    </row>
    <row r="282" spans="1:34">
      <c r="B282" t="s">
        <v>6318</v>
      </c>
      <c r="C282" t="s">
        <v>6319</v>
      </c>
      <c r="E282" t="s">
        <v>50</v>
      </c>
      <c r="G282" s="4">
        <v>-8652131981</v>
      </c>
      <c r="T282" t="s">
        <v>6320</v>
      </c>
      <c r="U282" t="s">
        <v>6320</v>
      </c>
      <c r="W282">
        <v>24</v>
      </c>
      <c r="X282" t="s">
        <v>5468</v>
      </c>
      <c r="AH282">
        <v>4.4000000000000004</v>
      </c>
    </row>
    <row r="283" spans="1:34">
      <c r="B283" t="s">
        <v>6321</v>
      </c>
      <c r="C283" t="s">
        <v>6322</v>
      </c>
      <c r="E283" t="s">
        <v>50</v>
      </c>
      <c r="G283" s="4">
        <v>-27572861</v>
      </c>
      <c r="T283" t="s">
        <v>6323</v>
      </c>
      <c r="U283" t="s">
        <v>6323</v>
      </c>
      <c r="W283">
        <v>745</v>
      </c>
      <c r="X283" t="s">
        <v>5468</v>
      </c>
      <c r="AH283">
        <v>4.2</v>
      </c>
    </row>
    <row r="284" spans="1:34">
      <c r="A284" s="2" t="s">
        <v>6324</v>
      </c>
      <c r="B284" t="s">
        <v>6325</v>
      </c>
      <c r="C284" t="s">
        <v>6326</v>
      </c>
      <c r="E284" t="s">
        <v>6327</v>
      </c>
      <c r="G284" s="4">
        <v>-9873323849</v>
      </c>
      <c r="T284" t="s">
        <v>6328</v>
      </c>
      <c r="U284" t="s">
        <v>6328</v>
      </c>
      <c r="AH284">
        <v>4.3</v>
      </c>
    </row>
    <row r="285" spans="1:34">
      <c r="B285" t="s">
        <v>6329</v>
      </c>
      <c r="C285" t="s">
        <v>6330</v>
      </c>
      <c r="E285" t="s">
        <v>6327</v>
      </c>
      <c r="G285" s="4">
        <v>-9811779752</v>
      </c>
      <c r="T285" t="s">
        <v>6331</v>
      </c>
      <c r="U285" t="s">
        <v>6331</v>
      </c>
      <c r="W285">
        <v>-101</v>
      </c>
      <c r="AH285">
        <v>4.3</v>
      </c>
    </row>
    <row r="286" spans="1:34">
      <c r="T286" t="s">
        <v>6332</v>
      </c>
      <c r="U286" t="s">
        <v>6332</v>
      </c>
      <c r="W286">
        <v>-10</v>
      </c>
      <c r="AH286">
        <v>3.3</v>
      </c>
    </row>
    <row r="287" spans="1:34">
      <c r="B287" t="s">
        <v>6333</v>
      </c>
      <c r="C287" t="s">
        <v>6334</v>
      </c>
      <c r="E287" t="s">
        <v>6327</v>
      </c>
      <c r="G287" s="4">
        <v>-8447077987</v>
      </c>
      <c r="T287" t="s">
        <v>6335</v>
      </c>
      <c r="U287" t="s">
        <v>6335</v>
      </c>
      <c r="AH287">
        <v>4.5999999999999996</v>
      </c>
    </row>
    <row r="288" spans="1:34">
      <c r="B288" t="s">
        <v>6336</v>
      </c>
      <c r="C288" t="s">
        <v>6337</v>
      </c>
      <c r="E288" t="s">
        <v>6327</v>
      </c>
      <c r="G288" s="4">
        <v>-2761109</v>
      </c>
      <c r="T288" t="s">
        <v>6338</v>
      </c>
      <c r="U288" t="s">
        <v>6338</v>
      </c>
      <c r="AH288">
        <v>3.8</v>
      </c>
    </row>
    <row r="289" spans="2:34">
      <c r="B289" t="s">
        <v>6339</v>
      </c>
      <c r="C289" t="s">
        <v>6340</v>
      </c>
      <c r="E289" t="s">
        <v>6341</v>
      </c>
      <c r="G289" s="4">
        <v>-9999907008</v>
      </c>
      <c r="T289" t="s">
        <v>6342</v>
      </c>
      <c r="U289" t="s">
        <v>6342</v>
      </c>
      <c r="W289">
        <v>-47</v>
      </c>
      <c r="AH289">
        <v>3.5</v>
      </c>
    </row>
    <row r="290" spans="2:34">
      <c r="B290" t="s">
        <v>6343</v>
      </c>
      <c r="C290" t="s">
        <v>6344</v>
      </c>
      <c r="E290" t="s">
        <v>6327</v>
      </c>
      <c r="G290" s="4">
        <v>-9999005275</v>
      </c>
      <c r="T290" t="s">
        <v>6345</v>
      </c>
      <c r="U290" t="s">
        <v>6345</v>
      </c>
      <c r="W290">
        <v>-12</v>
      </c>
      <c r="AH290">
        <v>4.4000000000000004</v>
      </c>
    </row>
    <row r="291" spans="2:34">
      <c r="B291" t="s">
        <v>6346</v>
      </c>
      <c r="C291" t="s">
        <v>6347</v>
      </c>
      <c r="E291" t="s">
        <v>6327</v>
      </c>
      <c r="G291" s="4">
        <v>-9877051641</v>
      </c>
      <c r="T291" t="s">
        <v>6348</v>
      </c>
      <c r="U291" t="s">
        <v>6348</v>
      </c>
      <c r="W291">
        <v>-10</v>
      </c>
      <c r="AH291">
        <v>4.5999999999999996</v>
      </c>
    </row>
    <row r="292" spans="2:34">
      <c r="B292" t="s">
        <v>6349</v>
      </c>
      <c r="C292" t="s">
        <v>6350</v>
      </c>
      <c r="E292" t="s">
        <v>6327</v>
      </c>
      <c r="G292" s="4">
        <v>-7503639686</v>
      </c>
      <c r="T292" t="s">
        <v>6351</v>
      </c>
      <c r="U292" t="s">
        <v>6351</v>
      </c>
      <c r="W292">
        <v>-30</v>
      </c>
      <c r="AH292">
        <v>4.8</v>
      </c>
    </row>
    <row r="293" spans="2:34">
      <c r="B293" t="s">
        <v>6352</v>
      </c>
      <c r="C293" t="s">
        <v>6353</v>
      </c>
      <c r="E293" t="s">
        <v>6327</v>
      </c>
      <c r="G293" s="4">
        <v>-9871764535</v>
      </c>
      <c r="T293" t="s">
        <v>6354</v>
      </c>
      <c r="U293" t="s">
        <v>6354</v>
      </c>
      <c r="W293">
        <v>-16</v>
      </c>
      <c r="AH293">
        <v>4</v>
      </c>
    </row>
    <row r="294" spans="2:34">
      <c r="B294" t="s">
        <v>6355</v>
      </c>
      <c r="C294" t="s">
        <v>6356</v>
      </c>
      <c r="E294" t="s">
        <v>6327</v>
      </c>
      <c r="G294" s="4">
        <v>-9555022500</v>
      </c>
      <c r="T294" t="s">
        <v>6357</v>
      </c>
      <c r="U294" t="s">
        <v>6357</v>
      </c>
      <c r="AH294">
        <v>4.8</v>
      </c>
    </row>
    <row r="295" spans="2:34">
      <c r="B295" t="s">
        <v>6358</v>
      </c>
      <c r="C295" t="s">
        <v>6359</v>
      </c>
      <c r="E295" t="s">
        <v>6327</v>
      </c>
      <c r="G295" s="4">
        <v>-9873551874</v>
      </c>
      <c r="T295" t="s">
        <v>6360</v>
      </c>
      <c r="U295" t="s">
        <v>6360</v>
      </c>
      <c r="AH295">
        <v>4.9000000000000004</v>
      </c>
    </row>
    <row r="296" spans="2:34">
      <c r="B296" t="s">
        <v>6361</v>
      </c>
      <c r="C296" t="s">
        <v>6362</v>
      </c>
      <c r="E296" t="s">
        <v>6327</v>
      </c>
      <c r="G296" s="4">
        <v>-8368053143</v>
      </c>
      <c r="T296" t="s">
        <v>6363</v>
      </c>
      <c r="U296" t="s">
        <v>6363</v>
      </c>
      <c r="W296">
        <v>-37</v>
      </c>
      <c r="AH296">
        <v>3.7</v>
      </c>
    </row>
    <row r="297" spans="2:34">
      <c r="B297" t="s">
        <v>6364</v>
      </c>
      <c r="C297" t="s">
        <v>6365</v>
      </c>
      <c r="E297" t="s">
        <v>6327</v>
      </c>
      <c r="G297" s="4">
        <v>-8802765041</v>
      </c>
      <c r="T297" t="s">
        <v>6366</v>
      </c>
      <c r="U297" t="s">
        <v>6366</v>
      </c>
      <c r="AH297">
        <v>4.0999999999999996</v>
      </c>
    </row>
    <row r="298" spans="2:34">
      <c r="B298" t="s">
        <v>6367</v>
      </c>
      <c r="C298" t="s">
        <v>6368</v>
      </c>
      <c r="E298" t="s">
        <v>6327</v>
      </c>
      <c r="G298" s="4">
        <v>-9818349133</v>
      </c>
      <c r="T298" t="s">
        <v>6369</v>
      </c>
      <c r="U298" t="s">
        <v>6369</v>
      </c>
      <c r="W298">
        <v>-33</v>
      </c>
      <c r="AH298">
        <v>4.3</v>
      </c>
    </row>
    <row r="299" spans="2:34">
      <c r="B299" t="s">
        <v>6370</v>
      </c>
      <c r="C299" t="s">
        <v>6371</v>
      </c>
      <c r="E299" t="s">
        <v>6327</v>
      </c>
      <c r="G299" s="4">
        <v>-4135722</v>
      </c>
      <c r="T299" t="s">
        <v>6372</v>
      </c>
      <c r="U299" t="s">
        <v>6372</v>
      </c>
      <c r="W299">
        <v>-513</v>
      </c>
      <c r="AH299">
        <v>4.0999999999999996</v>
      </c>
    </row>
    <row r="300" spans="2:34">
      <c r="B300" t="s">
        <v>6373</v>
      </c>
      <c r="C300" t="s">
        <v>6374</v>
      </c>
      <c r="E300" t="s">
        <v>6327</v>
      </c>
      <c r="G300" s="4">
        <v>-8920365271</v>
      </c>
      <c r="T300" t="s">
        <v>6375</v>
      </c>
      <c r="U300" t="s">
        <v>6375</v>
      </c>
      <c r="AH300">
        <v>4</v>
      </c>
    </row>
    <row r="301" spans="2:34">
      <c r="C301" t="s">
        <v>6376</v>
      </c>
      <c r="E301" t="s">
        <v>6327</v>
      </c>
      <c r="G301" s="4">
        <v>-7065477005</v>
      </c>
      <c r="T301" t="s">
        <v>6377</v>
      </c>
      <c r="U301" t="s">
        <v>6377</v>
      </c>
      <c r="AH301">
        <v>4.0999999999999996</v>
      </c>
    </row>
    <row r="302" spans="2:34">
      <c r="B302" t="s">
        <v>6378</v>
      </c>
      <c r="C302" t="s">
        <v>6379</v>
      </c>
      <c r="E302" t="s">
        <v>6327</v>
      </c>
      <c r="G302" s="4">
        <v>-9152801947</v>
      </c>
      <c r="T302" t="s">
        <v>6380</v>
      </c>
      <c r="U302" t="s">
        <v>6380</v>
      </c>
      <c r="W302">
        <v>-14</v>
      </c>
      <c r="AH302">
        <v>4.0999999999999996</v>
      </c>
    </row>
    <row r="303" spans="2:34">
      <c r="B303" t="s">
        <v>6381</v>
      </c>
      <c r="C303" t="s">
        <v>6382</v>
      </c>
      <c r="E303" t="s">
        <v>6327</v>
      </c>
      <c r="G303" s="4">
        <v>-9990728838</v>
      </c>
      <c r="T303" t="s">
        <v>6383</v>
      </c>
      <c r="U303" t="s">
        <v>6383</v>
      </c>
      <c r="W303">
        <v>-41</v>
      </c>
      <c r="AH303">
        <v>4.2</v>
      </c>
    </row>
    <row r="304" spans="2:34">
      <c r="B304" t="s">
        <v>6384</v>
      </c>
      <c r="C304" t="s">
        <v>6385</v>
      </c>
      <c r="E304" t="s">
        <v>6327</v>
      </c>
      <c r="G304" s="4">
        <v>-7065477005</v>
      </c>
      <c r="T304" t="s">
        <v>6386</v>
      </c>
      <c r="U304" t="s">
        <v>6386</v>
      </c>
      <c r="W304">
        <v>-171</v>
      </c>
      <c r="AH304">
        <v>4.3</v>
      </c>
    </row>
    <row r="305" spans="1:34">
      <c r="B305" t="s">
        <v>6387</v>
      </c>
      <c r="C305" t="s">
        <v>6388</v>
      </c>
      <c r="E305" t="s">
        <v>6327</v>
      </c>
      <c r="G305" s="4">
        <v>-9999456098</v>
      </c>
      <c r="T305" t="s">
        <v>6389</v>
      </c>
      <c r="U305" t="s">
        <v>6389</v>
      </c>
      <c r="W305" t="s">
        <v>6327</v>
      </c>
    </row>
    <row r="306" spans="1:34">
      <c r="B306" t="s">
        <v>6390</v>
      </c>
      <c r="C306" t="s">
        <v>6391</v>
      </c>
      <c r="E306" t="s">
        <v>6327</v>
      </c>
      <c r="G306" s="4">
        <v>-9990720321</v>
      </c>
      <c r="T306" t="s">
        <v>6392</v>
      </c>
      <c r="U306" t="s">
        <v>6392</v>
      </c>
      <c r="W306">
        <v>-30</v>
      </c>
      <c r="AH306">
        <v>4.2</v>
      </c>
    </row>
    <row r="307" spans="1:34">
      <c r="B307" t="s">
        <v>6393</v>
      </c>
      <c r="C307" t="s">
        <v>6394</v>
      </c>
      <c r="E307" t="s">
        <v>6327</v>
      </c>
      <c r="G307" s="4">
        <v>-9990533131</v>
      </c>
      <c r="T307" t="s">
        <v>6395</v>
      </c>
      <c r="U307" t="s">
        <v>6395</v>
      </c>
      <c r="AH307">
        <v>3.9</v>
      </c>
    </row>
    <row r="308" spans="1:34">
      <c r="B308" t="s">
        <v>6396</v>
      </c>
      <c r="C308" t="s">
        <v>6397</v>
      </c>
      <c r="E308" t="s">
        <v>6327</v>
      </c>
      <c r="G308" s="4">
        <v>-9212567579</v>
      </c>
      <c r="T308" t="s">
        <v>6398</v>
      </c>
      <c r="U308" t="s">
        <v>6398</v>
      </c>
      <c r="AH308">
        <v>4.2</v>
      </c>
    </row>
    <row r="309" spans="1:34">
      <c r="B309" t="s">
        <v>6399</v>
      </c>
      <c r="C309" t="s">
        <v>6400</v>
      </c>
      <c r="E309" t="s">
        <v>6327</v>
      </c>
      <c r="G309" s="4">
        <v>-8851224214</v>
      </c>
      <c r="T309" t="s">
        <v>6401</v>
      </c>
      <c r="U309" t="s">
        <v>6401</v>
      </c>
      <c r="W309">
        <v>-3</v>
      </c>
      <c r="AH309">
        <v>5</v>
      </c>
    </row>
    <row r="310" spans="1:34">
      <c r="B310" t="s">
        <v>6402</v>
      </c>
      <c r="C310" t="s">
        <v>6403</v>
      </c>
      <c r="E310" t="s">
        <v>6327</v>
      </c>
      <c r="G310" s="4">
        <v>-9899686951</v>
      </c>
      <c r="T310" t="s">
        <v>6404</v>
      </c>
      <c r="U310" t="s">
        <v>6404</v>
      </c>
      <c r="W310">
        <v>-5</v>
      </c>
      <c r="AH310">
        <v>5</v>
      </c>
    </row>
    <row r="311" spans="1:34">
      <c r="B311" t="s">
        <v>6405</v>
      </c>
      <c r="C311" t="s">
        <v>6406</v>
      </c>
      <c r="E311" t="s">
        <v>6327</v>
      </c>
      <c r="G311" s="4">
        <v>-9152244487</v>
      </c>
      <c r="T311" t="s">
        <v>6407</v>
      </c>
      <c r="U311" t="s">
        <v>6407</v>
      </c>
      <c r="W311">
        <v>-56</v>
      </c>
      <c r="AH311">
        <v>4.4000000000000004</v>
      </c>
    </row>
    <row r="312" spans="1:34">
      <c r="B312" t="s">
        <v>6408</v>
      </c>
      <c r="C312" t="s">
        <v>6409</v>
      </c>
      <c r="E312" t="s">
        <v>6327</v>
      </c>
      <c r="G312" s="4">
        <v>-9667033820</v>
      </c>
      <c r="T312" t="s">
        <v>6410</v>
      </c>
      <c r="U312" t="s">
        <v>6410</v>
      </c>
      <c r="W312">
        <v>-186</v>
      </c>
      <c r="AH312">
        <v>4.2</v>
      </c>
    </row>
    <row r="313" spans="1:34">
      <c r="B313" t="s">
        <v>6411</v>
      </c>
      <c r="C313" t="s">
        <v>6412</v>
      </c>
      <c r="E313" t="s">
        <v>6327</v>
      </c>
      <c r="G313" s="4">
        <v>-9582986378</v>
      </c>
      <c r="T313" t="s">
        <v>6413</v>
      </c>
      <c r="U313" t="s">
        <v>6413</v>
      </c>
      <c r="W313">
        <v>-45</v>
      </c>
      <c r="AH313">
        <v>3.4</v>
      </c>
    </row>
    <row r="314" spans="1:34">
      <c r="A314" s="2" t="s">
        <v>6414</v>
      </c>
      <c r="B314" t="s">
        <v>6415</v>
      </c>
      <c r="D314" t="s">
        <v>6416</v>
      </c>
      <c r="E314" t="s">
        <v>6417</v>
      </c>
      <c r="G314" s="4" t="s">
        <v>6418</v>
      </c>
      <c r="T314" t="s">
        <v>6419</v>
      </c>
      <c r="U314" t="s">
        <v>6419</v>
      </c>
      <c r="W314">
        <v>15</v>
      </c>
      <c r="AH314">
        <v>3.6</v>
      </c>
    </row>
    <row r="315" spans="1:34">
      <c r="B315" t="s">
        <v>6420</v>
      </c>
      <c r="D315" t="s">
        <v>6421</v>
      </c>
      <c r="E315" t="s">
        <v>6422</v>
      </c>
      <c r="T315" t="s">
        <v>6419</v>
      </c>
      <c r="U315" t="s">
        <v>6419</v>
      </c>
      <c r="W315">
        <v>7</v>
      </c>
      <c r="AH315">
        <v>4.3</v>
      </c>
    </row>
    <row r="316" spans="1:34">
      <c r="B316" t="s">
        <v>6423</v>
      </c>
      <c r="D316" t="s">
        <v>6424</v>
      </c>
      <c r="E316" t="s">
        <v>6422</v>
      </c>
      <c r="G316" s="4" t="s">
        <v>6425</v>
      </c>
      <c r="T316" t="s">
        <v>6419</v>
      </c>
      <c r="U316" t="s">
        <v>6419</v>
      </c>
      <c r="W316">
        <v>22</v>
      </c>
      <c r="AH316">
        <v>4</v>
      </c>
    </row>
    <row r="317" spans="1:34">
      <c r="B317" t="s">
        <v>6426</v>
      </c>
      <c r="D317" t="s">
        <v>6427</v>
      </c>
      <c r="E317" t="s">
        <v>6422</v>
      </c>
      <c r="G317" s="4" t="s">
        <v>6428</v>
      </c>
      <c r="T317" t="s">
        <v>6419</v>
      </c>
      <c r="U317" t="s">
        <v>6419</v>
      </c>
      <c r="W317">
        <v>80</v>
      </c>
      <c r="AH317">
        <v>3.9</v>
      </c>
    </row>
    <row r="318" spans="1:34">
      <c r="B318" t="s">
        <v>6429</v>
      </c>
      <c r="D318" t="s">
        <v>6430</v>
      </c>
      <c r="E318" t="s">
        <v>6431</v>
      </c>
      <c r="T318" t="s">
        <v>6419</v>
      </c>
      <c r="U318" t="s">
        <v>6419</v>
      </c>
      <c r="W318">
        <v>1</v>
      </c>
      <c r="AH318">
        <v>5</v>
      </c>
    </row>
    <row r="319" spans="1:34">
      <c r="B319" t="s">
        <v>6432</v>
      </c>
      <c r="D319" t="s">
        <v>6433</v>
      </c>
      <c r="E319" t="s">
        <v>6434</v>
      </c>
      <c r="W319">
        <v>28</v>
      </c>
      <c r="AH319">
        <v>4.3</v>
      </c>
    </row>
    <row r="320" spans="1:34">
      <c r="B320" t="s">
        <v>6435</v>
      </c>
      <c r="D320" t="s">
        <v>6436</v>
      </c>
      <c r="E320" t="s">
        <v>6437</v>
      </c>
      <c r="T320" t="s">
        <v>6419</v>
      </c>
      <c r="U320" t="s">
        <v>6419</v>
      </c>
      <c r="W320">
        <v>10</v>
      </c>
      <c r="AH320">
        <v>3.9</v>
      </c>
    </row>
    <row r="321" spans="2:34">
      <c r="B321" t="s">
        <v>6438</v>
      </c>
      <c r="D321" t="s">
        <v>6439</v>
      </c>
      <c r="E321" t="s">
        <v>6422</v>
      </c>
      <c r="G321" s="4" t="s">
        <v>6440</v>
      </c>
      <c r="T321" t="s">
        <v>6419</v>
      </c>
      <c r="U321" t="s">
        <v>6419</v>
      </c>
      <c r="W321">
        <v>2</v>
      </c>
      <c r="AH321">
        <v>3</v>
      </c>
    </row>
    <row r="322" spans="2:34">
      <c r="B322" t="s">
        <v>6441</v>
      </c>
      <c r="D322" t="s">
        <v>6442</v>
      </c>
      <c r="E322" t="s">
        <v>6422</v>
      </c>
      <c r="T322" t="s">
        <v>6419</v>
      </c>
      <c r="U322" t="s">
        <v>6419</v>
      </c>
      <c r="W322">
        <v>9</v>
      </c>
      <c r="AH322">
        <v>3.9</v>
      </c>
    </row>
    <row r="323" spans="2:34">
      <c r="B323" t="s">
        <v>6443</v>
      </c>
      <c r="D323" t="s">
        <v>6444</v>
      </c>
      <c r="E323" t="s">
        <v>6445</v>
      </c>
      <c r="G323" s="4" t="s">
        <v>6446</v>
      </c>
      <c r="T323" t="s">
        <v>6419</v>
      </c>
      <c r="U323" t="s">
        <v>6419</v>
      </c>
      <c r="W323">
        <v>349</v>
      </c>
      <c r="AH323">
        <v>4.3</v>
      </c>
    </row>
    <row r="324" spans="2:34">
      <c r="B324" t="s">
        <v>6447</v>
      </c>
      <c r="D324" t="s">
        <v>6448</v>
      </c>
      <c r="E324" t="s">
        <v>6449</v>
      </c>
      <c r="T324" t="s">
        <v>6419</v>
      </c>
      <c r="U324" t="s">
        <v>6419</v>
      </c>
      <c r="W324">
        <v>8</v>
      </c>
      <c r="AH324">
        <v>3.6</v>
      </c>
    </row>
    <row r="325" spans="2:34">
      <c r="B325" t="s">
        <v>6450</v>
      </c>
      <c r="D325" t="s">
        <v>6451</v>
      </c>
      <c r="E325" t="s">
        <v>6422</v>
      </c>
      <c r="T325" t="s">
        <v>6419</v>
      </c>
      <c r="U325" t="s">
        <v>6419</v>
      </c>
      <c r="W325">
        <v>14</v>
      </c>
      <c r="AH325">
        <v>4.5999999999999996</v>
      </c>
    </row>
    <row r="326" spans="2:34">
      <c r="B326" t="s">
        <v>6452</v>
      </c>
      <c r="D326" t="s">
        <v>6453</v>
      </c>
      <c r="E326" t="s">
        <v>6422</v>
      </c>
      <c r="T326" t="s">
        <v>6419</v>
      </c>
      <c r="U326" t="s">
        <v>6419</v>
      </c>
      <c r="W326">
        <v>12</v>
      </c>
      <c r="AH326">
        <v>4.8</v>
      </c>
    </row>
    <row r="327" spans="2:34">
      <c r="B327" t="s">
        <v>6454</v>
      </c>
      <c r="D327" t="s">
        <v>6455</v>
      </c>
      <c r="E327" t="s">
        <v>6422</v>
      </c>
      <c r="T327" t="s">
        <v>6419</v>
      </c>
      <c r="U327" t="s">
        <v>6419</v>
      </c>
      <c r="W327">
        <v>10</v>
      </c>
      <c r="AH327">
        <v>3.5</v>
      </c>
    </row>
    <row r="328" spans="2:34">
      <c r="B328" t="s">
        <v>6456</v>
      </c>
      <c r="D328" t="s">
        <v>6457</v>
      </c>
      <c r="E328" t="s">
        <v>6422</v>
      </c>
      <c r="G328" s="4" t="s">
        <v>6458</v>
      </c>
      <c r="T328" t="s">
        <v>6419</v>
      </c>
      <c r="U328" t="s">
        <v>6419</v>
      </c>
      <c r="W328">
        <v>175</v>
      </c>
      <c r="AH328">
        <v>4.2</v>
      </c>
    </row>
    <row r="329" spans="2:34">
      <c r="B329" t="s">
        <v>6459</v>
      </c>
      <c r="D329" t="s">
        <v>6460</v>
      </c>
      <c r="E329" t="s">
        <v>6422</v>
      </c>
      <c r="T329" t="s">
        <v>6419</v>
      </c>
      <c r="U329" t="s">
        <v>6419</v>
      </c>
      <c r="W329">
        <v>3</v>
      </c>
      <c r="AH329">
        <v>2.2999999999999998</v>
      </c>
    </row>
    <row r="330" spans="2:34">
      <c r="B330" t="s">
        <v>6461</v>
      </c>
      <c r="D330" t="s">
        <v>6462</v>
      </c>
      <c r="E330" t="s">
        <v>6422</v>
      </c>
      <c r="T330" t="s">
        <v>6419</v>
      </c>
      <c r="U330" t="s">
        <v>6419</v>
      </c>
      <c r="W330">
        <v>12</v>
      </c>
      <c r="AH330">
        <v>3.7</v>
      </c>
    </row>
    <row r="331" spans="2:34">
      <c r="B331" t="s">
        <v>6463</v>
      </c>
      <c r="D331" t="s">
        <v>6464</v>
      </c>
      <c r="E331" t="s">
        <v>6422</v>
      </c>
      <c r="G331" s="4" t="s">
        <v>6465</v>
      </c>
      <c r="T331" t="s">
        <v>6419</v>
      </c>
      <c r="U331" t="s">
        <v>6419</v>
      </c>
      <c r="W331">
        <v>49</v>
      </c>
      <c r="AH331">
        <v>3.8</v>
      </c>
    </row>
    <row r="332" spans="2:34">
      <c r="B332" t="s">
        <v>6466</v>
      </c>
      <c r="D332" t="s">
        <v>6467</v>
      </c>
      <c r="E332" t="s">
        <v>6468</v>
      </c>
      <c r="G332" s="4" t="s">
        <v>6469</v>
      </c>
      <c r="T332" t="s">
        <v>6419</v>
      </c>
      <c r="U332" t="s">
        <v>6419</v>
      </c>
      <c r="W332">
        <v>18</v>
      </c>
      <c r="AH332">
        <v>3.3</v>
      </c>
    </row>
    <row r="333" spans="2:34">
      <c r="B333" t="s">
        <v>6470</v>
      </c>
      <c r="D333" t="s">
        <v>6471</v>
      </c>
      <c r="E333" t="s">
        <v>6472</v>
      </c>
      <c r="W333">
        <v>3</v>
      </c>
      <c r="AH333">
        <v>4.3</v>
      </c>
    </row>
    <row r="334" spans="2:34">
      <c r="B334" t="s">
        <v>6473</v>
      </c>
      <c r="D334" t="s">
        <v>6474</v>
      </c>
      <c r="E334" t="s">
        <v>6475</v>
      </c>
      <c r="T334" t="s">
        <v>6419</v>
      </c>
      <c r="U334" t="s">
        <v>6419</v>
      </c>
      <c r="W334">
        <v>5</v>
      </c>
      <c r="AH334">
        <v>4.2</v>
      </c>
    </row>
    <row r="335" spans="2:34">
      <c r="B335" t="s">
        <v>6476</v>
      </c>
      <c r="D335" t="s">
        <v>6477</v>
      </c>
      <c r="E335" t="s">
        <v>6422</v>
      </c>
      <c r="G335" s="4" t="s">
        <v>6478</v>
      </c>
      <c r="T335" t="s">
        <v>6419</v>
      </c>
      <c r="U335" t="s">
        <v>6419</v>
      </c>
      <c r="W335">
        <v>141</v>
      </c>
      <c r="AH335">
        <v>4.2</v>
      </c>
    </row>
    <row r="336" spans="2:34">
      <c r="B336" t="s">
        <v>6479</v>
      </c>
      <c r="D336" t="s">
        <v>6480</v>
      </c>
      <c r="E336" t="s">
        <v>6422</v>
      </c>
      <c r="G336" s="4" t="s">
        <v>6478</v>
      </c>
      <c r="T336" t="s">
        <v>6419</v>
      </c>
      <c r="U336" t="s">
        <v>6419</v>
      </c>
      <c r="W336">
        <v>72</v>
      </c>
      <c r="AH336">
        <v>4.9000000000000004</v>
      </c>
    </row>
    <row r="337" spans="2:34">
      <c r="B337" t="s">
        <v>6481</v>
      </c>
      <c r="D337" t="s">
        <v>6482</v>
      </c>
      <c r="E337" t="s">
        <v>6483</v>
      </c>
      <c r="T337" t="s">
        <v>6419</v>
      </c>
      <c r="U337" t="s">
        <v>6419</v>
      </c>
      <c r="W337">
        <v>27</v>
      </c>
      <c r="AH337">
        <v>3.7</v>
      </c>
    </row>
    <row r="338" spans="2:34">
      <c r="D338" t="s">
        <v>6484</v>
      </c>
      <c r="E338" t="s">
        <v>6422</v>
      </c>
      <c r="G338" s="4" t="s">
        <v>6485</v>
      </c>
      <c r="T338" t="s">
        <v>6419</v>
      </c>
      <c r="U338" t="s">
        <v>6419</v>
      </c>
      <c r="W338">
        <v>53</v>
      </c>
      <c r="AH338">
        <v>4</v>
      </c>
    </row>
    <row r="339" spans="2:34">
      <c r="D339" t="s">
        <v>6486</v>
      </c>
      <c r="E339" t="s">
        <v>6487</v>
      </c>
      <c r="T339" t="s">
        <v>6419</v>
      </c>
      <c r="U339" t="s">
        <v>6419</v>
      </c>
      <c r="W339">
        <v>1</v>
      </c>
      <c r="AH339">
        <v>3</v>
      </c>
    </row>
    <row r="340" spans="2:34">
      <c r="B340" t="s">
        <v>6488</v>
      </c>
      <c r="D340" t="s">
        <v>6489</v>
      </c>
      <c r="E340" t="s">
        <v>6472</v>
      </c>
      <c r="T340" t="s">
        <v>6419</v>
      </c>
      <c r="U340" t="s">
        <v>6419</v>
      </c>
      <c r="W340">
        <v>4</v>
      </c>
      <c r="AH340">
        <v>4.5</v>
      </c>
    </row>
    <row r="341" spans="2:34">
      <c r="B341" t="s">
        <v>6490</v>
      </c>
      <c r="D341" t="s">
        <v>6491</v>
      </c>
      <c r="E341" t="s">
        <v>6483</v>
      </c>
      <c r="T341" t="s">
        <v>6419</v>
      </c>
      <c r="U341" t="s">
        <v>6419</v>
      </c>
      <c r="W341">
        <v>14</v>
      </c>
      <c r="AH341">
        <v>4.0999999999999996</v>
      </c>
    </row>
    <row r="342" spans="2:34">
      <c r="B342" t="s">
        <v>6492</v>
      </c>
      <c r="D342" t="s">
        <v>6493</v>
      </c>
      <c r="E342" t="s">
        <v>6494</v>
      </c>
      <c r="T342" t="s">
        <v>6419</v>
      </c>
      <c r="U342" t="s">
        <v>6419</v>
      </c>
      <c r="W342">
        <v>1</v>
      </c>
      <c r="AH342">
        <v>5</v>
      </c>
    </row>
    <row r="343" spans="2:34">
      <c r="B343" t="s">
        <v>6495</v>
      </c>
      <c r="D343" t="s">
        <v>6496</v>
      </c>
      <c r="E343" t="s">
        <v>6431</v>
      </c>
      <c r="G343" s="4" t="s">
        <v>6497</v>
      </c>
      <c r="T343" t="s">
        <v>6419</v>
      </c>
      <c r="U343" t="s">
        <v>6419</v>
      </c>
      <c r="W343">
        <v>18</v>
      </c>
      <c r="AH343">
        <v>3.6</v>
      </c>
    </row>
    <row r="344" spans="2:34">
      <c r="B344" t="s">
        <v>6498</v>
      </c>
      <c r="D344" t="s">
        <v>6499</v>
      </c>
      <c r="E344" t="s">
        <v>6414</v>
      </c>
      <c r="G344" s="4" t="s">
        <v>6500</v>
      </c>
      <c r="T344" t="s">
        <v>6419</v>
      </c>
      <c r="U344" t="s">
        <v>6419</v>
      </c>
      <c r="W344">
        <v>54</v>
      </c>
      <c r="AH344">
        <v>4.8</v>
      </c>
    </row>
    <row r="345" spans="2:34">
      <c r="B345" t="s">
        <v>6501</v>
      </c>
      <c r="D345" t="s">
        <v>6502</v>
      </c>
      <c r="E345" t="s">
        <v>6422</v>
      </c>
      <c r="T345" t="s">
        <v>6419</v>
      </c>
      <c r="U345" t="s">
        <v>6419</v>
      </c>
      <c r="W345">
        <v>73</v>
      </c>
      <c r="AH345">
        <v>3.8</v>
      </c>
    </row>
    <row r="346" spans="2:34">
      <c r="B346" t="s">
        <v>6503</v>
      </c>
      <c r="D346" t="s">
        <v>6504</v>
      </c>
      <c r="E346" t="s">
        <v>6422</v>
      </c>
      <c r="T346" t="s">
        <v>6419</v>
      </c>
      <c r="U346" t="s">
        <v>6419</v>
      </c>
      <c r="W346">
        <v>4</v>
      </c>
      <c r="AH346">
        <v>4.5</v>
      </c>
    </row>
    <row r="347" spans="2:34">
      <c r="B347" t="s">
        <v>6505</v>
      </c>
      <c r="D347" t="s">
        <v>6506</v>
      </c>
      <c r="E347" t="s">
        <v>6507</v>
      </c>
      <c r="G347" s="4" t="s">
        <v>6508</v>
      </c>
      <c r="T347" t="s">
        <v>6419</v>
      </c>
      <c r="U347" t="s">
        <v>6419</v>
      </c>
      <c r="W347">
        <v>39</v>
      </c>
      <c r="AH347">
        <v>4.4000000000000004</v>
      </c>
    </row>
    <row r="348" spans="2:34">
      <c r="B348" t="s">
        <v>6509</v>
      </c>
      <c r="D348" t="s">
        <v>6510</v>
      </c>
      <c r="E348" t="s">
        <v>6422</v>
      </c>
      <c r="G348" s="4" t="s">
        <v>6511</v>
      </c>
      <c r="T348" t="s">
        <v>6419</v>
      </c>
      <c r="U348" t="s">
        <v>6419</v>
      </c>
      <c r="W348">
        <v>149</v>
      </c>
      <c r="AH348">
        <v>4.9000000000000004</v>
      </c>
    </row>
    <row r="349" spans="2:34">
      <c r="B349" t="s">
        <v>6512</v>
      </c>
      <c r="D349" t="s">
        <v>6513</v>
      </c>
      <c r="E349" t="s">
        <v>6514</v>
      </c>
      <c r="T349" t="s">
        <v>6419</v>
      </c>
      <c r="U349" t="s">
        <v>6419</v>
      </c>
      <c r="W349">
        <v>5</v>
      </c>
      <c r="AH349">
        <v>3.4</v>
      </c>
    </row>
    <row r="350" spans="2:34">
      <c r="B350" t="s">
        <v>6515</v>
      </c>
      <c r="D350" t="s">
        <v>6516</v>
      </c>
      <c r="E350" t="s">
        <v>6517</v>
      </c>
      <c r="T350" t="s">
        <v>6419</v>
      </c>
      <c r="U350" t="s">
        <v>6419</v>
      </c>
      <c r="W350">
        <v>17</v>
      </c>
      <c r="AH350">
        <v>4.5</v>
      </c>
    </row>
    <row r="351" spans="2:34">
      <c r="B351" t="s">
        <v>6518</v>
      </c>
      <c r="D351" t="s">
        <v>6519</v>
      </c>
      <c r="E351" t="s">
        <v>6520</v>
      </c>
      <c r="G351" s="4" t="s">
        <v>6521</v>
      </c>
      <c r="T351" t="s">
        <v>6419</v>
      </c>
      <c r="U351" t="s">
        <v>6419</v>
      </c>
      <c r="W351">
        <v>11</v>
      </c>
      <c r="AH351">
        <v>3.8</v>
      </c>
    </row>
    <row r="352" spans="2:34">
      <c r="B352" t="s">
        <v>6522</v>
      </c>
      <c r="D352" t="s">
        <v>6523</v>
      </c>
      <c r="E352" t="s">
        <v>6524</v>
      </c>
      <c r="T352" t="s">
        <v>6419</v>
      </c>
      <c r="U352" t="s">
        <v>6419</v>
      </c>
      <c r="W352">
        <v>18</v>
      </c>
      <c r="AH352">
        <v>4.0999999999999996</v>
      </c>
    </row>
    <row r="353" spans="2:34">
      <c r="B353" t="s">
        <v>6525</v>
      </c>
      <c r="D353" t="s">
        <v>6526</v>
      </c>
      <c r="E353" t="s">
        <v>6422</v>
      </c>
      <c r="T353" t="s">
        <v>6419</v>
      </c>
      <c r="U353" t="s">
        <v>6419</v>
      </c>
      <c r="W353">
        <v>3</v>
      </c>
      <c r="AH353">
        <v>3.7</v>
      </c>
    </row>
    <row r="354" spans="2:34">
      <c r="B354" t="s">
        <v>6527</v>
      </c>
      <c r="D354" t="s">
        <v>6528</v>
      </c>
      <c r="E354" t="s">
        <v>6434</v>
      </c>
      <c r="T354" t="s">
        <v>6419</v>
      </c>
      <c r="U354" t="s">
        <v>6419</v>
      </c>
      <c r="W354">
        <v>13</v>
      </c>
      <c r="AH354">
        <v>4.5999999999999996</v>
      </c>
    </row>
    <row r="355" spans="2:34">
      <c r="B355" t="s">
        <v>6529</v>
      </c>
      <c r="D355" t="s">
        <v>6530</v>
      </c>
      <c r="E355" t="s">
        <v>6531</v>
      </c>
      <c r="T355" t="s">
        <v>6419</v>
      </c>
      <c r="U355" t="s">
        <v>6419</v>
      </c>
      <c r="W355">
        <v>5</v>
      </c>
      <c r="AH355">
        <v>5</v>
      </c>
    </row>
    <row r="356" spans="2:34">
      <c r="B356" t="s">
        <v>6532</v>
      </c>
      <c r="D356" t="s">
        <v>6533</v>
      </c>
      <c r="E356" t="s">
        <v>6417</v>
      </c>
      <c r="G356" s="4" t="s">
        <v>6534</v>
      </c>
      <c r="T356" t="s">
        <v>6419</v>
      </c>
      <c r="U356" t="s">
        <v>6419</v>
      </c>
      <c r="W356">
        <v>13</v>
      </c>
      <c r="AH356">
        <v>3.8</v>
      </c>
    </row>
    <row r="357" spans="2:34">
      <c r="B357" t="s">
        <v>6535</v>
      </c>
      <c r="D357" t="s">
        <v>6536</v>
      </c>
      <c r="E357" t="s">
        <v>6422</v>
      </c>
      <c r="G357" s="4" t="s">
        <v>6537</v>
      </c>
      <c r="T357" t="s">
        <v>6419</v>
      </c>
      <c r="U357" t="s">
        <v>6419</v>
      </c>
      <c r="W357">
        <v>419</v>
      </c>
      <c r="AH357">
        <v>4.3</v>
      </c>
    </row>
    <row r="358" spans="2:34">
      <c r="B358" t="s">
        <v>6538</v>
      </c>
      <c r="D358" t="s">
        <v>6539</v>
      </c>
      <c r="E358" t="s">
        <v>6540</v>
      </c>
      <c r="G358" s="4" t="s">
        <v>6541</v>
      </c>
      <c r="T358" t="s">
        <v>6419</v>
      </c>
      <c r="U358" t="s">
        <v>6419</v>
      </c>
      <c r="W358">
        <v>5</v>
      </c>
      <c r="AH358">
        <v>3.8</v>
      </c>
    </row>
    <row r="359" spans="2:34">
      <c r="B359" t="s">
        <v>6542</v>
      </c>
      <c r="D359" t="s">
        <v>6543</v>
      </c>
      <c r="E359" t="s">
        <v>6422</v>
      </c>
      <c r="T359" t="s">
        <v>6419</v>
      </c>
      <c r="U359" t="s">
        <v>6419</v>
      </c>
      <c r="W359">
        <v>48</v>
      </c>
      <c r="AH359">
        <v>4.0999999999999996</v>
      </c>
    </row>
    <row r="360" spans="2:34">
      <c r="B360" t="s">
        <v>6544</v>
      </c>
      <c r="D360" t="s">
        <v>6545</v>
      </c>
      <c r="E360" t="s">
        <v>6546</v>
      </c>
      <c r="T360" t="s">
        <v>6419</v>
      </c>
      <c r="U360" t="s">
        <v>6419</v>
      </c>
      <c r="W360">
        <v>13</v>
      </c>
      <c r="AH360">
        <v>4.0999999999999996</v>
      </c>
    </row>
    <row r="361" spans="2:34">
      <c r="B361" t="s">
        <v>6547</v>
      </c>
      <c r="D361" t="s">
        <v>6548</v>
      </c>
      <c r="E361" t="s">
        <v>6422</v>
      </c>
      <c r="T361" t="s">
        <v>6419</v>
      </c>
      <c r="U361" t="s">
        <v>6419</v>
      </c>
      <c r="W361">
        <v>5</v>
      </c>
      <c r="AH361">
        <v>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BC752-DC8F-4292-A8CB-5E0F8CAA0781}">
  <dimension ref="A1:AN46"/>
  <sheetViews>
    <sheetView workbookViewId="0">
      <selection activeCell="A3" sqref="A3"/>
    </sheetView>
  </sheetViews>
  <sheetFormatPr defaultRowHeight="15"/>
  <cols>
    <col min="7" max="7" width="15.7109375" style="4" bestFit="1" customWidth="1"/>
    <col min="9" max="9" width="13.7109375" style="4" bestFit="1" customWidth="1"/>
    <col min="11" max="11" width="13.7109375" style="4" bestFit="1" customWidth="1"/>
  </cols>
  <sheetData>
    <row r="1" spans="1:40" s="82" customFormat="1" ht="37.5" customHeight="1">
      <c r="A1" s="77" t="s">
        <v>0</v>
      </c>
      <c r="B1" s="78" t="s">
        <v>1</v>
      </c>
      <c r="C1" s="78" t="s">
        <v>2</v>
      </c>
      <c r="D1" s="78" t="s">
        <v>3</v>
      </c>
      <c r="E1" s="78" t="s">
        <v>1024</v>
      </c>
      <c r="F1" s="79" t="s">
        <v>4</v>
      </c>
      <c r="G1" s="83" t="s">
        <v>5</v>
      </c>
      <c r="H1" s="80" t="s">
        <v>6</v>
      </c>
      <c r="I1" s="91" t="s">
        <v>7</v>
      </c>
      <c r="J1" s="78" t="s">
        <v>8</v>
      </c>
      <c r="K1" s="83" t="s">
        <v>9</v>
      </c>
      <c r="L1" s="78" t="s">
        <v>10</v>
      </c>
      <c r="M1" s="78" t="s">
        <v>11</v>
      </c>
      <c r="N1" s="78" t="s">
        <v>6549</v>
      </c>
      <c r="O1" s="78" t="s">
        <v>6550</v>
      </c>
      <c r="P1" s="78" t="s">
        <v>24</v>
      </c>
      <c r="Q1" s="78" t="s">
        <v>14</v>
      </c>
      <c r="R1" s="78" t="s">
        <v>6551</v>
      </c>
      <c r="S1" s="78" t="s">
        <v>6552</v>
      </c>
      <c r="T1" s="78" t="s">
        <v>6553</v>
      </c>
      <c r="U1" s="78" t="s">
        <v>6554</v>
      </c>
      <c r="V1" s="78" t="s">
        <v>6555</v>
      </c>
      <c r="W1" s="78" t="s">
        <v>6556</v>
      </c>
      <c r="X1" s="78" t="s">
        <v>17</v>
      </c>
      <c r="Y1" s="78" t="s">
        <v>18</v>
      </c>
      <c r="Z1" s="81" t="s">
        <v>19</v>
      </c>
      <c r="AA1" s="81" t="s">
        <v>20</v>
      </c>
      <c r="AB1" s="81" t="s">
        <v>1017</v>
      </c>
      <c r="AC1" s="81" t="s">
        <v>21</v>
      </c>
      <c r="AD1" s="81" t="s">
        <v>22</v>
      </c>
      <c r="AE1" s="77" t="s">
        <v>23</v>
      </c>
      <c r="AF1" s="77" t="s">
        <v>25</v>
      </c>
      <c r="AG1" s="77" t="s">
        <v>6557</v>
      </c>
      <c r="AH1" s="77" t="s">
        <v>27</v>
      </c>
      <c r="AI1" s="77" t="s">
        <v>28</v>
      </c>
      <c r="AJ1" s="77" t="s">
        <v>29</v>
      </c>
      <c r="AK1" s="77" t="s">
        <v>30</v>
      </c>
      <c r="AL1" s="77" t="s">
        <v>31</v>
      </c>
      <c r="AN1" s="99" t="s">
        <v>3570</v>
      </c>
    </row>
    <row r="2" spans="1:40">
      <c r="A2" s="12" t="s">
        <v>6558</v>
      </c>
      <c r="B2" s="12" t="s">
        <v>6559</v>
      </c>
      <c r="C2" s="14" t="s">
        <v>6560</v>
      </c>
      <c r="D2" s="12" t="s">
        <v>90</v>
      </c>
      <c r="E2" s="12" t="s">
        <v>1022</v>
      </c>
      <c r="F2" s="12"/>
      <c r="G2" s="84"/>
      <c r="H2" s="12"/>
      <c r="I2" s="84"/>
      <c r="J2" s="12"/>
      <c r="K2" s="84"/>
      <c r="L2" s="12"/>
      <c r="M2" s="12"/>
      <c r="N2" s="12"/>
      <c r="O2" s="12"/>
      <c r="P2" s="12"/>
      <c r="Q2" s="12"/>
      <c r="R2" s="12"/>
      <c r="S2" s="12"/>
      <c r="T2" s="12"/>
      <c r="U2" s="12"/>
      <c r="V2" s="12"/>
      <c r="W2" s="12"/>
      <c r="X2" s="12"/>
      <c r="Y2" s="14" t="s">
        <v>6561</v>
      </c>
      <c r="Z2" s="21" t="s">
        <v>6561</v>
      </c>
      <c r="AA2" s="12"/>
      <c r="AB2" s="52">
        <v>5</v>
      </c>
      <c r="AC2" s="52">
        <v>1</v>
      </c>
      <c r="AD2" s="12"/>
      <c r="AE2" s="12"/>
      <c r="AF2" s="12"/>
      <c r="AG2" s="12"/>
      <c r="AH2" s="12"/>
      <c r="AI2" s="12" t="s">
        <v>148</v>
      </c>
      <c r="AJ2" s="12"/>
      <c r="AK2" s="12"/>
      <c r="AL2" s="12"/>
    </row>
    <row r="3" spans="1:40">
      <c r="A3" s="12" t="s">
        <v>6562</v>
      </c>
      <c r="B3" s="12" t="s">
        <v>6563</v>
      </c>
      <c r="C3" s="14" t="s">
        <v>6564</v>
      </c>
      <c r="D3" s="12" t="s">
        <v>835</v>
      </c>
      <c r="E3" s="12" t="s">
        <v>1022</v>
      </c>
      <c r="F3" s="12"/>
      <c r="G3" s="85">
        <f>919492435811</f>
        <v>919492435811</v>
      </c>
      <c r="H3" s="12"/>
      <c r="I3" s="84"/>
      <c r="J3" s="12"/>
      <c r="K3" s="84"/>
      <c r="L3" s="12"/>
      <c r="M3" s="12"/>
      <c r="N3" s="12"/>
      <c r="O3" s="12"/>
      <c r="P3" s="12"/>
      <c r="Q3" s="12"/>
      <c r="R3" s="12"/>
      <c r="S3" s="12"/>
      <c r="T3" s="12"/>
      <c r="U3" s="12"/>
      <c r="V3" s="12"/>
      <c r="W3" s="12"/>
      <c r="X3" s="12"/>
      <c r="Y3" s="14" t="s">
        <v>6565</v>
      </c>
      <c r="Z3" s="14" t="s">
        <v>6566</v>
      </c>
      <c r="AA3" s="14" t="s">
        <v>6567</v>
      </c>
      <c r="AB3" s="52">
        <v>5</v>
      </c>
      <c r="AC3" s="52">
        <v>7</v>
      </c>
      <c r="AD3" s="12"/>
      <c r="AE3" s="12"/>
      <c r="AF3" s="12"/>
      <c r="AG3" s="12" t="s">
        <v>6568</v>
      </c>
      <c r="AH3" s="12"/>
      <c r="AI3" s="12" t="s">
        <v>148</v>
      </c>
      <c r="AJ3" s="12"/>
      <c r="AK3" s="12"/>
      <c r="AL3" s="12"/>
    </row>
    <row r="4" spans="1:40">
      <c r="A4" s="12" t="s">
        <v>6569</v>
      </c>
      <c r="B4" s="12" t="s">
        <v>6570</v>
      </c>
      <c r="C4" s="14" t="s">
        <v>6571</v>
      </c>
      <c r="D4" s="12" t="s">
        <v>161</v>
      </c>
      <c r="E4" s="12" t="s">
        <v>1022</v>
      </c>
      <c r="F4" s="12"/>
      <c r="G4" s="85">
        <f>919392106401</f>
        <v>919392106401</v>
      </c>
      <c r="H4" s="12"/>
      <c r="I4" s="84"/>
      <c r="J4" s="12"/>
      <c r="K4" s="84"/>
      <c r="L4" s="12"/>
      <c r="M4" s="12"/>
      <c r="N4" s="12"/>
      <c r="O4" s="12"/>
      <c r="P4" s="12"/>
      <c r="Q4" s="12"/>
      <c r="R4" s="12"/>
      <c r="S4" s="12"/>
      <c r="T4" s="12"/>
      <c r="U4" s="12"/>
      <c r="V4" s="12"/>
      <c r="W4" s="12"/>
      <c r="X4" s="12"/>
      <c r="Y4" s="14" t="s">
        <v>6572</v>
      </c>
      <c r="Z4" s="21" t="s">
        <v>6573</v>
      </c>
      <c r="AA4" s="12"/>
      <c r="AB4" s="52">
        <v>4.0999999999999996</v>
      </c>
      <c r="AC4" s="52">
        <v>39</v>
      </c>
      <c r="AD4" s="12"/>
      <c r="AE4" s="12"/>
      <c r="AF4" s="12"/>
      <c r="AG4" s="12"/>
      <c r="AH4" s="12"/>
      <c r="AI4" s="12" t="s">
        <v>148</v>
      </c>
      <c r="AJ4" s="12"/>
      <c r="AK4" s="12"/>
      <c r="AL4" s="12"/>
    </row>
    <row r="5" spans="1:40">
      <c r="A5" s="12" t="s">
        <v>6574</v>
      </c>
      <c r="B5" s="12" t="s">
        <v>6575</v>
      </c>
      <c r="C5" s="14" t="s">
        <v>6576</v>
      </c>
      <c r="D5" s="12" t="s">
        <v>3689</v>
      </c>
      <c r="E5" s="12" t="s">
        <v>1022</v>
      </c>
      <c r="F5" s="14" t="s">
        <v>6577</v>
      </c>
      <c r="G5" s="85">
        <f>916301531430</f>
        <v>916301531430</v>
      </c>
      <c r="H5" s="12" t="s">
        <v>6578</v>
      </c>
      <c r="I5" s="84"/>
      <c r="J5" s="12"/>
      <c r="K5" s="84"/>
      <c r="L5" s="12"/>
      <c r="M5" s="12"/>
      <c r="N5" s="12"/>
      <c r="O5" s="12"/>
      <c r="P5" s="12"/>
      <c r="Q5" s="12"/>
      <c r="R5" s="12"/>
      <c r="S5" s="12"/>
      <c r="T5" s="12"/>
      <c r="U5" s="12"/>
      <c r="V5" s="12"/>
      <c r="W5" s="12"/>
      <c r="X5" s="12"/>
      <c r="Y5" s="14" t="s">
        <v>6579</v>
      </c>
      <c r="Z5" s="21" t="s">
        <v>6580</v>
      </c>
      <c r="AA5" s="12"/>
      <c r="AB5" s="52">
        <v>4.2</v>
      </c>
      <c r="AC5" s="52">
        <v>25</v>
      </c>
      <c r="AD5" s="12"/>
      <c r="AE5" s="12"/>
      <c r="AF5" s="12"/>
      <c r="AG5" s="12"/>
      <c r="AH5" s="12"/>
      <c r="AI5" s="12" t="s">
        <v>148</v>
      </c>
      <c r="AJ5" s="12"/>
      <c r="AK5" s="12"/>
      <c r="AL5" s="12"/>
    </row>
    <row r="6" spans="1:40">
      <c r="A6" s="12" t="s">
        <v>6581</v>
      </c>
      <c r="B6" s="12" t="s">
        <v>6582</v>
      </c>
      <c r="C6" s="14" t="s">
        <v>6583</v>
      </c>
      <c r="D6" s="12" t="s">
        <v>3661</v>
      </c>
      <c r="E6" s="12" t="s">
        <v>1022</v>
      </c>
      <c r="F6" s="12"/>
      <c r="G6" s="85">
        <f>917032434385</f>
        <v>917032434385</v>
      </c>
      <c r="H6" s="12"/>
      <c r="I6" s="84"/>
      <c r="J6" s="12" t="s">
        <v>6584</v>
      </c>
      <c r="K6" s="87" t="s">
        <v>6585</v>
      </c>
      <c r="L6" s="28" t="s">
        <v>6586</v>
      </c>
      <c r="M6" s="12"/>
      <c r="N6" s="12"/>
      <c r="O6" s="12"/>
      <c r="P6" s="12"/>
      <c r="Q6" s="12"/>
      <c r="R6" s="12"/>
      <c r="S6" s="12"/>
      <c r="T6" s="12" t="s">
        <v>6584</v>
      </c>
      <c r="U6" s="53" t="s">
        <v>6585</v>
      </c>
      <c r="V6" s="12"/>
      <c r="W6" s="54" t="s">
        <v>6587</v>
      </c>
      <c r="X6" s="12"/>
      <c r="Y6" s="14" t="s">
        <v>6588</v>
      </c>
      <c r="Z6" s="14" t="s">
        <v>6588</v>
      </c>
      <c r="AA6" s="14" t="s">
        <v>6589</v>
      </c>
      <c r="AB6" s="52">
        <v>4.9000000000000004</v>
      </c>
      <c r="AC6" s="52">
        <v>46</v>
      </c>
      <c r="AD6" s="12"/>
      <c r="AE6" s="12"/>
      <c r="AF6" s="12"/>
      <c r="AG6" s="12"/>
      <c r="AH6" s="12"/>
      <c r="AI6" s="12" t="s">
        <v>148</v>
      </c>
      <c r="AJ6" s="12"/>
      <c r="AK6" s="12"/>
      <c r="AL6" s="12"/>
    </row>
    <row r="7" spans="1:40">
      <c r="A7" s="12" t="s">
        <v>6590</v>
      </c>
      <c r="B7" s="12" t="s">
        <v>6591</v>
      </c>
      <c r="C7" s="14" t="s">
        <v>6592</v>
      </c>
      <c r="D7" s="12" t="s">
        <v>185</v>
      </c>
      <c r="E7" s="12" t="s">
        <v>1022</v>
      </c>
      <c r="F7" s="12"/>
      <c r="G7" s="85">
        <f>918331874180</f>
        <v>918331874180</v>
      </c>
      <c r="H7" s="12"/>
      <c r="I7" s="84"/>
      <c r="J7" s="12"/>
      <c r="K7" s="84"/>
      <c r="L7" s="12"/>
      <c r="M7" s="12"/>
      <c r="N7" s="12"/>
      <c r="O7" s="12"/>
      <c r="P7" s="12"/>
      <c r="Q7" s="12"/>
      <c r="R7" s="12"/>
      <c r="S7" s="12"/>
      <c r="T7" s="12"/>
      <c r="U7" s="12"/>
      <c r="V7" s="12"/>
      <c r="W7" s="12"/>
      <c r="X7" s="12"/>
      <c r="Y7" s="14" t="s">
        <v>6593</v>
      </c>
      <c r="Z7" s="21" t="s">
        <v>6594</v>
      </c>
      <c r="AA7" s="12"/>
      <c r="AB7" s="52">
        <v>4.7</v>
      </c>
      <c r="AC7" s="52">
        <v>17</v>
      </c>
      <c r="AD7" s="12"/>
      <c r="AE7" s="52">
        <v>2016</v>
      </c>
      <c r="AF7" s="12"/>
      <c r="AG7" s="12" t="s">
        <v>6595</v>
      </c>
      <c r="AH7" s="12" t="s">
        <v>6596</v>
      </c>
      <c r="AI7" s="12" t="s">
        <v>148</v>
      </c>
      <c r="AJ7" s="12"/>
      <c r="AK7" s="28" t="s">
        <v>6597</v>
      </c>
      <c r="AL7" s="12"/>
    </row>
    <row r="8" spans="1:40">
      <c r="A8" s="12" t="s">
        <v>3650</v>
      </c>
      <c r="B8" s="12" t="s">
        <v>3651</v>
      </c>
      <c r="C8" s="14" t="s">
        <v>6598</v>
      </c>
      <c r="D8" s="12" t="s">
        <v>3653</v>
      </c>
      <c r="E8" s="12" t="s">
        <v>1022</v>
      </c>
      <c r="F8" s="12"/>
      <c r="G8" s="85">
        <v>8518225540</v>
      </c>
      <c r="H8" s="12"/>
      <c r="I8" s="84"/>
      <c r="J8" s="12"/>
      <c r="K8" s="84"/>
      <c r="L8" s="12"/>
      <c r="M8" s="12"/>
      <c r="N8" s="12"/>
      <c r="O8" s="12"/>
      <c r="P8" s="12"/>
      <c r="Q8" s="12"/>
      <c r="R8" s="12"/>
      <c r="S8" s="12"/>
      <c r="T8" s="12"/>
      <c r="U8" s="12"/>
      <c r="V8" s="12"/>
      <c r="W8" s="12"/>
      <c r="X8" s="12"/>
      <c r="Y8" s="14" t="s">
        <v>6599</v>
      </c>
      <c r="Z8" s="14" t="s">
        <v>6600</v>
      </c>
      <c r="AA8" s="14" t="s">
        <v>6601</v>
      </c>
      <c r="AB8" s="52">
        <v>4.3</v>
      </c>
      <c r="AC8" s="52">
        <v>55</v>
      </c>
      <c r="AD8" s="12"/>
      <c r="AE8" s="12"/>
      <c r="AF8" s="12"/>
      <c r="AG8" s="12"/>
      <c r="AH8" s="12"/>
      <c r="AI8" s="12" t="s">
        <v>6602</v>
      </c>
      <c r="AJ8" s="12"/>
      <c r="AK8" s="28" t="s">
        <v>6603</v>
      </c>
      <c r="AL8" s="12"/>
    </row>
    <row r="9" spans="1:40">
      <c r="A9" s="53" t="s">
        <v>3939</v>
      </c>
      <c r="B9" s="55" t="s">
        <v>3940</v>
      </c>
      <c r="C9" s="14" t="s">
        <v>6605</v>
      </c>
      <c r="D9" s="12" t="s">
        <v>36</v>
      </c>
      <c r="E9" s="12" t="s">
        <v>1019</v>
      </c>
      <c r="F9" s="56" t="s">
        <v>6606</v>
      </c>
      <c r="G9" s="86" t="s">
        <v>3942</v>
      </c>
      <c r="H9" s="28"/>
      <c r="I9" s="92"/>
      <c r="J9" s="12"/>
      <c r="K9" s="84"/>
      <c r="L9" s="12"/>
      <c r="M9" s="12"/>
      <c r="N9" s="12"/>
      <c r="O9" s="12"/>
      <c r="P9" s="12"/>
      <c r="Q9" s="12"/>
      <c r="R9" s="12"/>
      <c r="S9" s="12"/>
      <c r="Y9" s="14" t="s">
        <v>3944</v>
      </c>
      <c r="Z9" s="21" t="s">
        <v>6607</v>
      </c>
      <c r="AA9" s="14" t="s">
        <v>3944</v>
      </c>
      <c r="AB9" s="52">
        <v>4.2</v>
      </c>
      <c r="AC9" s="52">
        <v>536</v>
      </c>
      <c r="AD9" s="12"/>
      <c r="AE9" s="12"/>
      <c r="AF9" s="12"/>
      <c r="AG9" s="12"/>
      <c r="AH9" s="12"/>
      <c r="AI9" s="12"/>
      <c r="AJ9" s="12"/>
      <c r="AK9" s="12"/>
      <c r="AL9" s="55" t="s">
        <v>6608</v>
      </c>
      <c r="AM9" s="12" t="s">
        <v>6609</v>
      </c>
      <c r="AN9" s="55">
        <v>560103</v>
      </c>
    </row>
    <row r="10" spans="1:40" ht="19.5" customHeight="1">
      <c r="A10" s="53" t="s">
        <v>6610</v>
      </c>
      <c r="B10" s="55" t="s">
        <v>6611</v>
      </c>
      <c r="C10" s="14" t="s">
        <v>6612</v>
      </c>
      <c r="D10" s="12" t="s">
        <v>36</v>
      </c>
      <c r="E10" s="12" t="s">
        <v>1019</v>
      </c>
      <c r="F10" s="57" t="s">
        <v>6586</v>
      </c>
      <c r="G10" s="87" t="s">
        <v>6613</v>
      </c>
      <c r="H10" s="12"/>
      <c r="I10" s="93">
        <v>7032434385</v>
      </c>
      <c r="J10" s="59" t="s">
        <v>6614</v>
      </c>
      <c r="K10" s="98">
        <v>7032434385</v>
      </c>
      <c r="L10" s="12"/>
      <c r="M10" s="12"/>
      <c r="N10" s="12"/>
      <c r="O10" s="12" t="s">
        <v>122</v>
      </c>
      <c r="P10" s="59" t="s">
        <v>6615</v>
      </c>
      <c r="Q10" s="12"/>
      <c r="R10" s="12"/>
      <c r="S10" s="59" t="s">
        <v>6616</v>
      </c>
      <c r="Y10" s="14" t="s">
        <v>6617</v>
      </c>
      <c r="Z10" s="14" t="s">
        <v>6618</v>
      </c>
      <c r="AA10" s="31" t="s">
        <v>6589</v>
      </c>
      <c r="AB10" s="52">
        <v>3</v>
      </c>
      <c r="AC10" s="52">
        <v>2</v>
      </c>
      <c r="AD10" s="12"/>
      <c r="AE10" s="12"/>
      <c r="AF10" s="12" t="s">
        <v>6619</v>
      </c>
      <c r="AG10" s="28" t="s">
        <v>6620</v>
      </c>
      <c r="AH10" s="28"/>
      <c r="AI10" s="12"/>
      <c r="AJ10" s="12"/>
      <c r="AK10" s="12"/>
      <c r="AL10" s="12"/>
      <c r="AM10" s="12"/>
      <c r="AN10" s="58">
        <v>560010</v>
      </c>
    </row>
    <row r="11" spans="1:40" ht="18" customHeight="1">
      <c r="A11" s="60" t="s">
        <v>5390</v>
      </c>
      <c r="B11" s="55" t="s">
        <v>5391</v>
      </c>
      <c r="C11" s="14" t="s">
        <v>6621</v>
      </c>
      <c r="D11" s="12" t="s">
        <v>36</v>
      </c>
      <c r="E11" s="12" t="s">
        <v>1019</v>
      </c>
      <c r="F11" s="12"/>
      <c r="G11" s="88">
        <v>8022275656</v>
      </c>
      <c r="H11" s="12"/>
      <c r="I11" s="88">
        <v>9449345445</v>
      </c>
      <c r="J11" s="61" t="s">
        <v>6622</v>
      </c>
      <c r="K11" s="84"/>
      <c r="L11" s="12"/>
      <c r="M11" s="12"/>
      <c r="N11" s="12"/>
      <c r="O11" s="12"/>
      <c r="P11" s="59"/>
      <c r="Q11" s="12"/>
      <c r="R11" s="12"/>
      <c r="S11" s="12"/>
      <c r="Y11" s="21" t="s">
        <v>6623</v>
      </c>
      <c r="Z11" s="12"/>
      <c r="AA11" s="14" t="s">
        <v>6623</v>
      </c>
      <c r="AB11" s="52">
        <v>4.3</v>
      </c>
      <c r="AC11" s="52">
        <v>6</v>
      </c>
      <c r="AD11" s="12"/>
      <c r="AE11" s="12"/>
      <c r="AF11" s="12"/>
      <c r="AG11" s="12"/>
      <c r="AH11" s="12"/>
      <c r="AI11" s="12"/>
      <c r="AJ11" s="12"/>
      <c r="AK11" s="12"/>
      <c r="AL11" s="12"/>
      <c r="AM11" s="12" t="s">
        <v>6624</v>
      </c>
      <c r="AN11" s="55">
        <v>560001</v>
      </c>
    </row>
    <row r="12" spans="1:40">
      <c r="A12" s="12" t="s">
        <v>6625</v>
      </c>
      <c r="B12" s="55" t="s">
        <v>6626</v>
      </c>
      <c r="C12" s="14" t="s">
        <v>6627</v>
      </c>
      <c r="D12" s="12" t="s">
        <v>36</v>
      </c>
      <c r="E12" s="12" t="s">
        <v>1019</v>
      </c>
      <c r="F12" s="12"/>
      <c r="G12" s="85">
        <v>9483409516</v>
      </c>
      <c r="H12" s="12"/>
      <c r="I12" s="84"/>
      <c r="J12" s="12"/>
      <c r="K12" s="84"/>
      <c r="L12" s="12"/>
      <c r="M12" s="12"/>
      <c r="N12" s="12"/>
      <c r="O12" s="12"/>
      <c r="P12" s="59"/>
      <c r="Q12" s="12"/>
      <c r="R12" s="12"/>
      <c r="S12" s="12"/>
      <c r="Y12" s="14" t="s">
        <v>6628</v>
      </c>
      <c r="Z12" s="14" t="s">
        <v>6628</v>
      </c>
      <c r="AA12" s="14" t="s">
        <v>6629</v>
      </c>
      <c r="AB12" s="52">
        <v>2.9</v>
      </c>
      <c r="AC12" s="52">
        <v>7</v>
      </c>
      <c r="AD12" s="12"/>
      <c r="AE12" s="12"/>
      <c r="AF12" s="12"/>
      <c r="AG12" s="12"/>
      <c r="AH12" s="12"/>
      <c r="AI12" s="12"/>
      <c r="AJ12" s="12"/>
      <c r="AK12" s="12"/>
      <c r="AL12" s="12"/>
      <c r="AM12" s="12"/>
      <c r="AN12" s="55">
        <v>560012</v>
      </c>
    </row>
    <row r="13" spans="1:40">
      <c r="A13" s="12" t="s">
        <v>4197</v>
      </c>
      <c r="B13" s="55" t="s">
        <v>4198</v>
      </c>
      <c r="C13" s="14" t="s">
        <v>6630</v>
      </c>
      <c r="D13" s="12" t="s">
        <v>36</v>
      </c>
      <c r="E13" s="12" t="s">
        <v>1019</v>
      </c>
      <c r="F13" s="53" t="s">
        <v>6631</v>
      </c>
      <c r="G13" s="87" t="s">
        <v>6632</v>
      </c>
      <c r="H13" s="12"/>
      <c r="I13" s="94" t="s">
        <v>6633</v>
      </c>
      <c r="J13" s="28"/>
      <c r="K13" s="92"/>
      <c r="L13" s="12"/>
      <c r="M13" s="12"/>
      <c r="N13" s="12"/>
      <c r="O13" s="12"/>
      <c r="P13" s="12"/>
      <c r="Q13" s="12"/>
      <c r="R13" s="12"/>
      <c r="S13" s="12"/>
      <c r="Y13" s="14" t="s">
        <v>4201</v>
      </c>
      <c r="Z13" s="14" t="s">
        <v>6634</v>
      </c>
      <c r="AA13" s="14" t="s">
        <v>4201</v>
      </c>
      <c r="AB13" s="52">
        <v>4.0999999999999996</v>
      </c>
      <c r="AC13" s="52">
        <v>417</v>
      </c>
      <c r="AD13" s="12"/>
      <c r="AE13" s="12"/>
      <c r="AF13" s="12"/>
      <c r="AG13" s="12"/>
      <c r="AH13" s="12"/>
      <c r="AI13" s="12"/>
      <c r="AJ13" s="12"/>
      <c r="AK13" s="12"/>
      <c r="AL13" s="12"/>
      <c r="AM13" s="12" t="s">
        <v>6635</v>
      </c>
      <c r="AN13" s="55">
        <v>560048</v>
      </c>
    </row>
    <row r="14" spans="1:40">
      <c r="A14" s="12" t="s">
        <v>6636</v>
      </c>
      <c r="B14" s="55" t="s">
        <v>983</v>
      </c>
      <c r="C14" s="14" t="s">
        <v>6637</v>
      </c>
      <c r="D14" s="12" t="s">
        <v>36</v>
      </c>
      <c r="E14" s="12" t="s">
        <v>1019</v>
      </c>
      <c r="F14" s="12"/>
      <c r="G14" s="89" t="s">
        <v>985</v>
      </c>
      <c r="H14" s="12"/>
      <c r="I14" s="85">
        <v>9036185906</v>
      </c>
      <c r="J14" s="12"/>
      <c r="K14" s="84"/>
      <c r="L14" s="12"/>
      <c r="M14" s="12"/>
      <c r="N14" s="12"/>
      <c r="O14" s="12" t="s">
        <v>122</v>
      </c>
      <c r="P14" s="28" t="s">
        <v>6638</v>
      </c>
      <c r="Q14" s="28"/>
      <c r="R14" s="12"/>
      <c r="S14" s="12"/>
      <c r="Y14" s="14" t="s">
        <v>986</v>
      </c>
      <c r="Z14" s="14" t="s">
        <v>6639</v>
      </c>
      <c r="AA14" s="14" t="s">
        <v>988</v>
      </c>
      <c r="AB14" s="52">
        <v>4.5999999999999996</v>
      </c>
      <c r="AC14" s="52">
        <v>119</v>
      </c>
      <c r="AD14" s="12"/>
      <c r="AE14" s="52">
        <v>2018</v>
      </c>
      <c r="AF14" s="12"/>
      <c r="AG14" s="12"/>
      <c r="AH14" s="12"/>
      <c r="AI14" s="54" t="s">
        <v>6640</v>
      </c>
      <c r="AJ14" s="28"/>
      <c r="AK14" s="12"/>
      <c r="AL14" s="55" t="s">
        <v>6641</v>
      </c>
      <c r="AM14" s="55" t="s">
        <v>6642</v>
      </c>
      <c r="AN14" s="55">
        <v>560062</v>
      </c>
    </row>
    <row r="15" spans="1:40">
      <c r="A15" s="12" t="s">
        <v>6643</v>
      </c>
      <c r="B15" s="55" t="s">
        <v>6644</v>
      </c>
      <c r="C15" s="14" t="s">
        <v>6645</v>
      </c>
      <c r="D15" s="12" t="s">
        <v>36</v>
      </c>
      <c r="E15" s="12" t="s">
        <v>1019</v>
      </c>
      <c r="F15" s="12"/>
      <c r="G15" s="85">
        <v>9141717717</v>
      </c>
      <c r="H15" s="12"/>
      <c r="I15" s="84"/>
      <c r="J15" s="12"/>
      <c r="K15" s="84"/>
      <c r="L15" s="12"/>
      <c r="M15" s="12"/>
      <c r="N15" s="12"/>
      <c r="O15" s="12" t="s">
        <v>122</v>
      </c>
      <c r="P15" s="28" t="s">
        <v>6646</v>
      </c>
      <c r="Q15" s="12"/>
      <c r="R15" s="12"/>
      <c r="S15" s="12"/>
      <c r="Y15" s="21" t="s">
        <v>6647</v>
      </c>
      <c r="Z15" s="12"/>
      <c r="AA15" s="14" t="s">
        <v>6648</v>
      </c>
      <c r="AB15" s="52">
        <v>4.3</v>
      </c>
      <c r="AC15" s="52">
        <v>1498</v>
      </c>
      <c r="AD15" s="12"/>
      <c r="AE15" s="52">
        <v>2015</v>
      </c>
      <c r="AF15" s="12"/>
      <c r="AG15" s="12"/>
      <c r="AH15" s="12"/>
      <c r="AI15" s="54" t="s">
        <v>6649</v>
      </c>
      <c r="AJ15" s="28"/>
      <c r="AK15" s="12"/>
      <c r="AL15" s="12" t="s">
        <v>6650</v>
      </c>
      <c r="AM15" s="12" t="s">
        <v>6651</v>
      </c>
      <c r="AN15" s="55">
        <v>560099</v>
      </c>
    </row>
    <row r="16" spans="1:40">
      <c r="A16" s="12" t="s">
        <v>6652</v>
      </c>
      <c r="B16" s="63" t="s">
        <v>6653</v>
      </c>
      <c r="C16" s="14" t="s">
        <v>6654</v>
      </c>
      <c r="D16" s="12" t="s">
        <v>36</v>
      </c>
      <c r="E16" s="12" t="s">
        <v>1019</v>
      </c>
      <c r="F16" s="53"/>
      <c r="G16" s="85">
        <v>8065702393</v>
      </c>
      <c r="H16" s="12"/>
      <c r="I16" s="85">
        <v>8147859270</v>
      </c>
      <c r="J16" s="12"/>
      <c r="K16" s="84"/>
      <c r="L16" s="12"/>
      <c r="M16" s="12"/>
      <c r="N16" s="12"/>
      <c r="O16" s="12"/>
      <c r="P16" s="12"/>
      <c r="Q16" s="12"/>
      <c r="R16" s="12"/>
      <c r="S16" s="12"/>
      <c r="Y16" s="21" t="s">
        <v>6654</v>
      </c>
      <c r="Z16" s="28"/>
      <c r="AA16" s="12"/>
      <c r="AB16" s="52">
        <v>2.5</v>
      </c>
      <c r="AC16" s="52">
        <v>2</v>
      </c>
      <c r="AD16" s="12"/>
      <c r="AE16" s="12"/>
      <c r="AF16" s="12"/>
      <c r="AG16" s="12"/>
      <c r="AH16" s="12"/>
      <c r="AI16" s="53" t="s">
        <v>106</v>
      </c>
      <c r="AJ16" s="12"/>
      <c r="AK16" s="12"/>
      <c r="AL16" s="12"/>
      <c r="AM16" s="12"/>
      <c r="AN16" s="63">
        <v>560008</v>
      </c>
    </row>
    <row r="17" spans="1:40">
      <c r="A17" s="12" t="s">
        <v>6655</v>
      </c>
      <c r="B17" s="55" t="s">
        <v>6656</v>
      </c>
      <c r="C17" s="14" t="s">
        <v>6657</v>
      </c>
      <c r="D17" s="12" t="s">
        <v>36</v>
      </c>
      <c r="E17" s="12" t="s">
        <v>1019</v>
      </c>
      <c r="F17" s="12"/>
      <c r="G17" s="85">
        <v>9886199123</v>
      </c>
      <c r="H17" s="12"/>
      <c r="I17" s="84"/>
      <c r="J17" s="12"/>
      <c r="K17" s="84"/>
      <c r="L17" s="12"/>
      <c r="M17" s="12"/>
      <c r="N17" s="12"/>
      <c r="O17" s="12" t="s">
        <v>122</v>
      </c>
      <c r="P17" s="12" t="s">
        <v>123</v>
      </c>
      <c r="Q17" s="12"/>
      <c r="R17" s="12"/>
      <c r="S17" s="12"/>
      <c r="Y17" s="21" t="s">
        <v>6658</v>
      </c>
      <c r="Z17" s="28"/>
      <c r="AA17" s="12"/>
      <c r="AB17" s="52">
        <v>4.0999999999999996</v>
      </c>
      <c r="AC17" s="52">
        <v>367</v>
      </c>
      <c r="AD17" s="12"/>
      <c r="AE17" s="52">
        <v>2017</v>
      </c>
      <c r="AF17" s="12"/>
      <c r="AG17" s="12"/>
      <c r="AH17" s="12"/>
      <c r="AI17" s="54" t="s">
        <v>6659</v>
      </c>
      <c r="AJ17" s="28"/>
      <c r="AK17" s="12"/>
      <c r="AL17" s="53" t="s">
        <v>6660</v>
      </c>
      <c r="AM17" s="12" t="s">
        <v>6661</v>
      </c>
      <c r="AN17" s="55">
        <v>560024</v>
      </c>
    </row>
    <row r="18" spans="1:40">
      <c r="A18" s="53" t="s">
        <v>6662</v>
      </c>
      <c r="B18" s="55" t="s">
        <v>6663</v>
      </c>
      <c r="C18" s="14" t="s">
        <v>6664</v>
      </c>
      <c r="D18" s="12" t="s">
        <v>50</v>
      </c>
      <c r="E18" s="12" t="s">
        <v>2022</v>
      </c>
      <c r="F18" s="12"/>
      <c r="G18" s="87" t="s">
        <v>6665</v>
      </c>
      <c r="H18" s="12"/>
      <c r="I18" s="84"/>
      <c r="J18" s="61" t="s">
        <v>6666</v>
      </c>
      <c r="K18" s="87" t="s">
        <v>6665</v>
      </c>
      <c r="L18" s="28" t="s">
        <v>6667</v>
      </c>
      <c r="M18" s="12"/>
      <c r="N18" s="12"/>
      <c r="O18" s="12" t="s">
        <v>6668</v>
      </c>
      <c r="P18" s="64" t="s">
        <v>6669</v>
      </c>
      <c r="Q18" s="28"/>
      <c r="R18" s="12"/>
      <c r="S18" s="61" t="s">
        <v>6666</v>
      </c>
      <c r="Y18" s="14" t="s">
        <v>6670</v>
      </c>
      <c r="Z18" s="14" t="s">
        <v>6671</v>
      </c>
      <c r="AA18" s="14" t="s">
        <v>6670</v>
      </c>
      <c r="AB18" s="52">
        <v>4.5999999999999996</v>
      </c>
      <c r="AC18" s="52">
        <v>17</v>
      </c>
      <c r="AD18" s="12"/>
      <c r="AE18" s="52">
        <v>2005</v>
      </c>
      <c r="AF18" s="12"/>
      <c r="AG18" s="12"/>
      <c r="AH18" s="12"/>
      <c r="AI18" s="12"/>
      <c r="AJ18" s="12"/>
      <c r="AK18" s="12"/>
      <c r="AL18" s="12"/>
      <c r="AM18" s="12"/>
      <c r="AN18" s="55">
        <v>400028</v>
      </c>
    </row>
    <row r="19" spans="1:40">
      <c r="A19" s="53" t="s">
        <v>6672</v>
      </c>
      <c r="B19" s="55" t="s">
        <v>6673</v>
      </c>
      <c r="C19" s="14" t="s">
        <v>6674</v>
      </c>
      <c r="D19" s="12" t="s">
        <v>432</v>
      </c>
      <c r="E19" s="12" t="s">
        <v>2022</v>
      </c>
      <c r="F19" s="12" t="s">
        <v>6675</v>
      </c>
      <c r="G19" s="87" t="s">
        <v>6676</v>
      </c>
      <c r="H19" s="12"/>
      <c r="I19" s="85">
        <v>8999913434</v>
      </c>
      <c r="J19" s="12"/>
      <c r="K19" s="84"/>
      <c r="L19" s="12"/>
      <c r="M19" s="12"/>
      <c r="N19" s="12"/>
      <c r="O19" s="12"/>
      <c r="P19" s="12"/>
      <c r="Q19" s="12"/>
      <c r="R19" s="12"/>
      <c r="S19" s="12"/>
      <c r="Y19" s="14" t="s">
        <v>6677</v>
      </c>
      <c r="Z19" s="14" t="s">
        <v>6678</v>
      </c>
      <c r="AA19" s="14" t="s">
        <v>6677</v>
      </c>
      <c r="AB19" s="52">
        <v>4.5</v>
      </c>
      <c r="AC19" s="52">
        <v>24</v>
      </c>
      <c r="AD19" s="12"/>
      <c r="AE19" s="12"/>
      <c r="AF19" s="12"/>
      <c r="AG19" s="12"/>
      <c r="AH19" s="12"/>
      <c r="AI19" s="12"/>
      <c r="AJ19" s="12"/>
      <c r="AK19" s="12"/>
      <c r="AL19" s="65" t="s">
        <v>6679</v>
      </c>
      <c r="AM19" s="12"/>
      <c r="AN19" s="55">
        <v>411009</v>
      </c>
    </row>
    <row r="20" spans="1:40">
      <c r="A20" s="53" t="s">
        <v>6680</v>
      </c>
      <c r="B20" s="55" t="s">
        <v>6681</v>
      </c>
      <c r="C20" s="14" t="s">
        <v>6682</v>
      </c>
      <c r="D20" s="12" t="s">
        <v>432</v>
      </c>
      <c r="E20" s="12" t="s">
        <v>2022</v>
      </c>
      <c r="F20" s="12"/>
      <c r="G20" s="87" t="s">
        <v>6683</v>
      </c>
      <c r="H20" s="12"/>
      <c r="I20" s="84"/>
      <c r="J20" s="12"/>
      <c r="K20" s="84"/>
      <c r="L20" s="12"/>
      <c r="M20" s="12"/>
      <c r="N20" s="12"/>
      <c r="O20" s="12"/>
      <c r="P20" s="61"/>
      <c r="Q20" s="12"/>
      <c r="R20" s="12"/>
      <c r="S20" s="12"/>
      <c r="Y20" s="14" t="s">
        <v>6684</v>
      </c>
      <c r="Z20" s="21" t="s">
        <v>6685</v>
      </c>
      <c r="AA20" s="12"/>
      <c r="AB20" s="52">
        <v>4.5</v>
      </c>
      <c r="AC20" s="52">
        <v>4</v>
      </c>
      <c r="AD20" s="12"/>
      <c r="AE20" s="52">
        <v>2009</v>
      </c>
      <c r="AF20" s="12"/>
      <c r="AG20" s="12"/>
      <c r="AH20" s="12"/>
      <c r="AI20" s="12"/>
      <c r="AJ20" s="12"/>
      <c r="AK20" s="12"/>
      <c r="AL20" s="12"/>
      <c r="AM20" s="12"/>
      <c r="AN20" s="55">
        <v>411047</v>
      </c>
    </row>
    <row r="21" spans="1:40">
      <c r="A21" s="53" t="s">
        <v>6686</v>
      </c>
      <c r="B21" s="55" t="s">
        <v>6687</v>
      </c>
      <c r="C21" s="14" t="s">
        <v>6688</v>
      </c>
      <c r="D21" s="12" t="s">
        <v>513</v>
      </c>
      <c r="E21" s="12" t="s">
        <v>2022</v>
      </c>
      <c r="F21" s="12"/>
      <c r="G21" s="89" t="s">
        <v>6689</v>
      </c>
      <c r="H21" s="62"/>
      <c r="I21" s="95">
        <v>7385104657</v>
      </c>
      <c r="J21" s="12"/>
      <c r="K21" s="84"/>
      <c r="L21" s="12"/>
      <c r="M21" s="12"/>
      <c r="N21" s="12"/>
      <c r="O21" s="12"/>
      <c r="P21" s="12"/>
      <c r="Q21" s="12"/>
      <c r="R21" s="12"/>
      <c r="S21" s="12"/>
      <c r="Y21" s="14" t="s">
        <v>6690</v>
      </c>
      <c r="Z21" s="14" t="s">
        <v>6685</v>
      </c>
      <c r="AA21" s="14" t="s">
        <v>6690</v>
      </c>
      <c r="AB21" s="52">
        <v>4.9000000000000004</v>
      </c>
      <c r="AC21" s="52">
        <v>12</v>
      </c>
      <c r="AD21" s="12"/>
      <c r="AE21" s="12"/>
      <c r="AF21" s="12"/>
      <c r="AG21" s="12"/>
      <c r="AH21" s="12"/>
      <c r="AI21" s="12"/>
      <c r="AJ21" s="12"/>
      <c r="AK21" s="12"/>
      <c r="AL21" s="12"/>
      <c r="AM21" s="12"/>
      <c r="AN21" s="55">
        <v>440024</v>
      </c>
    </row>
    <row r="22" spans="1:40">
      <c r="A22" s="53" t="s">
        <v>6691</v>
      </c>
      <c r="B22" s="55" t="s">
        <v>6692</v>
      </c>
      <c r="C22" s="14" t="s">
        <v>6693</v>
      </c>
      <c r="D22" s="12" t="s">
        <v>513</v>
      </c>
      <c r="E22" s="12" t="s">
        <v>2022</v>
      </c>
      <c r="F22" s="12" t="s">
        <v>6694</v>
      </c>
      <c r="G22" s="89" t="s">
        <v>6695</v>
      </c>
      <c r="H22" s="12"/>
      <c r="I22" s="84"/>
      <c r="J22" s="12"/>
      <c r="K22" s="84"/>
      <c r="L22" s="12"/>
      <c r="M22" s="12"/>
      <c r="N22" s="12"/>
      <c r="O22" s="62" t="s">
        <v>6668</v>
      </c>
      <c r="P22" s="66" t="s">
        <v>6696</v>
      </c>
      <c r="Q22" s="28"/>
      <c r="R22" s="28"/>
      <c r="S22" s="12"/>
      <c r="Y22" s="14" t="s">
        <v>6697</v>
      </c>
      <c r="Z22" s="14" t="s">
        <v>6698</v>
      </c>
      <c r="AA22" s="14" t="s">
        <v>6699</v>
      </c>
      <c r="AB22" s="52">
        <v>5</v>
      </c>
      <c r="AC22" s="52">
        <v>2</v>
      </c>
      <c r="AD22" s="12"/>
      <c r="AE22" s="12"/>
      <c r="AF22" s="12"/>
      <c r="AG22" s="12"/>
      <c r="AH22" s="12"/>
      <c r="AI22" s="12"/>
      <c r="AJ22" s="12"/>
      <c r="AK22" s="12"/>
      <c r="AL22" s="12"/>
      <c r="AM22" s="12"/>
      <c r="AN22" s="55">
        <v>440015</v>
      </c>
    </row>
    <row r="23" spans="1:40">
      <c r="A23" s="53" t="s">
        <v>6700</v>
      </c>
      <c r="B23" s="55" t="s">
        <v>6701</v>
      </c>
      <c r="C23" s="14" t="s">
        <v>6702</v>
      </c>
      <c r="D23" s="12" t="s">
        <v>50</v>
      </c>
      <c r="E23" s="12" t="s">
        <v>2022</v>
      </c>
      <c r="F23" s="12"/>
      <c r="G23" s="87" t="s">
        <v>6703</v>
      </c>
      <c r="H23" s="12"/>
      <c r="I23" s="84"/>
      <c r="J23" s="12"/>
      <c r="K23" s="84"/>
      <c r="L23" s="12"/>
      <c r="M23" s="12"/>
      <c r="N23" s="12"/>
      <c r="O23" s="62" t="s">
        <v>6704</v>
      </c>
      <c r="P23" s="28" t="s">
        <v>6705</v>
      </c>
      <c r="Q23" s="28"/>
      <c r="R23" s="28"/>
      <c r="S23" s="12"/>
      <c r="Y23" s="14" t="s">
        <v>6706</v>
      </c>
      <c r="Z23" s="14" t="s">
        <v>6707</v>
      </c>
      <c r="AA23" s="14" t="s">
        <v>6706</v>
      </c>
      <c r="AB23" s="52">
        <v>3.7</v>
      </c>
      <c r="AC23" s="52">
        <v>3</v>
      </c>
      <c r="AD23" s="12"/>
      <c r="AE23" s="12"/>
      <c r="AF23" s="12"/>
      <c r="AG23" s="12"/>
      <c r="AH23" s="12"/>
      <c r="AI23" s="12"/>
      <c r="AJ23" s="12"/>
      <c r="AK23" s="12"/>
      <c r="AL23" s="12"/>
      <c r="AM23" s="12"/>
      <c r="AN23" s="55">
        <v>400068</v>
      </c>
    </row>
    <row r="24" spans="1:40">
      <c r="A24" s="53" t="s">
        <v>6708</v>
      </c>
      <c r="B24" s="55" t="s">
        <v>6709</v>
      </c>
      <c r="C24" s="14" t="s">
        <v>6710</v>
      </c>
      <c r="D24" s="12" t="s">
        <v>432</v>
      </c>
      <c r="E24" s="12" t="s">
        <v>2022</v>
      </c>
      <c r="F24" s="12"/>
      <c r="G24" s="87" t="s">
        <v>6711</v>
      </c>
      <c r="H24" s="12"/>
      <c r="I24" s="84"/>
      <c r="J24" s="12"/>
      <c r="K24" s="84"/>
      <c r="L24" s="12"/>
      <c r="M24" s="12"/>
      <c r="N24" s="12"/>
      <c r="O24" s="62" t="s">
        <v>265</v>
      </c>
      <c r="P24" s="67" t="s">
        <v>6712</v>
      </c>
      <c r="Q24" s="28"/>
      <c r="R24" s="28"/>
      <c r="S24" s="12"/>
      <c r="Y24" s="14" t="s">
        <v>6713</v>
      </c>
      <c r="Z24" s="21" t="s">
        <v>6714</v>
      </c>
      <c r="AA24" s="12"/>
      <c r="AB24" s="52">
        <v>5</v>
      </c>
      <c r="AC24" s="52">
        <v>3</v>
      </c>
      <c r="AD24" s="12"/>
      <c r="AE24" s="12"/>
      <c r="AF24" s="12"/>
      <c r="AG24" s="12"/>
      <c r="AH24" s="12"/>
      <c r="AI24" s="28" t="s">
        <v>6715</v>
      </c>
      <c r="AJ24" s="12"/>
      <c r="AK24" s="12"/>
      <c r="AL24" s="12"/>
      <c r="AM24" s="12"/>
      <c r="AN24" s="55">
        <v>411004</v>
      </c>
    </row>
    <row r="25" spans="1:40">
      <c r="A25" s="53" t="s">
        <v>6716</v>
      </c>
      <c r="B25" s="55" t="s">
        <v>6717</v>
      </c>
      <c r="C25" s="14" t="s">
        <v>6718</v>
      </c>
      <c r="D25" s="12" t="s">
        <v>4852</v>
      </c>
      <c r="E25" s="12" t="s">
        <v>2022</v>
      </c>
      <c r="F25" s="12" t="s">
        <v>6719</v>
      </c>
      <c r="G25" s="87" t="s">
        <v>6720</v>
      </c>
      <c r="H25" s="12"/>
      <c r="I25" s="84"/>
      <c r="J25" s="12"/>
      <c r="K25" s="84"/>
      <c r="L25" s="12"/>
      <c r="M25" s="12"/>
      <c r="N25" s="12"/>
      <c r="O25" s="62" t="s">
        <v>6668</v>
      </c>
      <c r="P25" s="67" t="s">
        <v>6721</v>
      </c>
      <c r="Q25" s="28"/>
      <c r="R25" s="28"/>
      <c r="S25" s="12"/>
      <c r="Y25" s="14" t="s">
        <v>6722</v>
      </c>
      <c r="Z25" s="14" t="s">
        <v>6723</v>
      </c>
      <c r="AA25" s="14" t="s">
        <v>6724</v>
      </c>
      <c r="AB25" s="52">
        <v>4.7</v>
      </c>
      <c r="AC25" s="52">
        <v>21</v>
      </c>
      <c r="AD25" s="12"/>
      <c r="AE25" s="52">
        <v>2015</v>
      </c>
      <c r="AF25" s="12"/>
      <c r="AG25" s="12"/>
      <c r="AH25" s="12"/>
      <c r="AI25" s="12" t="s">
        <v>6725</v>
      </c>
      <c r="AJ25" s="12"/>
      <c r="AK25" s="12"/>
      <c r="AL25" s="12"/>
      <c r="AM25" s="12"/>
      <c r="AN25" s="55">
        <v>410206</v>
      </c>
    </row>
    <row r="26" spans="1:40">
      <c r="A26" s="53" t="s">
        <v>6726</v>
      </c>
      <c r="B26" s="55" t="s">
        <v>6727</v>
      </c>
      <c r="C26" s="14" t="s">
        <v>6728</v>
      </c>
      <c r="D26" s="12" t="s">
        <v>432</v>
      </c>
      <c r="E26" s="12" t="s">
        <v>2022</v>
      </c>
      <c r="F26" s="12"/>
      <c r="G26" s="90" t="s">
        <v>6729</v>
      </c>
      <c r="H26" s="12"/>
      <c r="I26" s="85">
        <v>9552622400</v>
      </c>
      <c r="J26" s="12" t="s">
        <v>6730</v>
      </c>
      <c r="K26" s="90" t="s">
        <v>6729</v>
      </c>
      <c r="L26" s="12"/>
      <c r="M26" s="12"/>
      <c r="N26" s="12"/>
      <c r="O26" s="62" t="s">
        <v>265</v>
      </c>
      <c r="P26" s="62" t="s">
        <v>6731</v>
      </c>
      <c r="Q26" s="69" t="s">
        <v>6732</v>
      </c>
      <c r="R26" s="12"/>
      <c r="S26" s="12"/>
      <c r="Y26" s="14" t="s">
        <v>6733</v>
      </c>
      <c r="Z26" s="14" t="s">
        <v>6734</v>
      </c>
      <c r="AA26" s="14" t="s">
        <v>6733</v>
      </c>
      <c r="AB26" s="52">
        <v>5</v>
      </c>
      <c r="AC26" s="52">
        <v>3</v>
      </c>
      <c r="AD26" s="12"/>
      <c r="AE26" s="12"/>
      <c r="AF26" s="12"/>
      <c r="AG26" s="12"/>
      <c r="AH26" s="12"/>
      <c r="AI26" s="12"/>
      <c r="AJ26" s="12"/>
      <c r="AK26" s="12"/>
      <c r="AL26" s="12"/>
      <c r="AM26" s="12"/>
      <c r="AN26" s="55">
        <v>411062</v>
      </c>
    </row>
    <row r="27" spans="1:40">
      <c r="A27" s="70" t="s">
        <v>6735</v>
      </c>
      <c r="B27" s="55" t="s">
        <v>6736</v>
      </c>
      <c r="C27" s="14" t="s">
        <v>6737</v>
      </c>
      <c r="D27" s="12" t="s">
        <v>559</v>
      </c>
      <c r="E27" s="12" t="s">
        <v>2022</v>
      </c>
      <c r="F27" s="12" t="s">
        <v>6738</v>
      </c>
      <c r="G27" s="85">
        <v>9604985959</v>
      </c>
      <c r="H27" s="12"/>
      <c r="I27" s="84"/>
      <c r="J27" s="71" t="s">
        <v>6739</v>
      </c>
      <c r="K27" s="84"/>
      <c r="L27" s="12"/>
      <c r="M27" s="12"/>
      <c r="N27" s="12"/>
      <c r="O27" s="62" t="s">
        <v>122</v>
      </c>
      <c r="P27" s="72" t="s">
        <v>6740</v>
      </c>
      <c r="Q27" s="69"/>
      <c r="R27" s="12"/>
      <c r="S27" s="12" t="s">
        <v>6741</v>
      </c>
      <c r="Y27" s="14" t="s">
        <v>6742</v>
      </c>
      <c r="Z27" s="14" t="s">
        <v>6743</v>
      </c>
      <c r="AA27" s="14" t="s">
        <v>6744</v>
      </c>
      <c r="AB27" s="52">
        <v>5</v>
      </c>
      <c r="AC27" s="52">
        <v>26</v>
      </c>
      <c r="AD27" s="12"/>
      <c r="AE27" s="12"/>
      <c r="AF27" s="12"/>
      <c r="AG27" s="12" t="s">
        <v>6745</v>
      </c>
      <c r="AH27" s="12"/>
      <c r="AI27" s="28" t="s">
        <v>6746</v>
      </c>
      <c r="AJ27" s="12"/>
      <c r="AK27" s="12"/>
      <c r="AL27" s="12"/>
      <c r="AM27" s="12"/>
      <c r="AN27" s="55">
        <v>413512</v>
      </c>
    </row>
    <row r="28" spans="1:40">
      <c r="A28" s="53" t="s">
        <v>6747</v>
      </c>
      <c r="B28" s="55" t="s">
        <v>6748</v>
      </c>
      <c r="C28" s="14" t="s">
        <v>6749</v>
      </c>
      <c r="D28" s="12" t="s">
        <v>6750</v>
      </c>
      <c r="E28" s="12" t="s">
        <v>2022</v>
      </c>
      <c r="F28" s="12"/>
      <c r="G28" s="85">
        <v>9960784967</v>
      </c>
      <c r="H28" s="12"/>
      <c r="I28" s="84"/>
      <c r="J28" s="12"/>
      <c r="K28" s="84"/>
      <c r="L28" s="12"/>
      <c r="M28" s="12"/>
      <c r="N28" s="12"/>
      <c r="O28" s="12" t="s">
        <v>265</v>
      </c>
      <c r="P28" s="72" t="s">
        <v>6751</v>
      </c>
      <c r="Q28" s="69"/>
      <c r="R28" s="28"/>
      <c r="S28" s="12"/>
      <c r="Y28" s="14" t="s">
        <v>6752</v>
      </c>
      <c r="Z28" s="21" t="s">
        <v>6753</v>
      </c>
      <c r="AA28" s="12"/>
      <c r="AB28" s="52">
        <v>5</v>
      </c>
      <c r="AC28" s="52">
        <v>1</v>
      </c>
      <c r="AD28" s="12"/>
      <c r="AE28" s="12"/>
      <c r="AF28" s="12"/>
      <c r="AG28" s="12"/>
      <c r="AH28" s="12"/>
      <c r="AI28" s="12"/>
      <c r="AJ28" s="12"/>
      <c r="AK28" s="12"/>
      <c r="AL28" s="12"/>
      <c r="AM28" s="12"/>
      <c r="AN28" s="55">
        <v>431602</v>
      </c>
    </row>
    <row r="29" spans="1:40">
      <c r="A29" s="53" t="s">
        <v>258</v>
      </c>
      <c r="B29" s="55" t="s">
        <v>259</v>
      </c>
      <c r="C29" s="14" t="s">
        <v>6754</v>
      </c>
      <c r="D29" s="12" t="s">
        <v>2090</v>
      </c>
      <c r="E29" s="12" t="s">
        <v>2022</v>
      </c>
      <c r="F29" s="73" t="s">
        <v>261</v>
      </c>
      <c r="G29" s="87" t="s">
        <v>6755</v>
      </c>
      <c r="H29" s="12"/>
      <c r="I29" s="84"/>
      <c r="J29" s="12"/>
      <c r="K29" s="84"/>
      <c r="L29" s="12"/>
      <c r="M29" s="12"/>
      <c r="N29" s="12"/>
      <c r="O29" s="12" t="s">
        <v>77</v>
      </c>
      <c r="P29" s="72" t="s">
        <v>6756</v>
      </c>
      <c r="Q29" s="69"/>
      <c r="R29" s="12"/>
      <c r="S29" s="12"/>
      <c r="Y29" s="14" t="s">
        <v>6757</v>
      </c>
      <c r="Z29" s="14" t="s">
        <v>6758</v>
      </c>
      <c r="AA29" s="14" t="s">
        <v>6759</v>
      </c>
      <c r="AB29" s="52">
        <v>4.5999999999999996</v>
      </c>
      <c r="AC29" s="52">
        <v>27</v>
      </c>
      <c r="AD29" s="12" t="s">
        <v>5215</v>
      </c>
      <c r="AE29" s="12"/>
      <c r="AF29" s="12"/>
      <c r="AG29" s="12"/>
      <c r="AH29" s="12" t="s">
        <v>6760</v>
      </c>
      <c r="AI29" s="12" t="s">
        <v>106</v>
      </c>
      <c r="AJ29" s="12"/>
      <c r="AK29" s="12"/>
      <c r="AL29" s="12" t="s">
        <v>6761</v>
      </c>
      <c r="AM29" s="12" t="s">
        <v>6762</v>
      </c>
      <c r="AN29" s="55">
        <v>400706</v>
      </c>
    </row>
    <row r="30" spans="1:40">
      <c r="A30" s="53" t="s">
        <v>6763</v>
      </c>
      <c r="B30" s="55" t="s">
        <v>6764</v>
      </c>
      <c r="C30" s="14" t="s">
        <v>6765</v>
      </c>
      <c r="D30" s="12" t="s">
        <v>432</v>
      </c>
      <c r="E30" s="12" t="s">
        <v>2022</v>
      </c>
      <c r="F30" s="12" t="s">
        <v>6766</v>
      </c>
      <c r="G30" s="87" t="s">
        <v>6767</v>
      </c>
      <c r="H30" s="12"/>
      <c r="I30" s="85">
        <v>9823437971</v>
      </c>
      <c r="J30" s="12" t="s">
        <v>6768</v>
      </c>
      <c r="K30" s="84"/>
      <c r="L30" s="12"/>
      <c r="M30" s="12"/>
      <c r="N30" s="12" t="s">
        <v>6769</v>
      </c>
      <c r="O30" s="12" t="s">
        <v>122</v>
      </c>
      <c r="P30" s="54" t="s">
        <v>6770</v>
      </c>
      <c r="Q30" s="69"/>
      <c r="R30" s="28"/>
      <c r="S30" s="12"/>
      <c r="Y30" s="14" t="s">
        <v>6771</v>
      </c>
      <c r="Z30" s="14" t="s">
        <v>6772</v>
      </c>
      <c r="AA30" s="14" t="s">
        <v>6773</v>
      </c>
      <c r="AB30" s="52">
        <v>5</v>
      </c>
      <c r="AC30" s="52">
        <v>1</v>
      </c>
      <c r="AD30" s="12"/>
      <c r="AE30" s="52">
        <v>2011</v>
      </c>
      <c r="AF30" s="12"/>
      <c r="AG30" s="12"/>
      <c r="AH30" s="12" t="s">
        <v>6774</v>
      </c>
      <c r="AI30" s="28" t="s">
        <v>700</v>
      </c>
      <c r="AJ30" s="12"/>
      <c r="AK30" s="12"/>
      <c r="AL30" s="28" t="s">
        <v>6775</v>
      </c>
      <c r="AM30" s="12"/>
      <c r="AN30" s="55">
        <v>411038</v>
      </c>
    </row>
    <row r="31" spans="1:40">
      <c r="A31" s="53" t="s">
        <v>6776</v>
      </c>
      <c r="B31" s="55" t="s">
        <v>6777</v>
      </c>
      <c r="C31" s="14" t="s">
        <v>6778</v>
      </c>
      <c r="D31" s="55" t="s">
        <v>6779</v>
      </c>
      <c r="E31" s="12" t="s">
        <v>2022</v>
      </c>
      <c r="F31" s="12" t="s">
        <v>6780</v>
      </c>
      <c r="G31" s="87" t="s">
        <v>6781</v>
      </c>
      <c r="H31" s="12"/>
      <c r="I31" s="85">
        <v>9403403944</v>
      </c>
      <c r="J31" s="12"/>
      <c r="K31" s="84"/>
      <c r="L31" s="12"/>
      <c r="M31" s="12"/>
      <c r="N31" s="12"/>
      <c r="O31" s="12"/>
      <c r="P31" s="74"/>
      <c r="Q31" s="68"/>
      <c r="R31" s="12"/>
      <c r="S31" s="12"/>
      <c r="Y31" s="14" t="s">
        <v>6782</v>
      </c>
      <c r="Z31" s="21" t="s">
        <v>6783</v>
      </c>
      <c r="AA31" s="12"/>
      <c r="AB31" s="52">
        <v>4.2</v>
      </c>
      <c r="AC31" s="52">
        <v>29</v>
      </c>
      <c r="AD31" s="12"/>
      <c r="AE31" s="12"/>
      <c r="AF31" s="12"/>
      <c r="AG31" s="12"/>
      <c r="AH31" s="12"/>
      <c r="AI31" s="12"/>
      <c r="AJ31" s="12"/>
      <c r="AK31" s="12"/>
      <c r="AL31" s="12"/>
      <c r="AM31" s="12"/>
      <c r="AN31" s="55">
        <v>444708</v>
      </c>
    </row>
    <row r="32" spans="1:40">
      <c r="A32" s="53" t="s">
        <v>6784</v>
      </c>
      <c r="B32" s="55" t="s">
        <v>6785</v>
      </c>
      <c r="C32" s="14" t="s">
        <v>6786</v>
      </c>
      <c r="D32" s="12" t="s">
        <v>923</v>
      </c>
      <c r="E32" s="12" t="s">
        <v>2022</v>
      </c>
      <c r="F32" s="12" t="s">
        <v>6787</v>
      </c>
      <c r="G32" s="87" t="s">
        <v>6788</v>
      </c>
      <c r="H32" s="12"/>
      <c r="I32" s="84"/>
      <c r="J32" s="12"/>
      <c r="K32" s="84"/>
      <c r="L32" s="12"/>
      <c r="M32" s="12"/>
      <c r="N32" s="12"/>
      <c r="O32" s="12" t="s">
        <v>122</v>
      </c>
      <c r="P32" s="75" t="s">
        <v>6789</v>
      </c>
      <c r="Q32" s="12"/>
      <c r="R32" s="12"/>
      <c r="S32" s="12"/>
      <c r="Y32" s="12" t="s">
        <v>6790</v>
      </c>
      <c r="Z32" s="21" t="s">
        <v>6791</v>
      </c>
      <c r="AA32" s="12"/>
      <c r="AB32" s="52">
        <v>4.8</v>
      </c>
      <c r="AC32" s="52">
        <v>9</v>
      </c>
      <c r="AD32" s="12"/>
      <c r="AE32" s="12"/>
      <c r="AF32" s="12"/>
      <c r="AG32" s="12"/>
      <c r="AH32" s="12"/>
      <c r="AI32" s="12"/>
      <c r="AJ32" s="12"/>
      <c r="AK32" s="12"/>
      <c r="AL32" s="28" t="s">
        <v>6792</v>
      </c>
      <c r="AM32" s="12"/>
      <c r="AN32" s="55">
        <v>411033</v>
      </c>
    </row>
    <row r="33" spans="1:40">
      <c r="A33" s="53" t="s">
        <v>6793</v>
      </c>
      <c r="B33" s="55" t="s">
        <v>6794</v>
      </c>
      <c r="C33" s="14" t="s">
        <v>6795</v>
      </c>
      <c r="D33" s="12" t="s">
        <v>50</v>
      </c>
      <c r="E33" s="12" t="s">
        <v>2022</v>
      </c>
      <c r="F33" s="12" t="s">
        <v>6796</v>
      </c>
      <c r="G33" s="87" t="s">
        <v>6797</v>
      </c>
      <c r="H33" s="12"/>
      <c r="I33" s="88">
        <v>9768070022</v>
      </c>
      <c r="J33" s="61" t="s">
        <v>6798</v>
      </c>
      <c r="K33" s="88">
        <v>9325755215</v>
      </c>
      <c r="L33" s="12"/>
      <c r="M33" s="12"/>
      <c r="N33" s="12"/>
      <c r="O33" s="12"/>
      <c r="P33" s="12"/>
      <c r="Q33" s="12"/>
      <c r="R33" s="12"/>
      <c r="S33" s="12"/>
      <c r="Y33" s="14" t="s">
        <v>6799</v>
      </c>
      <c r="Z33" s="14" t="s">
        <v>6800</v>
      </c>
      <c r="AA33" s="14" t="s">
        <v>6801</v>
      </c>
      <c r="AB33" s="52">
        <v>5</v>
      </c>
      <c r="AC33" s="52">
        <v>1</v>
      </c>
      <c r="AD33" s="12"/>
      <c r="AE33" s="12"/>
      <c r="AF33" s="12"/>
      <c r="AG33" s="12"/>
      <c r="AH33" s="12"/>
      <c r="AI33" s="12"/>
      <c r="AJ33" s="12"/>
      <c r="AK33" s="12"/>
      <c r="AL33" s="12"/>
      <c r="AM33" s="12"/>
      <c r="AN33" s="55">
        <v>400099</v>
      </c>
    </row>
    <row r="34" spans="1:40">
      <c r="A34" s="53" t="s">
        <v>6802</v>
      </c>
      <c r="B34" s="55" t="s">
        <v>6803</v>
      </c>
      <c r="C34" s="14" t="s">
        <v>6804</v>
      </c>
      <c r="D34" s="12" t="s">
        <v>50</v>
      </c>
      <c r="E34" s="12" t="s">
        <v>2022</v>
      </c>
      <c r="F34" s="12"/>
      <c r="G34" s="87" t="s">
        <v>6797</v>
      </c>
      <c r="H34" s="12"/>
      <c r="I34" s="84"/>
      <c r="J34" s="12"/>
      <c r="K34" s="84"/>
      <c r="L34" s="12"/>
      <c r="M34" s="12"/>
      <c r="N34" s="12"/>
      <c r="O34" s="12" t="s">
        <v>265</v>
      </c>
      <c r="P34" s="28" t="s">
        <v>6805</v>
      </c>
      <c r="Q34" s="12"/>
      <c r="R34" s="12"/>
      <c r="S34" s="12"/>
      <c r="Y34" s="14" t="s">
        <v>6806</v>
      </c>
      <c r="Z34" s="21" t="s">
        <v>6807</v>
      </c>
      <c r="AA34" s="12"/>
      <c r="AB34" s="52">
        <v>3.7</v>
      </c>
      <c r="AC34" s="52">
        <v>3</v>
      </c>
      <c r="AD34" s="12"/>
      <c r="AE34" s="12"/>
      <c r="AF34" s="12"/>
      <c r="AG34" s="12"/>
      <c r="AH34" s="12"/>
      <c r="AI34" s="12"/>
      <c r="AJ34" s="12"/>
      <c r="AK34" s="12"/>
      <c r="AL34" s="28" t="s">
        <v>6808</v>
      </c>
      <c r="AM34" s="12"/>
      <c r="AN34" s="76">
        <v>400104</v>
      </c>
    </row>
    <row r="35" spans="1:40">
      <c r="A35" s="53" t="s">
        <v>6809</v>
      </c>
      <c r="B35" s="55" t="s">
        <v>6810</v>
      </c>
      <c r="C35" s="14" t="s">
        <v>6811</v>
      </c>
      <c r="D35" s="12" t="s">
        <v>6812</v>
      </c>
      <c r="E35" s="12" t="s">
        <v>2022</v>
      </c>
      <c r="F35" s="12"/>
      <c r="G35" s="87" t="s">
        <v>6813</v>
      </c>
      <c r="H35" s="12"/>
      <c r="I35" s="84"/>
      <c r="J35" s="12" t="s">
        <v>6814</v>
      </c>
      <c r="K35" s="84"/>
      <c r="L35" s="12"/>
      <c r="M35" s="12"/>
      <c r="N35" s="12"/>
      <c r="O35" s="12"/>
      <c r="P35" s="12"/>
      <c r="Q35" s="12"/>
      <c r="R35" s="12"/>
      <c r="S35" s="12"/>
      <c r="Y35" s="14" t="s">
        <v>6815</v>
      </c>
      <c r="Z35" s="14" t="s">
        <v>6816</v>
      </c>
      <c r="AA35" s="14" t="s">
        <v>6815</v>
      </c>
      <c r="AB35" s="52">
        <v>4</v>
      </c>
      <c r="AC35" s="52">
        <v>6</v>
      </c>
      <c r="AD35" s="12"/>
      <c r="AE35" s="12"/>
      <c r="AF35" s="12"/>
      <c r="AG35" s="12"/>
      <c r="AH35" s="12"/>
      <c r="AI35" s="12"/>
      <c r="AJ35" s="12"/>
      <c r="AK35" s="12"/>
      <c r="AL35" s="12"/>
      <c r="AM35" s="12" t="s">
        <v>6817</v>
      </c>
      <c r="AN35" s="55">
        <v>41621</v>
      </c>
    </row>
    <row r="36" spans="1:40">
      <c r="A36" s="53" t="s">
        <v>6818</v>
      </c>
      <c r="B36" s="55" t="s">
        <v>6819</v>
      </c>
      <c r="C36" s="14" t="s">
        <v>6820</v>
      </c>
      <c r="D36" s="12" t="s">
        <v>6821</v>
      </c>
      <c r="E36" s="12" t="s">
        <v>2022</v>
      </c>
      <c r="F36" s="12"/>
      <c r="G36" s="85">
        <v>8087265456</v>
      </c>
      <c r="H36" s="12"/>
      <c r="I36" s="84"/>
      <c r="J36" s="12"/>
      <c r="K36" s="84"/>
      <c r="L36" s="12"/>
      <c r="M36" s="12"/>
      <c r="N36" s="12"/>
      <c r="O36" s="12"/>
      <c r="P36" s="12"/>
      <c r="Q36" s="12"/>
      <c r="R36" s="12"/>
      <c r="S36" s="12"/>
      <c r="Y36" s="14" t="s">
        <v>6822</v>
      </c>
      <c r="Z36" s="21" t="s">
        <v>6823</v>
      </c>
      <c r="AA36" s="12"/>
      <c r="AB36" s="52">
        <v>5</v>
      </c>
      <c r="AC36" s="52">
        <v>2</v>
      </c>
      <c r="AD36" s="12"/>
      <c r="AE36" s="12"/>
      <c r="AF36" s="12"/>
      <c r="AG36" s="12"/>
      <c r="AH36" s="12"/>
      <c r="AI36" s="12"/>
      <c r="AJ36" s="12"/>
      <c r="AK36" s="12"/>
      <c r="AL36" s="12"/>
      <c r="AM36" s="12" t="s">
        <v>6824</v>
      </c>
      <c r="AN36" s="55">
        <v>444001</v>
      </c>
    </row>
    <row r="37" spans="1:40" ht="39">
      <c r="A37" s="60" t="s">
        <v>6825</v>
      </c>
      <c r="B37" s="55" t="s">
        <v>6826</v>
      </c>
      <c r="C37" s="14" t="s">
        <v>6827</v>
      </c>
      <c r="D37" s="12" t="s">
        <v>6828</v>
      </c>
      <c r="E37" s="12" t="s">
        <v>1023</v>
      </c>
      <c r="F37" s="12"/>
      <c r="G37" s="86" t="s">
        <v>6829</v>
      </c>
      <c r="H37" s="12"/>
      <c r="I37" s="84"/>
      <c r="J37" s="12"/>
      <c r="K37" s="84"/>
      <c r="L37" s="12"/>
      <c r="M37" s="12"/>
      <c r="N37" s="12"/>
      <c r="O37" s="12" t="s">
        <v>122</v>
      </c>
      <c r="P37" s="28" t="s">
        <v>6830</v>
      </c>
      <c r="Q37" s="28"/>
      <c r="R37" s="12"/>
      <c r="S37" s="12" t="s">
        <v>6831</v>
      </c>
      <c r="Y37" s="12" t="s">
        <v>6832</v>
      </c>
      <c r="Z37" s="21" t="s">
        <v>6833</v>
      </c>
      <c r="AA37" s="12"/>
      <c r="AB37" s="52">
        <v>5</v>
      </c>
      <c r="AC37" s="52">
        <v>6</v>
      </c>
      <c r="AD37" s="12"/>
      <c r="AE37" s="12"/>
      <c r="AF37" s="12"/>
      <c r="AG37" s="12"/>
      <c r="AH37" s="12"/>
      <c r="AI37" s="12"/>
      <c r="AJ37" s="12"/>
      <c r="AK37" s="12"/>
      <c r="AL37" s="28" t="s">
        <v>6834</v>
      </c>
      <c r="AM37" s="12"/>
      <c r="AN37" s="55">
        <v>506006</v>
      </c>
    </row>
    <row r="38" spans="1:40" ht="51.75">
      <c r="A38" s="60" t="s">
        <v>6835</v>
      </c>
      <c r="B38" s="55" t="s">
        <v>6836</v>
      </c>
      <c r="C38" s="14" t="s">
        <v>6837</v>
      </c>
      <c r="D38" s="12" t="s">
        <v>145</v>
      </c>
      <c r="E38" s="12" t="s">
        <v>1023</v>
      </c>
      <c r="F38" s="12"/>
      <c r="G38" s="85">
        <v>9885501996</v>
      </c>
      <c r="H38" s="12"/>
      <c r="I38" s="84"/>
      <c r="J38" s="12"/>
      <c r="K38" s="84"/>
      <c r="L38" s="12"/>
      <c r="M38" s="12"/>
      <c r="N38" s="12"/>
      <c r="O38" s="12"/>
      <c r="P38" s="12"/>
      <c r="Q38" s="12"/>
      <c r="R38" s="12"/>
      <c r="S38" s="12"/>
      <c r="Y38" s="14" t="s">
        <v>6838</v>
      </c>
      <c r="Z38" s="14" t="s">
        <v>6838</v>
      </c>
      <c r="AA38" s="14" t="s">
        <v>6839</v>
      </c>
      <c r="AB38" s="52">
        <v>3.7</v>
      </c>
      <c r="AC38" s="52">
        <v>9</v>
      </c>
      <c r="AD38" s="12"/>
      <c r="AE38" s="12"/>
      <c r="AF38" s="12"/>
      <c r="AG38" s="12"/>
      <c r="AH38" s="12"/>
      <c r="AI38" s="12"/>
      <c r="AJ38" s="12"/>
      <c r="AK38" s="12"/>
      <c r="AL38" s="65" t="s">
        <v>6840</v>
      </c>
      <c r="AM38" s="12"/>
      <c r="AN38" s="55">
        <v>500014</v>
      </c>
    </row>
    <row r="39" spans="1:40">
      <c r="A39" s="12" t="s">
        <v>6841</v>
      </c>
      <c r="B39" s="55" t="s">
        <v>6842</v>
      </c>
      <c r="C39" s="14" t="s">
        <v>6843</v>
      </c>
      <c r="D39" s="12" t="s">
        <v>145</v>
      </c>
      <c r="E39" s="12" t="s">
        <v>1023</v>
      </c>
      <c r="F39" s="12"/>
      <c r="G39" s="85">
        <v>9948771447</v>
      </c>
      <c r="H39" s="12"/>
      <c r="I39" s="96">
        <v>7285970294</v>
      </c>
      <c r="J39" s="12"/>
      <c r="K39" s="84"/>
      <c r="L39" s="12"/>
      <c r="M39" s="12"/>
      <c r="N39" s="12"/>
      <c r="O39" s="12" t="s">
        <v>122</v>
      </c>
      <c r="P39" s="28" t="s">
        <v>6844</v>
      </c>
      <c r="Q39" s="12"/>
      <c r="R39" s="12"/>
      <c r="S39" s="12" t="s">
        <v>6845</v>
      </c>
      <c r="Y39" s="14" t="s">
        <v>6846</v>
      </c>
      <c r="Z39" s="14" t="s">
        <v>6847</v>
      </c>
      <c r="AA39" s="14" t="s">
        <v>6846</v>
      </c>
      <c r="AB39" s="52">
        <v>5</v>
      </c>
      <c r="AC39" s="52">
        <v>31</v>
      </c>
      <c r="AD39" s="12"/>
      <c r="AE39" s="12"/>
      <c r="AF39" s="12"/>
      <c r="AG39" s="12"/>
      <c r="AH39" s="12"/>
      <c r="AI39" s="12"/>
      <c r="AJ39" s="12"/>
      <c r="AK39" s="12"/>
      <c r="AL39" s="12"/>
      <c r="AM39" s="12"/>
      <c r="AN39" s="55">
        <v>500092</v>
      </c>
    </row>
    <row r="40" spans="1:40">
      <c r="A40" s="12" t="s">
        <v>6848</v>
      </c>
      <c r="B40" s="55" t="s">
        <v>6849</v>
      </c>
      <c r="C40" s="14" t="s">
        <v>6850</v>
      </c>
      <c r="D40" s="12" t="s">
        <v>145</v>
      </c>
      <c r="E40" s="12" t="s">
        <v>1023</v>
      </c>
      <c r="F40" s="12"/>
      <c r="G40" s="85">
        <v>8499080211</v>
      </c>
      <c r="H40" s="12"/>
      <c r="I40" s="97" t="s">
        <v>6851</v>
      </c>
      <c r="J40" s="12"/>
      <c r="K40" s="84"/>
      <c r="L40" s="12"/>
      <c r="M40" s="12"/>
      <c r="N40" s="12"/>
      <c r="O40" s="12" t="s">
        <v>6852</v>
      </c>
      <c r="P40" s="28" t="s">
        <v>6853</v>
      </c>
      <c r="Q40" s="28"/>
      <c r="R40" s="12"/>
      <c r="S40" s="12"/>
      <c r="Y40" s="14" t="s">
        <v>6854</v>
      </c>
      <c r="Z40" s="14" t="s">
        <v>6855</v>
      </c>
      <c r="AA40" s="14" t="s">
        <v>6854</v>
      </c>
      <c r="AB40" s="52">
        <v>5</v>
      </c>
      <c r="AC40" s="52">
        <v>3</v>
      </c>
      <c r="AD40" s="12"/>
      <c r="AE40" s="12"/>
      <c r="AF40" s="12"/>
      <c r="AG40" s="12"/>
      <c r="AH40" s="12"/>
      <c r="AI40" s="12"/>
      <c r="AJ40" s="12"/>
      <c r="AK40" s="12"/>
      <c r="AL40" s="65" t="s">
        <v>6856</v>
      </c>
      <c r="AM40" s="12"/>
      <c r="AN40" s="55">
        <v>501510</v>
      </c>
    </row>
    <row r="41" spans="1:40">
      <c r="A41" s="12" t="s">
        <v>6857</v>
      </c>
      <c r="B41" s="55" t="s">
        <v>6858</v>
      </c>
      <c r="C41" s="14" t="s">
        <v>6859</v>
      </c>
      <c r="D41" s="12" t="s">
        <v>372</v>
      </c>
      <c r="E41" s="12" t="s">
        <v>1023</v>
      </c>
      <c r="F41" s="12"/>
      <c r="G41" s="85">
        <v>8885501996</v>
      </c>
      <c r="H41" s="12"/>
      <c r="I41" s="89"/>
      <c r="J41" s="12"/>
      <c r="K41" s="84"/>
      <c r="L41" s="12"/>
      <c r="M41" s="12"/>
      <c r="N41" s="12"/>
      <c r="O41" s="12" t="s">
        <v>6860</v>
      </c>
      <c r="P41" s="28" t="s">
        <v>6861</v>
      </c>
      <c r="Q41" s="28"/>
      <c r="R41" s="28"/>
      <c r="S41" s="12"/>
      <c r="Y41" s="14" t="s">
        <v>6862</v>
      </c>
      <c r="Z41" s="14" t="s">
        <v>6863</v>
      </c>
      <c r="AA41" s="14" t="s">
        <v>6862</v>
      </c>
      <c r="AB41" s="52">
        <v>4.2</v>
      </c>
      <c r="AC41" s="52">
        <v>12</v>
      </c>
      <c r="AD41" s="12"/>
      <c r="AE41" s="12"/>
      <c r="AF41" s="12"/>
      <c r="AG41" s="12"/>
      <c r="AH41" s="12"/>
      <c r="AI41" s="12"/>
      <c r="AJ41" s="12"/>
      <c r="AK41" s="12"/>
      <c r="AL41" s="12"/>
      <c r="AM41" s="12"/>
      <c r="AN41" s="12"/>
    </row>
    <row r="42" spans="1:40" ht="51.75">
      <c r="A42" s="60" t="s">
        <v>6569</v>
      </c>
      <c r="B42" s="53" t="s">
        <v>6864</v>
      </c>
      <c r="C42" s="21" t="s">
        <v>6865</v>
      </c>
      <c r="D42" s="12"/>
      <c r="E42" s="12" t="s">
        <v>1023</v>
      </c>
      <c r="F42" s="12"/>
      <c r="G42" s="85">
        <v>9392106401</v>
      </c>
      <c r="H42" s="12"/>
      <c r="I42" s="84"/>
      <c r="J42" s="12"/>
      <c r="K42" s="84"/>
      <c r="L42" s="12"/>
      <c r="M42" s="12"/>
      <c r="N42" s="12"/>
      <c r="O42" s="12"/>
      <c r="P42" s="12"/>
      <c r="Q42" s="12"/>
      <c r="R42" s="12"/>
      <c r="S42" s="12"/>
      <c r="Y42" s="14" t="s">
        <v>6572</v>
      </c>
      <c r="Z42" s="21" t="s">
        <v>6866</v>
      </c>
      <c r="AA42" s="12"/>
      <c r="AB42" s="52">
        <v>4.0999999999999996</v>
      </c>
      <c r="AC42" s="52">
        <v>31</v>
      </c>
      <c r="AD42" s="12"/>
      <c r="AE42" s="12"/>
      <c r="AF42" s="12"/>
      <c r="AG42" s="12"/>
      <c r="AH42" s="12"/>
      <c r="AI42" s="12"/>
      <c r="AJ42" s="12"/>
      <c r="AK42" s="12"/>
      <c r="AL42" s="12"/>
      <c r="AM42" s="12"/>
      <c r="AN42" s="63">
        <v>520001</v>
      </c>
    </row>
    <row r="43" spans="1:40">
      <c r="A43" s="12" t="s">
        <v>6867</v>
      </c>
      <c r="B43" s="53" t="s">
        <v>6868</v>
      </c>
      <c r="C43" s="14" t="s">
        <v>6869</v>
      </c>
      <c r="D43" s="12" t="s">
        <v>145</v>
      </c>
      <c r="E43" s="12" t="s">
        <v>1023</v>
      </c>
      <c r="F43" s="12"/>
      <c r="G43" s="89" t="s">
        <v>6870</v>
      </c>
      <c r="H43" s="12"/>
      <c r="I43" s="84"/>
      <c r="J43" s="12"/>
      <c r="K43" s="84"/>
      <c r="L43" s="12"/>
      <c r="M43" s="12"/>
      <c r="N43" s="12"/>
      <c r="O43" s="12" t="s">
        <v>265</v>
      </c>
      <c r="P43" s="28" t="s">
        <v>6871</v>
      </c>
      <c r="Q43" s="28"/>
      <c r="R43" s="12"/>
      <c r="S43" s="12"/>
      <c r="Y43" s="14" t="s">
        <v>6872</v>
      </c>
      <c r="Z43" s="14" t="s">
        <v>6873</v>
      </c>
      <c r="AA43" s="14" t="s">
        <v>6872</v>
      </c>
      <c r="AB43" s="52">
        <v>4</v>
      </c>
      <c r="AC43" s="52">
        <v>34</v>
      </c>
      <c r="AD43" s="12"/>
      <c r="AE43" s="12"/>
      <c r="AF43" s="12"/>
      <c r="AG43" s="12"/>
      <c r="AH43" s="12"/>
      <c r="AI43" s="12"/>
      <c r="AJ43" s="12"/>
      <c r="AK43" s="12"/>
      <c r="AL43" s="12"/>
      <c r="AM43" s="12" t="s">
        <v>6874</v>
      </c>
      <c r="AN43" s="55">
        <v>500086</v>
      </c>
    </row>
    <row r="44" spans="1:40">
      <c r="A44" s="12" t="s">
        <v>6875</v>
      </c>
      <c r="B44" s="53" t="s">
        <v>6876</v>
      </c>
      <c r="C44" s="14" t="s">
        <v>6877</v>
      </c>
      <c r="D44" s="12" t="s">
        <v>145</v>
      </c>
      <c r="E44" s="12" t="s">
        <v>1023</v>
      </c>
      <c r="F44" s="12"/>
      <c r="G44" s="85">
        <v>9390098798</v>
      </c>
      <c r="H44" s="12"/>
      <c r="I44" s="84"/>
      <c r="J44" s="12"/>
      <c r="K44" s="84"/>
      <c r="L44" s="12"/>
      <c r="M44" s="12"/>
      <c r="N44" s="12"/>
      <c r="O44" s="12" t="s">
        <v>122</v>
      </c>
      <c r="P44" s="28" t="s">
        <v>6878</v>
      </c>
      <c r="Q44" s="12"/>
      <c r="R44" s="12"/>
      <c r="S44" s="12"/>
      <c r="Y44" s="21" t="s">
        <v>6877</v>
      </c>
      <c r="Z44" s="28"/>
      <c r="AA44" s="12"/>
      <c r="AB44" s="52">
        <v>5</v>
      </c>
      <c r="AC44" s="52">
        <v>2</v>
      </c>
      <c r="AD44" s="12"/>
      <c r="AE44" s="52">
        <v>2015</v>
      </c>
      <c r="AF44" s="12"/>
      <c r="AG44" s="12"/>
      <c r="AH44" s="12"/>
      <c r="AI44" s="12" t="s">
        <v>106</v>
      </c>
      <c r="AJ44" s="12"/>
      <c r="AK44" s="12"/>
      <c r="AL44" s="54" t="s">
        <v>6879</v>
      </c>
      <c r="AM44" s="12"/>
      <c r="AN44" s="53">
        <v>500062</v>
      </c>
    </row>
    <row r="45" spans="1:40">
      <c r="A45" s="12" t="s">
        <v>6880</v>
      </c>
      <c r="B45" s="54" t="s">
        <v>6881</v>
      </c>
      <c r="C45" s="12"/>
      <c r="D45" s="12" t="s">
        <v>145</v>
      </c>
      <c r="E45" s="12" t="s">
        <v>1023</v>
      </c>
      <c r="F45" s="12"/>
      <c r="G45" s="86" t="s">
        <v>6882</v>
      </c>
      <c r="H45" s="12"/>
      <c r="I45" s="84"/>
      <c r="J45" s="12"/>
      <c r="K45" s="84"/>
      <c r="L45" s="12"/>
      <c r="M45" s="12"/>
      <c r="N45" s="12"/>
      <c r="O45" s="12" t="s">
        <v>122</v>
      </c>
      <c r="P45" s="28" t="s">
        <v>6883</v>
      </c>
      <c r="Q45" s="12"/>
      <c r="R45" s="12"/>
      <c r="S45" s="12"/>
      <c r="Y45" s="21" t="s">
        <v>6884</v>
      </c>
      <c r="Z45" s="28"/>
      <c r="AA45" s="12"/>
      <c r="AB45" s="52">
        <v>5</v>
      </c>
      <c r="AC45" s="52">
        <v>20</v>
      </c>
      <c r="AD45" s="12"/>
      <c r="AE45" s="12"/>
      <c r="AF45" s="12"/>
      <c r="AG45" s="12"/>
      <c r="AH45" s="12"/>
      <c r="AI45" s="12"/>
      <c r="AJ45" s="12"/>
      <c r="AK45" s="12"/>
      <c r="AL45" s="54" t="s">
        <v>6885</v>
      </c>
      <c r="AM45" s="12"/>
      <c r="AN45" s="53">
        <v>500039</v>
      </c>
    </row>
    <row r="46" spans="1:40" s="51" customFormat="1">
      <c r="A46" s="46" t="s">
        <v>6886</v>
      </c>
      <c r="B46" s="100" t="s">
        <v>6887</v>
      </c>
      <c r="C46" s="46"/>
      <c r="D46" s="46" t="s">
        <v>145</v>
      </c>
      <c r="E46" s="46" t="s">
        <v>1023</v>
      </c>
      <c r="F46" s="46"/>
      <c r="G46" s="101">
        <v>9849097909</v>
      </c>
      <c r="H46" s="46"/>
      <c r="I46" s="102"/>
      <c r="J46" s="46"/>
      <c r="K46" s="102"/>
      <c r="L46" s="46"/>
      <c r="M46" s="46"/>
      <c r="N46" s="46"/>
      <c r="O46" s="46"/>
      <c r="P46" s="46"/>
      <c r="Q46" s="46"/>
      <c r="R46" s="46"/>
      <c r="S46" s="46"/>
      <c r="Y46" s="50" t="s">
        <v>6888</v>
      </c>
      <c r="Z46" s="103"/>
      <c r="AA46" s="46"/>
      <c r="AB46" s="104">
        <v>3.8</v>
      </c>
      <c r="AC46" s="104">
        <v>5</v>
      </c>
      <c r="AD46" s="46"/>
      <c r="AE46" s="104">
        <v>2012</v>
      </c>
      <c r="AF46" s="46"/>
      <c r="AG46" s="46"/>
      <c r="AH46" s="46"/>
      <c r="AI46" s="103" t="s">
        <v>700</v>
      </c>
      <c r="AJ46" s="46"/>
      <c r="AK46" s="46"/>
      <c r="AL46" s="105" t="s">
        <v>6889</v>
      </c>
      <c r="AM46" s="46"/>
      <c r="AN46" s="106">
        <v>500007</v>
      </c>
    </row>
  </sheetData>
  <hyperlinks>
    <hyperlink ref="C2" r:id="rId1" xr:uid="{8A5A5D97-E999-4E39-B920-6285E9107708}"/>
    <hyperlink ref="Y2" r:id="rId2" location="rlfi=hd:;si:10071886018945191131;mv:[[18.067174899999998,83.7294101],[12.592391,76.4600988]]" xr:uid="{3AC960C8-C5AA-4A30-AA57-C538C893DAD7}"/>
    <hyperlink ref="Z2" r:id="rId3" location="rlfi=hd:;si:10071886018945191131;mv:[[18.067174899999998,83.7294101],[12.592391,76.4600988]]" xr:uid="{A3A78D45-948B-4814-AD3A-E4532EF5402C}"/>
    <hyperlink ref="C3" r:id="rId4" xr:uid="{35E2D530-73C0-415B-BAFC-24F2C2CBAC08}"/>
    <hyperlink ref="Y3" r:id="rId5" xr:uid="{267DA39F-CB8F-4619-A1CE-37EEF03696DE}"/>
    <hyperlink ref="Z3" r:id="rId6" location="rlfi=hd:;si:15664583694863002984,l,CiFBcmNoZXJ5IGNsYXNzZXMgaW4gYW5kaHJhIHByYWRlc2haNAoPYXJjaGVyeSBjbGFzc2VzIiFhcmNoZXJ5IGNsYXNzZXMgaW4gYW5kaHJhIHByYWRlc2g;mv:[[18.067174899999998,83.7294101],[12.592391,76.4600988]]" xr:uid="{46830091-B018-4757-B2AA-0190F7B141D5}"/>
    <hyperlink ref="AA3" r:id="rId7" xr:uid="{14F8078A-49EA-476D-9291-232DB0887F41}"/>
    <hyperlink ref="C4" r:id="rId8" xr:uid="{C60E158D-9DE6-48C2-9CFD-F062B51A633B}"/>
    <hyperlink ref="Y4" r:id="rId9" xr:uid="{4B674076-750E-4479-99CD-8E1101891AD3}"/>
    <hyperlink ref="Z4" r:id="rId10" location="rlfi=hd:;si:227707949910289430,l,CiFBcmNoZXJ5IGNsYXNzZXMgaW4gYW5kaHJhIHByYWRlc2haNAoPYXJjaGVyeSBjbGFzc2VzIiFhcmNoZXJ5IGNsYXNzZXMgaW4gYW5kaHJhIHByYWRlc2g;mv:[[18.067174899999998,83.7294101],[12.592391,76.4600988]]" xr:uid="{A1A39A7A-C5B7-454D-8139-46B17A147FCE}"/>
    <hyperlink ref="C5" r:id="rId11" xr:uid="{615215D9-5745-45F8-BA98-6DE9EA45E047}"/>
    <hyperlink ref="F5" r:id="rId12" xr:uid="{5E705FE2-ACBB-4220-ABA4-6425BCBB10E2}"/>
    <hyperlink ref="Y5" r:id="rId13" xr:uid="{3BDA446B-3E4A-4181-91AA-5E7A7F148175}"/>
    <hyperlink ref="Z5" r:id="rId14" location="rlfi=hd:;si:2794814403861262425,l,CiFBcmNoZXJ5IGNsYXNzZXMgaW4gYW5kaHJhIHByYWRlc2haNAoPYXJjaGVyeSBjbGFzc2VzIiFhcmNoZXJ5IGNsYXNzZXMgaW4gYW5kaHJhIHByYWRlc2g;mv:[[18.067174899999998,83.7294101],[12.592391,76.4600988]]" xr:uid="{3A29932A-3161-4766-B422-935F1E690974}"/>
    <hyperlink ref="C6" r:id="rId15" xr:uid="{8F32E5FC-B1B8-49AA-B061-B3AF3CEAD0F5}"/>
    <hyperlink ref="Y6" r:id="rId16" location="rlfi=hd:;si:3714072845602962289,l,CiFBcmNoZXJ5IGNsYXNzZXMgaW4gYW5kaHJhIHByYWRlc2haNAoPYXJjaGVyeSBjbGFzc2VzIiFhcmNoZXJ5IGNsYXNzZXMgaW4gYW5kaHJhIHByYWRlc2g;mv:[[18.067174899999998,83.7294101],[12.592391,76.4600988]]" xr:uid="{C89194BF-3ED1-4995-95BE-ED596E8B4F8E}"/>
    <hyperlink ref="Z6" r:id="rId17" location="rlfi=hd:;si:3714072845602962289,l,CiFBcmNoZXJ5IGNsYXNzZXMgaW4gYW5kaHJhIHByYWRlc2haNAoPYXJjaGVyeSBjbGFzc2VzIiFhcmNoZXJ5IGNsYXNzZXMgaW4gYW5kaHJhIHByYWRlc2g;mv:[[18.067174899999998,83.7294101],[12.592391,76.4600988]]" xr:uid="{CF6CCE72-442C-44AD-90E5-CE5DF050532B}"/>
    <hyperlink ref="AA6" r:id="rId18" xr:uid="{00B5CA10-510B-4EA7-8E49-B5FDE98393B9}"/>
    <hyperlink ref="C7" r:id="rId19" xr:uid="{6BE52227-075A-40EC-87DC-F48E19A3E9B9}"/>
    <hyperlink ref="Y7" r:id="rId20" xr:uid="{EE735854-82DE-4AB5-8B3D-87EA28B2FFFD}"/>
    <hyperlink ref="Z7" r:id="rId21" location="rlfi=hd:;si:10278944706638355860,l,CiFBcmNoZXJ5IGNsYXNzZXMgaW4gYW5kaHJhIHByYWRlc2haNAoPYXJjaGVyeSBjbGFzc2VzIiFhcmNoZXJ5IGNsYXNzZXMgaW4gYW5kaHJhIHByYWRlc2g;mv:[[18.067174899999998,83.7294101],[12.592391,76.4600988]]" xr:uid="{9CECC836-4D02-4FA3-8A72-12B04A56C1B0}"/>
    <hyperlink ref="C8" r:id="rId22" xr:uid="{7D598CF9-0EA4-4218-9453-A553714A836F}"/>
    <hyperlink ref="Y8" r:id="rId23" xr:uid="{4C5A8781-9C1F-41D5-9E1C-5041B87C112F}"/>
    <hyperlink ref="Z8" r:id="rId24" location="rlfi=hd:;si:5328824374500898489,l,CiFBcmNoZXJ5IGNsYXNzZXMgaW4gYW5kaHJhIHByYWRlc2haNAoPYXJjaGVyeSBjbGFzc2VzIiFhcmNoZXJ5IGNsYXNzZXMgaW4gYW5kaHJhIHByYWRlc2g;mv:[[18.067174899999998,83.7294101],[12.592391,76.4600988]]" xr:uid="{C0F1B30B-C880-4ED0-872B-68EB1DD5F830}"/>
    <hyperlink ref="AA8" r:id="rId25" xr:uid="{14D31B5A-A059-4A37-B39B-EC4A010FC278}"/>
    <hyperlink ref="C9" r:id="rId26" xr:uid="{92C38B0C-F082-4B1D-8764-C0BA3F949488}"/>
    <hyperlink ref="Y9" r:id="rId27" xr:uid="{D344810F-9F5F-40F6-87CE-713EBDB41C0B}"/>
    <hyperlink ref="Z9" r:id="rId28" location="rlfi=hd:;si:10977990401111503833,l,ChxhcmNoZXJ5IGFjYWRlbXkgaW4ga2FybmF0YWthSKjDq8aDq4CACFo3Cg9hcmNoZXJ5IGFjYWRlbXkQABABGAAYAyIcYXJjaGVyeSBhY2FkZW15IGluIGthcm5hdGFrYQ;mv:[[15.548530900000001,77.8882203],[12.000088499999999,74.6844673]]" xr:uid="{91EB620F-0CFE-422B-ADD5-968DA3197433}"/>
    <hyperlink ref="AA9" r:id="rId29" xr:uid="{C4FEDD30-8953-4FE6-BF27-CF8EE7EB39E0}"/>
    <hyperlink ref="C10" r:id="rId30" xr:uid="{E72C9C11-4FF8-4734-BA53-3EDB5E0A2320}"/>
    <hyperlink ref="Y10" r:id="rId31" xr:uid="{49DE342E-9ACF-48F3-9D00-838C47DE1499}"/>
    <hyperlink ref="Z10" r:id="rId32" location="rlfi=hd:;si:10642910404027722775,l,CiRhcmNoZXJ5IGNsdWIgb3IgYWNhZGVteSBpbiBrYXJuYXRha2FaPwoXYXJjaGVyeSBjbHViIG9yIGFjYWRlbXkiJGFyY2hlcnkgY2x1YiBvciBhY2FkZW15IGluIGthcm5hdGFrYQ;mv:[[13.0256912,77.6272686],[12.8482943,77.5482416]]" xr:uid="{5150E11C-8FFF-4E2E-B9D8-7E7C90FDBB86}"/>
    <hyperlink ref="AA10" r:id="rId33" xr:uid="{254BF475-526D-4309-B410-BE3477FB7C69}"/>
    <hyperlink ref="C11" r:id="rId34" xr:uid="{017D5932-1DF5-4559-918F-15C06ACB676C}"/>
    <hyperlink ref="Y11" r:id="rId35" xr:uid="{FA75DDEB-A956-428D-B69D-FCAFC3DD7BD1}"/>
    <hyperlink ref="AA11" r:id="rId36" xr:uid="{6011A661-4CB3-4C11-8ACE-568010C08563}"/>
    <hyperlink ref="C12" r:id="rId37" xr:uid="{BBE1D5E0-2734-4488-B850-AB5896B6B1AF}"/>
    <hyperlink ref="Y12" r:id="rId38" location="rlfi=hd:;si:4840479919774059096;mv:[[13.0256912,77.6272686],[12.8482943,77.5482416]]" xr:uid="{0A2B5B05-E6E8-4D6B-AC09-47E98020ED99}"/>
    <hyperlink ref="Z12" r:id="rId39" location="rlfi=hd:;si:4840479919774059096;mv:[[13.0256912,77.6272686],[12.8482943,77.5482416]]" xr:uid="{B2DCB489-CEAA-41ED-BA5E-2A2E3530C299}"/>
    <hyperlink ref="AA12" r:id="rId40" xr:uid="{35422DA0-3C88-4DDC-9114-26E5302A23CF}"/>
    <hyperlink ref="C13" r:id="rId41" xr:uid="{FCE3D83F-E1F7-488E-9644-A4C3D4E1CAAE}"/>
    <hyperlink ref="Y13" r:id="rId42" xr:uid="{6A4FC698-7F97-4D6C-92BB-4D86248363D9}"/>
    <hyperlink ref="Z13" r:id="rId43" location="rlfi=hd:;si:1040919457971679212,l,ChxhcmNoZXJ5IGFjYWRlbXkgaW4ga2FybmF0YWthSNmX442TgoCACFo1Cg9hcmNoZXJ5IGFjYWRlbXkQABABGAMiHGFyY2hlcnkgYWNhZGVteSBpbiBrYXJuYXRha2E;mv:[[15.548530900000001,77.8882203],[12.000088499999999,74.6844673]]" xr:uid="{90E1577D-7293-4C89-A284-9F306278A62B}"/>
    <hyperlink ref="AA13" r:id="rId44" xr:uid="{4ACFFCED-2717-4B88-A4CC-7E959ECEE089}"/>
    <hyperlink ref="C14" r:id="rId45" xr:uid="{3D23F2B5-E970-47C7-B3EC-81279DD196C4}"/>
    <hyperlink ref="Y14" r:id="rId46" xr:uid="{6548EAD7-3E6F-45E1-9887-82B167534B47}"/>
    <hyperlink ref="Z14" r:id="rId47" location="rlfi=hd:;si:15650245299434894952,l,ChxhcmNoZXJ5IGFjYWRlbXkgaW4ga2FybmF0YWthSL_1iO-erYCACFo5Cg9hcmNoZXJ5IGFjYWRlbXkQABABGAAYARgDIhxhcmNoZXJ5IGFjYWRlbXkgaW4ga2FybmF0YWth;mv:[[15.548530900000001,77.8882203],[12.000088499999999,74.6844673]]" xr:uid="{1047099A-36AF-43A0-A592-C80C70432F0A}"/>
    <hyperlink ref="AA14" r:id="rId48" xr:uid="{BF382121-346D-4C65-8D13-4EE74FA948C5}"/>
    <hyperlink ref="C15" r:id="rId49" xr:uid="{6BEAFA98-9391-470F-8F8C-8D3CBAAE86C9}"/>
    <hyperlink ref="Y15" r:id="rId50" xr:uid="{8CBF6474-018A-4A27-B993-DD840EE349C0}"/>
    <hyperlink ref="AA15" r:id="rId51" xr:uid="{10E621CC-0EFA-44D4-9201-06AA616BA6E4}"/>
    <hyperlink ref="C16" r:id="rId52" xr:uid="{C9C78E13-9842-4EEB-B62F-3FB6D7021FDC}"/>
    <hyperlink ref="Y16" r:id="rId53" xr:uid="{09DF5AF6-613F-460C-8876-3441EB493826}"/>
    <hyperlink ref="C17" r:id="rId54" xr:uid="{582292DB-F000-4EB0-A4DD-299ED6F853B6}"/>
    <hyperlink ref="Y17" r:id="rId55" xr:uid="{9AB9E015-F4FE-44D3-ACAB-104BCDEEE729}"/>
    <hyperlink ref="C18" r:id="rId56" xr:uid="{DE4F732B-652A-4B2D-A8F7-77DCA37FB7D6}"/>
    <hyperlink ref="Y18" r:id="rId57" xr:uid="{42728083-2E70-439B-AB1B-CDA242E52F38}"/>
    <hyperlink ref="Z18" r:id="rId58" location="rlfi=hd:;si:4286883242644387151,l,CiZBcmNoZXJ5IGNsdWIgb3IgYWNhZGVteSBpbiBNYWhhcmFzaHRyYVpBChdhcmNoZXJ5IGNsdWIgb3IgYWNhZGVteSImYXJjaGVyeSBjbHViIG9yIGFjYWRlbXkgaW4gbWFoYXJhc2h0cmE;mv:[[21.412135499999998,79.5008991],[16.389449499999998,72.45887549999999]]" xr:uid="{E92579F8-51C7-41BD-90D3-F9AA0B9479BA}"/>
    <hyperlink ref="AA18" r:id="rId59" xr:uid="{F58C263D-2EA8-4501-9F2B-B4C5258D31D8}"/>
    <hyperlink ref="C19" r:id="rId60" xr:uid="{40A1FC4B-B132-4C8B-BACF-ADFEAAFD59D5}"/>
    <hyperlink ref="Y19" r:id="rId61" xr:uid="{55855B80-1C07-4972-A239-F3A32BB6801B}"/>
    <hyperlink ref="Z19" r:id="rId62" location="rlfi=hd:;si:4974665422375887495,l,CiZBcmNoZXJ5IGNsdWIgb3IgYWNhZGVteSBpbiBNYWhhcmFzaHRyYVpBChdhcmNoZXJ5IGNsdWIgb3IgYWNhZGVteSImYXJjaGVyeSBjbHViIG9yIGFjYWRlbXkgaW4gbWFoYXJhc2h0cmE;mv:[[21.412135499999998,79.5008991],[16.389449499999998,72.45887549999999]]" xr:uid="{34425608-6889-434D-BC35-1E95ACF5A8F0}"/>
    <hyperlink ref="AA19" r:id="rId63" xr:uid="{FCE1AAB2-5752-4E36-94BD-7E057EC5E7D1}"/>
    <hyperlink ref="C20" r:id="rId64" xr:uid="{D7523F68-521F-4E17-85B1-40BC80103098}"/>
    <hyperlink ref="Y20" r:id="rId65" xr:uid="{01143A82-1E1F-4FED-8C8D-55F78AFC0A05}"/>
    <hyperlink ref="Z20" r:id="rId66" location="rlfi=hd:;si:18122609316477610251;mv:[[21.412135499999998,79.5008991],[16.389449499999998,72.45887549999999]]" xr:uid="{3C48349F-FBE4-4D91-9BA8-4C45D326AAA6}"/>
    <hyperlink ref="C21" r:id="rId67" xr:uid="{374F6E8A-8E79-4ACE-94FC-5F864C5AB191}"/>
    <hyperlink ref="Y21" r:id="rId68" xr:uid="{71072FB0-C5B0-4AA3-ACDC-A3164F0C4260}"/>
    <hyperlink ref="Z21" r:id="rId69" location="rlfi=hd:;si:18122609316477610251;mv:[[21.412135499999998,79.5008991],[16.389449499999998,72.45887549999999]]" xr:uid="{3031CF42-A12D-4D32-B3B4-F88B0F5DE744}"/>
    <hyperlink ref="AA21" r:id="rId70" xr:uid="{FB81B55E-0AD0-4D53-92F7-701CA059F108}"/>
    <hyperlink ref="C22" r:id="rId71" xr:uid="{9C48A3FD-FABA-4067-AA1A-6B2FB847C418}"/>
    <hyperlink ref="Y22" r:id="rId72" xr:uid="{D8300BD8-DA59-440A-BBA5-DB8E9E5B48BE}"/>
    <hyperlink ref="Z22" r:id="rId73" location="rldoc=1&amp;rlfi=hd:;si:7492807019341489133,l,CiZBcmNoZXJ5IGNsdWIgb3IgYWNhZGVteSBpbiBNYWhhcmFzaHRyYVpBChdhcmNoZXJ5IGNsdWIgb3IgYWNhZGVteSImYXJjaGVyeSBjbHViIG9yIGFjYWRlbXkgaW4gbWFoYXJhc2h0cmE;mv:[[21.412135499999998,79.5008991],[16.389449499999998,72.45887549999999]]" xr:uid="{BF9E261E-DBDC-4601-9E34-6B900CF8C293}"/>
    <hyperlink ref="AA22" r:id="rId74" xr:uid="{64406C88-CD74-4F5A-A855-5D21565B9A36}"/>
    <hyperlink ref="C23" r:id="rId75" xr:uid="{BFDEE58F-1808-4315-8895-523D64DE7515}"/>
    <hyperlink ref="Y23" r:id="rId76" xr:uid="{B44B306E-89A5-45A0-B62D-DE925FCE0107}"/>
    <hyperlink ref="Z23" r:id="rId77" location="rldoc=1&amp;rlfi=hd:;si:6516203702668969704,l,CiZBcmNoZXJ5IGNsdWIgb3IgYWNhZGVteSBpbiBNYWhhcmFzaHRyYVpBChdhcmNoZXJ5IGNsdWIgb3IgYWNhZGVteSImYXJjaGVyeSBjbHViIG9yIGFjYWRlbXkgaW4gbWFoYXJhc2h0cmE;mv:[[21.412135499999998,79.5008991],[16.389449499999998,72.45887549999999]]" xr:uid="{52A44533-7190-425D-A5C5-4036BFC33403}"/>
    <hyperlink ref="AA23" r:id="rId78" xr:uid="{4D9F770E-0F25-44E5-AD43-0ECC3F2987E2}"/>
    <hyperlink ref="C24" r:id="rId79" xr:uid="{A694AD04-AE1B-4F59-B124-25F607E2A5B5}"/>
    <hyperlink ref="Y24" r:id="rId80" xr:uid="{EE207276-79A9-4878-9666-24F5DB379097}"/>
    <hyperlink ref="Z24" r:id="rId81" location="rlfi=hd:;si:2762198551026145534,l,CiZBcmNoZXJ5IGNsdWIgb3IgYWNhZGVteSBpbiBNYWhhcmFzaHRyYVpBChdhcmNoZXJ5IGNsdWIgb3IgYWNhZGVteSImYXJjaGVyeSBjbHViIG9yIGFjYWRlbXkgaW4gbWFoYXJhc2h0cmE;mv:[[21.412135499999998,79.5008991],[16.389449499999998,72.45887549999999]]" xr:uid="{F2826D8C-EE36-44D3-8646-9C5370B5CEBE}"/>
    <hyperlink ref="C25" r:id="rId82" xr:uid="{8F1A3636-5E8C-46DB-ABFC-2340BEF6E69A}"/>
    <hyperlink ref="Y25" r:id="rId83" xr:uid="{0CEEBD7A-EBF9-4B11-A243-B014A9FDCF4F}"/>
    <hyperlink ref="Z25" r:id="rId84" location="rlfi=hd:;si:5029786562823197723,l,CiZBcmNoZXJ5IGNsdWIgb3IgYWNhZGVteSBpbiBNYWhhcmFzaHRyYVpBChdhcmNoZXJ5IGNsdWIgb3IgYWNhZGVteSImYXJjaGVyeSBjbHViIG9yIGFjYWRlbXkgaW4gbWFoYXJhc2h0cmE;mv:[[21.412135499999998,79.5008991],[16.389449499999998,72.45887549999999]]" xr:uid="{6C199F9C-D927-412C-9301-FA5F0FF548A5}"/>
    <hyperlink ref="AA25" r:id="rId85" xr:uid="{C11D6EAC-9198-43C2-B6A0-177EC0CC2C7F}"/>
    <hyperlink ref="C26" r:id="rId86" xr:uid="{7FB4F658-3FBA-47ED-A2CD-F3EA4A6CF85F}"/>
    <hyperlink ref="Y26" r:id="rId87" xr:uid="{9161A0DA-65F9-441F-B92F-8810619E93D7}"/>
    <hyperlink ref="Z26" r:id="rId88" location="rlfi=hd:;si:2316178675792582849,l,CiZBcmNoZXJ5IGNsdWIgb3IgYWNhZGVteSBpbiBNYWhhcmFzaHRyYVpBChdhcmNoZXJ5IGNsdWIgb3IgYWNhZGVteSImYXJjaGVyeSBjbHViIG9yIGFjYWRlbXkgaW4gbWFoYXJhc2h0cmE;mv:[[21.412135499999998,79.5008991],[16.389449499999998,72.45887549999999]]" xr:uid="{F272420C-30F2-45C5-8AC5-FE40FEEEEDCC}"/>
    <hyperlink ref="AA26" r:id="rId89" xr:uid="{C2BD0649-0335-4BDF-BC56-6C50E6433654}"/>
    <hyperlink ref="C27" r:id="rId90" xr:uid="{D78213B5-A116-4E59-B7AB-95D1AD8EDD0C}"/>
    <hyperlink ref="Y27" r:id="rId91" xr:uid="{E4E66EA7-46DF-4FA0-8C96-0A59CF5FEA7E}"/>
    <hyperlink ref="Z27" r:id="rId92" location="rlfi=hd:;si:10124954163603136043,l,CiZBcmNoZXJ5IGNsdWIgb3IgYWNhZGVteSBpbiBNYWhhcmFzaHRyYVpBChdhcmNoZXJ5IGNsdWIgb3IgYWNhZGVteSImYXJjaGVyeSBjbHViIG9yIGFjYWRlbXkgaW4gbWFoYXJhc2h0cmE;mv:[[21.412135499999998,79.5008991],[16.389449499999998,72.45887549999999]]" xr:uid="{A336A9C8-B4FD-4A70-B54C-64FC5539059F}"/>
    <hyperlink ref="AA27" r:id="rId93" xr:uid="{19AEAF5C-B880-432E-A0F3-3235111FAA06}"/>
    <hyperlink ref="C28" r:id="rId94" xr:uid="{021EDCFA-6C92-4FB6-B557-05C83EB909C8}"/>
    <hyperlink ref="Y28" r:id="rId95" xr:uid="{0DD57AC1-B1DF-4494-912B-BDE5304C3370}"/>
    <hyperlink ref="Z28" r:id="rId96" location="rlfi=hd:;si:12836623766500566051,l,CiZBcmNoZXJ5IGNsdWIgb3IgYWNhZGVteSBpbiBNYWhhcmFzaHRyYVpBChdhcmNoZXJ5IGNsdWIgb3IgYWNhZGVteSImYXJjaGVyeSBjbHViIG9yIGFjYWRlbXkgaW4gbWFoYXJhc2h0cmE;mv:[[21.412135499999998,79.5008991],[16.389449499999998,72.45887549999999]]" xr:uid="{A2725942-10BA-4EDB-A2B0-08923A331BFC}"/>
    <hyperlink ref="C29" r:id="rId97" xr:uid="{D5F0D02F-757D-4017-8B5B-BF7C89C3435D}"/>
    <hyperlink ref="Y29" r:id="rId98" xr:uid="{F347FD32-9879-4BD7-A0A5-B62F9343857E}"/>
    <hyperlink ref="Z29" r:id="rId99" location="rlfi=hd:;si:3202213164874297188,l,CiZBcmNoZXJ5IGNsdWIgb3IgYWNhZGVteSBpbiBNYWhhcmFzaHRyYVpBChdhcmNoZXJ5IGNsdWIgb3IgYWNhZGVteSImYXJjaGVyeSBjbHViIG9yIGFjYWRlbXkgaW4gbWFoYXJhc2h0cmE;mv:[[21.351649899999998,79.4219517],[16.7966311,72.4631363]];start:20" xr:uid="{B9CE307A-5C8E-4E8E-BF30-671533BBC526}"/>
    <hyperlink ref="AA29" r:id="rId100" xr:uid="{20EC2ABB-7292-4E6E-AE85-64C2B71553D1}"/>
    <hyperlink ref="C30" r:id="rId101" xr:uid="{A4D20602-1DC0-4951-BF72-6EDF44090A96}"/>
    <hyperlink ref="Y30" r:id="rId102" xr:uid="{28A99272-BB04-43DE-B114-A48F2661BD55}"/>
    <hyperlink ref="Z30" r:id="rId103" location="rlfi=hd:;si:12004919511699786659,l,CiZBcmNoZXJ5IGNsdWIgb3IgYWNhZGVteSBpbiBNYWhhcmFzaHRyYVpBChdhcmNoZXJ5IGNsdWIgb3IgYWNhZGVteSImYXJjaGVyeSBjbHViIG9yIGFjYWRlbXkgaW4gbWFoYXJhc2h0cmE;mv:[[21.351649899999998,79.4219517],[16.7966311,72.4631363]];start:20" xr:uid="{F88D4CCC-E112-4400-9508-159701DB22ED}"/>
    <hyperlink ref="AA30" r:id="rId104" xr:uid="{501C3832-842C-418B-94BB-87BB66F6C1D2}"/>
    <hyperlink ref="C31" r:id="rId105" xr:uid="{EDF1AA42-3E56-42C2-ABCA-E10B56E53266}"/>
    <hyperlink ref="Y31" r:id="rId106" xr:uid="{8ECB4F83-BC63-4377-8636-073FB2F0435B}"/>
    <hyperlink ref="Z31" r:id="rId107" location="rldoc=1&amp;rlfi=hd:;si:10291161164117730713,l,CiZBcmNoZXJ5IGNsdWIgb3IgYWNhZGVteSBpbiBNYWhhcmFzaHRyYVpBChdhcmNoZXJ5IGNsdWIgb3IgYWNhZGVteSImYXJjaGVyeSBjbHViIG9yIGFjYWRlbXkgaW4gbWFoYXJhc2h0cmE;mv:[[21.351649899999998,79.4219517],[16.7966311,72.4631363]];start:20" xr:uid="{5FDFD7B3-49D2-4CA3-8CEA-7D416E16FE2B}"/>
    <hyperlink ref="C32" r:id="rId108" xr:uid="{0B8CAB02-3447-4733-B70A-A64766546F20}"/>
    <hyperlink ref="Z32" r:id="rId109" location="rldoc=1&amp;rlfi=hd:;si:428372028764050202,l,CiZBcmNoZXJ5IGNsdWIgb3IgYWNhZGVteSBpbiBNYWhhcmFzaHRyYVpBChdhcmNoZXJ5IGNsdWIgb3IgYWNhZGVteSImYXJjaGVyeSBjbHViIG9yIGFjYWRlbXkgaW4gbWFoYXJhc2h0cmE;mv:[[21.351649899999998,79.4219517],[16.7966311,72.4631363]];start:20" xr:uid="{B441709F-B3BB-4D42-844C-FD4263424108}"/>
    <hyperlink ref="C33" r:id="rId110" xr:uid="{9C3D629D-2AC7-4F1B-9DD4-339D6B5362F0}"/>
    <hyperlink ref="Y33" r:id="rId111" xr:uid="{04EB9777-054B-4F49-857B-AF54829F2146}"/>
    <hyperlink ref="Z33" r:id="rId112" location="rldoc=1&amp;rlfi=hd:;si:3221094010675249010;mv:[[21.351649899999998,79.4219517],[16.7966311,72.4631363]];start:20" xr:uid="{F20B4199-DCEB-4F37-B4BC-66476A79A985}"/>
    <hyperlink ref="AA33" r:id="rId113" xr:uid="{B74FF708-CF46-45D2-B09C-2DF1E984FAB8}"/>
    <hyperlink ref="C34" r:id="rId114" xr:uid="{276AA9A4-BB98-4FF6-B450-1B5EA26A7221}"/>
    <hyperlink ref="Y34" r:id="rId115" xr:uid="{F1D5C544-E354-4E91-84B4-5312113B2357}"/>
    <hyperlink ref="Z34" r:id="rId116" location="rldoc=1&amp;rlfi=hd:;si:5093313084734925532,l,CiZBcmNoZXJ5IGNsdWIgb3IgYWNhZGVteSBpbiBNYWhhcmFzaHRyYVpBChdhcmNoZXJ5IGNsdWIgb3IgYWNhZGVteSImYXJjaGVyeSBjbHViIG9yIGFjYWRlbXkgaW4gbWFoYXJhc2h0cmE;mv:[[21.351649899999998,79.4219517],[16.7966311,72.4631363]];start:20" xr:uid="{BDC0FEB4-F129-43F3-A337-3FC05FE81F42}"/>
    <hyperlink ref="C35" r:id="rId117" xr:uid="{2C034E3D-8F30-44EE-8C19-FC7FA50BBE1A}"/>
    <hyperlink ref="Y35" r:id="rId118" xr:uid="{046FDCBE-B436-4C0D-9D2E-28DA1A3CE275}"/>
    <hyperlink ref="Z35" r:id="rId119" location="rldoc=1&amp;rlfi=hd:;si:17011272251213040858;mv:[[21.412135499999998,79.5008991],[16.389449499999998,72.45887549999999]]" xr:uid="{D4B17A96-4CBB-483C-99C2-B9C399E9C7F2}"/>
    <hyperlink ref="AA35" r:id="rId120" xr:uid="{E544405A-4FD4-41C5-AB12-FF4A47CA2394}"/>
    <hyperlink ref="C36" r:id="rId121" xr:uid="{9ABCC4D4-A232-4939-9687-5087ADFD58D9}"/>
    <hyperlink ref="Y36" r:id="rId122" xr:uid="{92A0E29D-27B6-4BD6-BA6B-477D37734D15}"/>
    <hyperlink ref="Z36" r:id="rId123" location="rldoc=1&amp;rlfi=hd:;si:3052114241188489621,l,CiZBcmNoZXJ5IGNsdWIgb3IgYWNhZGVteSBpbiBNYWhhcmFzaHRyYVpBChdhcmNoZXJ5IGNsdWIgb3IgYWNhZGVteSImYXJjaGVyeSBjbHViIG9yIGFjYWRlbXkgaW4gbWFoYXJhc2h0cmE;mv:[[21.412135499999998,79.5008991],[16.389449499999998,72.45887549999999]]" xr:uid="{A9827448-EA54-4ED2-B88C-30862B73C244}"/>
    <hyperlink ref="C37" r:id="rId124" xr:uid="{726FC2FA-A19F-41EF-8E21-DDA7B8763999}"/>
    <hyperlink ref="Z37" r:id="rId125" location="rlfi=hd:;si:4959095208688184620,l,CiRBcmNoZXJ5IGNsdWIgb3IgYWNhZGVteSBpbiBUZWxhbmdhbmFaPwoXYXJjaGVyeSBjbHViIG9yIGFjYWRlbXkiJGFyY2hlcnkgY2x1YiBvciBhY2FkZW15IGluIHRlbGFuZ2FuYQ;mv:[[18.0670121,82.010136],[16.9396946,78.0501065]]" xr:uid="{1D0B84B6-CFCE-4BF8-B5E0-5756591D1C02}"/>
    <hyperlink ref="C38" r:id="rId126" xr:uid="{936580DC-1645-4DF1-96CC-02F6BAE9B0FB}"/>
    <hyperlink ref="Y38" r:id="rId127" location="rlfi=hd:;si:16156622005632378384;mv:[[18.0670121,82.010136],[16.9396946,78.0501065]]" xr:uid="{8FEEF629-8E0E-4CA2-9D76-AFC00AB3E888}"/>
    <hyperlink ref="Z38" r:id="rId128" location="rlfi=hd:;si:16156622005632378384;mv:[[18.0670121,82.010136],[16.9396946,78.0501065]]" xr:uid="{57F258A4-E440-4F38-8DB1-014627B9F776}"/>
    <hyperlink ref="AA38" r:id="rId129" xr:uid="{276582CB-E9EC-4E39-B2A3-1FC80211AF5D}"/>
    <hyperlink ref="C39" r:id="rId130" xr:uid="{4BE6FD88-DB34-441A-971A-443C71D4868A}"/>
    <hyperlink ref="Y39" r:id="rId131" xr:uid="{0E6613FF-D794-41C7-94C0-138248CA2895}"/>
    <hyperlink ref="Z39" r:id="rId132" location="rlfi=hd:;si:15138433430722497940,l,CiRBcmNoZXJ5IGNsdWIgb3IgYWNhZGVteSBpbiBUZWxhbmdhbmFaPwoXYXJjaGVyeSBjbHViIG9yIGFjYWRlbXkiJGFyY2hlcnkgY2x1YiBvciBhY2FkZW15IGluIHRlbGFuZ2FuYQ;mv:[[18.0670121,82.010136],[16.9396946,78.0501065]]" xr:uid="{509242E4-6823-4E19-B927-A36EABA0C8CE}"/>
    <hyperlink ref="AA39" r:id="rId133" xr:uid="{7158FB3E-B16D-449C-892C-6F92C1591793}"/>
    <hyperlink ref="C40" r:id="rId134" xr:uid="{09A466F3-B7A9-4814-86C3-57D3A3B9A306}"/>
    <hyperlink ref="Y40" r:id="rId135" xr:uid="{4648A303-632B-4398-8DF3-80F3E91D0773}"/>
    <hyperlink ref="Z40" r:id="rId136" location="rlfi=hd:;si:6764155282390659567,l,CiRBcmNoZXJ5IGNsdWIgb3IgYWNhZGVteSBpbiBUZWxhbmdhbmFaPwoXYXJjaGVyeSBjbHViIG9yIGFjYWRlbXkiJGFyY2hlcnkgY2x1YiBvciBhY2FkZW15IGluIHRlbGFuZ2FuYQ;mv:[[18.0670121,82.010136],[16.9396946,78.0501065]]" xr:uid="{4EA0D1CD-2ECD-4518-AA49-3A5490838A3F}"/>
    <hyperlink ref="AA40" r:id="rId137" xr:uid="{413610AE-463E-40D2-800F-4B6FD98A6104}"/>
    <hyperlink ref="C41" r:id="rId138" xr:uid="{600C4DD5-5E9C-44A3-8EE9-F81B19C4FDAD}"/>
    <hyperlink ref="Y41" r:id="rId139" xr:uid="{374F956D-6FE2-4470-98D9-997EB8030B57}"/>
    <hyperlink ref="Z41" r:id="rId140" location="rlfi=hd:;si:797248702183115583,l,CiRBcmNoZXJ5IGNsdWIgb3IgYWNhZGVteSBpbiBUZWxhbmdhbmFaPwoXYXJjaGVyeSBjbHViIG9yIGFjYWRlbXkiJGFyY2hlcnkgY2x1YiBvciBhY2FkZW15IGluIHRlbGFuZ2FuYQ;mv:[[18.0670121,82.010136],[16.9396946,78.0501065]]" xr:uid="{C925BC42-9C0F-4B5F-8216-95F596761F5E}"/>
    <hyperlink ref="AA41" r:id="rId141" xr:uid="{C855DF8D-4FB6-4750-AD13-B4E768E691CD}"/>
    <hyperlink ref="C42" r:id="rId142" xr:uid="{1C928ABE-6D7A-4C3A-ACD3-313539F7795F}"/>
    <hyperlink ref="Y42" r:id="rId143" xr:uid="{300F2F37-5021-4270-9C98-C856B6C31884}"/>
    <hyperlink ref="Z42" r:id="rId144" location="rlfi=hd:;si:227707949910289430,l,CiRBcmNoZXJ5IGNsdWIgb3IgYWNhZGVteSBpbiBUZWxhbmdhbmFaPwoXYXJjaGVyeSBjbHViIG9yIGFjYWRlbXkiJGFyY2hlcnkgY2x1YiBvciBhY2FkZW15IGluIHRlbGFuZ2FuYQ;mv:[[18.0670121,82.010136],[16.9396946,78.0501065]]" xr:uid="{D6328F4C-67E4-47C1-9E03-9B7A690B6FA0}"/>
    <hyperlink ref="C43" r:id="rId145" xr:uid="{5F10E2AF-B6DF-4A54-AB27-2D2C3869F927}"/>
    <hyperlink ref="Y43" r:id="rId146" xr:uid="{86F79FEF-32A2-4247-A289-73C5043997E2}"/>
    <hyperlink ref="Z43" r:id="rId147" location="rlfi=hd:;si:11387977678148957069,l,CiRBcmNoZXJ5IGNsdWIgb3IgYWNhZGVteSBpbiBUZWxhbmdhbmFaPwoXYXJjaGVyeSBjbHViIG9yIGFjYWRlbXkiJGFyY2hlcnkgY2x1YiBvciBhY2FkZW15IGluIHRlbGFuZ2FuYQ;mv:[[18.0670121,82.010136],[16.9396946,78.0501065]]" xr:uid="{F9FD26EF-002E-41FA-A10A-DAB65FFD6A2F}"/>
    <hyperlink ref="AA43" r:id="rId148" xr:uid="{28762853-1F94-462E-B287-5D8267C7F024}"/>
    <hyperlink ref="C44" r:id="rId149" xr:uid="{FABD7875-2B20-4A11-90F0-5EF5858E2C1E}"/>
    <hyperlink ref="Y44" r:id="rId150" xr:uid="{803D417B-7CFA-485A-B929-B145550B9C3B}"/>
    <hyperlink ref="Y45" r:id="rId151" xr:uid="{2B35F4B1-7686-4AC0-8FEB-B88D6FFDB98F}"/>
    <hyperlink ref="Y46" r:id="rId152" xr:uid="{EC2BEB9D-E749-49BF-BF32-198AD02E50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C596B-5B41-4924-BBBB-E8C913050E8E}">
  <dimension ref="A1:AS11"/>
  <sheetViews>
    <sheetView workbookViewId="0"/>
  </sheetViews>
  <sheetFormatPr defaultRowHeight="15"/>
  <cols>
    <col min="7" max="7" width="15.7109375" style="4" bestFit="1" customWidth="1"/>
    <col min="8" max="8" width="17.85546875" style="4" bestFit="1" customWidth="1"/>
    <col min="9" max="9" width="9.140625" style="4"/>
  </cols>
  <sheetData>
    <row r="1" spans="1:45" s="11" customFormat="1" ht="27.75" customHeight="1">
      <c r="A1" s="41" t="s">
        <v>0</v>
      </c>
      <c r="B1" s="42" t="s">
        <v>1</v>
      </c>
      <c r="C1" s="42" t="s">
        <v>2</v>
      </c>
      <c r="D1" s="42" t="s">
        <v>3</v>
      </c>
      <c r="E1" s="42" t="s">
        <v>1024</v>
      </c>
      <c r="F1" s="42" t="s">
        <v>4</v>
      </c>
      <c r="G1" s="110" t="s">
        <v>5</v>
      </c>
      <c r="H1" s="110" t="s">
        <v>7</v>
      </c>
      <c r="I1" s="110" t="s">
        <v>6890</v>
      </c>
      <c r="J1" s="42" t="s">
        <v>6891</v>
      </c>
      <c r="K1" s="42" t="s">
        <v>27</v>
      </c>
      <c r="L1" s="42" t="s">
        <v>8</v>
      </c>
      <c r="M1" s="42" t="s">
        <v>9</v>
      </c>
      <c r="N1" s="42" t="s">
        <v>10</v>
      </c>
      <c r="O1" s="42" t="s">
        <v>11</v>
      </c>
      <c r="P1" s="42" t="s">
        <v>6892</v>
      </c>
      <c r="Q1" s="42" t="s">
        <v>6893</v>
      </c>
      <c r="R1" s="42" t="s">
        <v>6894</v>
      </c>
      <c r="S1" s="42" t="s">
        <v>6895</v>
      </c>
      <c r="T1" s="42" t="s">
        <v>6896</v>
      </c>
      <c r="U1" s="42" t="s">
        <v>14</v>
      </c>
      <c r="V1" s="42" t="s">
        <v>6553</v>
      </c>
      <c r="W1" s="42" t="s">
        <v>6897</v>
      </c>
      <c r="X1" s="42" t="s">
        <v>17</v>
      </c>
      <c r="Y1" s="42" t="s">
        <v>18</v>
      </c>
      <c r="Z1" s="44" t="s">
        <v>19</v>
      </c>
      <c r="AA1" s="44" t="s">
        <v>20</v>
      </c>
      <c r="AB1" s="44" t="s">
        <v>1017</v>
      </c>
      <c r="AC1" s="44" t="s">
        <v>21</v>
      </c>
      <c r="AD1" s="44" t="s">
        <v>22</v>
      </c>
      <c r="AE1" s="44" t="s">
        <v>6898</v>
      </c>
      <c r="AF1" s="44" t="s">
        <v>6899</v>
      </c>
      <c r="AG1" s="107" t="s">
        <v>32</v>
      </c>
      <c r="AH1" s="108" t="s">
        <v>6900</v>
      </c>
      <c r="AI1" s="109"/>
      <c r="AJ1" s="109"/>
      <c r="AK1" s="109"/>
      <c r="AL1" s="109"/>
      <c r="AM1" s="109"/>
      <c r="AN1" s="109"/>
      <c r="AO1" s="109"/>
      <c r="AP1" s="109"/>
      <c r="AQ1" s="109"/>
      <c r="AR1" s="109"/>
      <c r="AS1" s="109"/>
    </row>
    <row r="2" spans="1:45">
      <c r="A2" s="12" t="s">
        <v>6901</v>
      </c>
      <c r="B2" s="12" t="s">
        <v>6902</v>
      </c>
      <c r="C2" s="14" t="s">
        <v>6903</v>
      </c>
      <c r="D2" s="12" t="s">
        <v>432</v>
      </c>
      <c r="E2" s="12" t="s">
        <v>1020</v>
      </c>
      <c r="F2" s="14" t="s">
        <v>6904</v>
      </c>
      <c r="G2" s="85">
        <f>918149443361</f>
        <v>918149443361</v>
      </c>
      <c r="H2" s="84"/>
      <c r="I2" s="84"/>
      <c r="J2" s="52">
        <v>2016</v>
      </c>
      <c r="K2" s="12"/>
      <c r="L2" s="12"/>
      <c r="M2" s="12"/>
      <c r="N2" s="12"/>
      <c r="O2" s="12"/>
      <c r="P2" s="12"/>
      <c r="Q2" s="12"/>
      <c r="R2" s="12"/>
      <c r="S2" s="12"/>
      <c r="T2" s="12" t="s">
        <v>6905</v>
      </c>
      <c r="U2" s="12"/>
      <c r="V2" s="12"/>
      <c r="W2" s="12"/>
      <c r="X2" s="12"/>
      <c r="Y2" s="14" t="s">
        <v>6906</v>
      </c>
      <c r="Z2" s="14" t="s">
        <v>6906</v>
      </c>
      <c r="AA2" s="14" t="s">
        <v>6907</v>
      </c>
      <c r="AB2" s="52">
        <v>4.8</v>
      </c>
      <c r="AC2" s="52">
        <v>6</v>
      </c>
      <c r="AD2" s="12"/>
      <c r="AE2" s="12"/>
      <c r="AF2" s="12" t="s">
        <v>148</v>
      </c>
      <c r="AG2" s="12"/>
      <c r="AH2" s="12" t="s">
        <v>6908</v>
      </c>
      <c r="AI2" s="12"/>
      <c r="AJ2" s="12"/>
      <c r="AK2" s="12"/>
      <c r="AL2" s="12"/>
      <c r="AM2" s="12"/>
      <c r="AN2" s="12"/>
      <c r="AO2" s="12"/>
      <c r="AP2" s="12"/>
      <c r="AQ2" s="12"/>
      <c r="AR2" s="12"/>
      <c r="AS2" s="12"/>
    </row>
    <row r="3" spans="1:45">
      <c r="A3" s="12" t="s">
        <v>6909</v>
      </c>
      <c r="B3" s="12" t="s">
        <v>6910</v>
      </c>
      <c r="C3" s="14" t="s">
        <v>6911</v>
      </c>
      <c r="D3" s="12" t="s">
        <v>50</v>
      </c>
      <c r="E3" s="12" t="s">
        <v>1020</v>
      </c>
      <c r="F3" s="12"/>
      <c r="G3" s="85">
        <f>912224472992</f>
        <v>912224472992</v>
      </c>
      <c r="H3" s="84" t="s">
        <v>6912</v>
      </c>
      <c r="I3" s="84"/>
      <c r="J3" s="12"/>
      <c r="K3" s="12"/>
      <c r="L3" s="28" t="s">
        <v>6909</v>
      </c>
      <c r="M3" s="12"/>
      <c r="N3" s="12"/>
      <c r="O3" s="12"/>
      <c r="P3" s="12"/>
      <c r="Q3" s="12"/>
      <c r="R3" s="12"/>
      <c r="S3" s="12"/>
      <c r="T3" s="12"/>
      <c r="U3" s="12"/>
      <c r="V3" s="28" t="s">
        <v>6909</v>
      </c>
      <c r="W3" s="12"/>
      <c r="X3" s="12"/>
      <c r="Y3" s="14" t="s">
        <v>6913</v>
      </c>
      <c r="Z3" s="14" t="s">
        <v>6913</v>
      </c>
      <c r="AA3" s="14" t="s">
        <v>6914</v>
      </c>
      <c r="AB3" s="52">
        <v>5</v>
      </c>
      <c r="AC3" s="52">
        <v>5</v>
      </c>
      <c r="AD3" s="12"/>
      <c r="AE3" s="12"/>
      <c r="AF3" s="12" t="s">
        <v>148</v>
      </c>
      <c r="AG3" s="12"/>
      <c r="AH3" s="12"/>
      <c r="AI3" s="12"/>
      <c r="AJ3" s="12"/>
      <c r="AK3" s="12"/>
      <c r="AL3" s="12"/>
      <c r="AM3" s="12"/>
      <c r="AN3" s="12"/>
      <c r="AO3" s="12"/>
      <c r="AP3" s="12"/>
      <c r="AQ3" s="12"/>
      <c r="AR3" s="12"/>
      <c r="AS3" s="12"/>
    </row>
    <row r="4" spans="1:45">
      <c r="A4" s="12" t="s">
        <v>6915</v>
      </c>
      <c r="B4" s="12" t="s">
        <v>6916</v>
      </c>
      <c r="C4" s="14" t="s">
        <v>6917</v>
      </c>
      <c r="D4" s="12" t="s">
        <v>50</v>
      </c>
      <c r="E4" s="12" t="s">
        <v>1020</v>
      </c>
      <c r="F4" s="14" t="s">
        <v>6918</v>
      </c>
      <c r="G4" s="85">
        <f>912224441831</f>
        <v>912224441831</v>
      </c>
      <c r="H4" s="111">
        <v>912224457870</v>
      </c>
      <c r="I4" s="84"/>
      <c r="J4" s="52">
        <v>1925</v>
      </c>
      <c r="K4" s="12" t="s">
        <v>106</v>
      </c>
      <c r="L4" s="12"/>
      <c r="M4" s="12"/>
      <c r="N4" s="12"/>
      <c r="O4" s="12"/>
      <c r="P4" s="12"/>
      <c r="Q4" s="12"/>
      <c r="R4" s="12"/>
      <c r="S4" s="12"/>
      <c r="T4" s="12"/>
      <c r="U4" s="12"/>
      <c r="V4" s="12"/>
      <c r="W4" s="12"/>
      <c r="X4" s="12"/>
      <c r="Y4" s="14" t="s">
        <v>6919</v>
      </c>
      <c r="Z4" s="14" t="s">
        <v>6920</v>
      </c>
      <c r="AA4" s="14" t="s">
        <v>6921</v>
      </c>
      <c r="AB4" s="52">
        <v>4.3</v>
      </c>
      <c r="AC4" s="52">
        <v>58</v>
      </c>
      <c r="AD4" s="12"/>
      <c r="AE4" s="12"/>
      <c r="AF4" s="12" t="s">
        <v>148</v>
      </c>
      <c r="AG4" s="12"/>
      <c r="AH4" s="28" t="s">
        <v>6922</v>
      </c>
      <c r="AI4" s="12"/>
      <c r="AJ4" s="12"/>
      <c r="AK4" s="12"/>
      <c r="AL4" s="12"/>
      <c r="AM4" s="12"/>
      <c r="AN4" s="12"/>
      <c r="AO4" s="12"/>
      <c r="AP4" s="12"/>
      <c r="AQ4" s="12"/>
      <c r="AR4" s="12"/>
      <c r="AS4" s="12"/>
    </row>
    <row r="5" spans="1:45">
      <c r="A5" s="12" t="s">
        <v>6923</v>
      </c>
      <c r="B5" s="12" t="s">
        <v>6924</v>
      </c>
      <c r="C5" s="14" t="s">
        <v>6925</v>
      </c>
      <c r="D5" s="12" t="s">
        <v>50</v>
      </c>
      <c r="E5" s="12" t="s">
        <v>1020</v>
      </c>
      <c r="F5" s="14" t="s">
        <v>6926</v>
      </c>
      <c r="G5" s="84" t="s">
        <v>6927</v>
      </c>
      <c r="H5" s="84"/>
      <c r="I5" s="84"/>
      <c r="J5" s="12"/>
      <c r="K5" s="12"/>
      <c r="L5" s="12"/>
      <c r="M5" s="12"/>
      <c r="N5" s="12"/>
      <c r="O5" s="12"/>
      <c r="P5" s="12"/>
      <c r="Q5" s="12"/>
      <c r="R5" s="12"/>
      <c r="S5" s="12"/>
      <c r="T5" s="12"/>
      <c r="U5" s="12"/>
      <c r="V5" s="12"/>
      <c r="W5" s="12"/>
      <c r="X5" s="12"/>
      <c r="Y5" s="14" t="s">
        <v>6928</v>
      </c>
      <c r="Z5" s="14" t="s">
        <v>6928</v>
      </c>
      <c r="AA5" s="14" t="s">
        <v>6929</v>
      </c>
      <c r="AB5" s="52">
        <v>5</v>
      </c>
      <c r="AC5" s="52">
        <v>2</v>
      </c>
      <c r="AD5" s="12"/>
      <c r="AE5" s="12"/>
      <c r="AF5" s="12" t="s">
        <v>148</v>
      </c>
      <c r="AG5" s="12"/>
      <c r="AH5" s="12"/>
      <c r="AI5" s="12"/>
      <c r="AJ5" s="12"/>
      <c r="AK5" s="12"/>
      <c r="AL5" s="12"/>
      <c r="AM5" s="12"/>
      <c r="AN5" s="12"/>
      <c r="AO5" s="12"/>
      <c r="AP5" s="12"/>
      <c r="AQ5" s="12"/>
      <c r="AR5" s="12"/>
      <c r="AS5" s="12"/>
    </row>
    <row r="6" spans="1:45">
      <c r="A6" s="12" t="s">
        <v>6930</v>
      </c>
      <c r="B6" s="12" t="s">
        <v>6931</v>
      </c>
      <c r="C6" s="14" t="s">
        <v>6932</v>
      </c>
      <c r="D6" s="12" t="s">
        <v>50</v>
      </c>
      <c r="E6" s="12" t="s">
        <v>1020</v>
      </c>
      <c r="F6" s="14" t="s">
        <v>6933</v>
      </c>
      <c r="G6" s="85">
        <f>918082475585</f>
        <v>918082475585</v>
      </c>
      <c r="H6" s="84"/>
      <c r="I6" s="84"/>
      <c r="J6" s="52">
        <v>2010</v>
      </c>
      <c r="K6" s="12"/>
      <c r="L6" s="12"/>
      <c r="M6" s="12"/>
      <c r="N6" s="12"/>
      <c r="O6" s="12"/>
      <c r="P6" s="12"/>
      <c r="Q6" s="12"/>
      <c r="R6" s="12"/>
      <c r="S6" s="12"/>
      <c r="T6" s="12"/>
      <c r="U6" s="12"/>
      <c r="V6" s="12"/>
      <c r="W6" s="12"/>
      <c r="X6" s="12"/>
      <c r="Y6" s="14" t="s">
        <v>6934</v>
      </c>
      <c r="Z6" s="14" t="s">
        <v>6935</v>
      </c>
      <c r="AA6" s="14" t="s">
        <v>6936</v>
      </c>
      <c r="AB6" s="52">
        <v>5</v>
      </c>
      <c r="AC6" s="52">
        <v>27</v>
      </c>
      <c r="AD6" s="12" t="s">
        <v>6937</v>
      </c>
      <c r="AE6" s="12"/>
      <c r="AF6" s="12" t="s">
        <v>148</v>
      </c>
      <c r="AG6" s="12"/>
      <c r="AH6" s="12"/>
      <c r="AI6" s="12"/>
      <c r="AJ6" s="12"/>
      <c r="AK6" s="12"/>
      <c r="AL6" s="12"/>
      <c r="AM6" s="12"/>
      <c r="AN6" s="12"/>
      <c r="AO6" s="12"/>
      <c r="AP6" s="12"/>
      <c r="AQ6" s="12"/>
      <c r="AR6" s="12"/>
      <c r="AS6" s="12"/>
    </row>
    <row r="7" spans="1:45">
      <c r="A7" s="12" t="s">
        <v>6938</v>
      </c>
      <c r="B7" s="12" t="s">
        <v>6939</v>
      </c>
      <c r="C7" s="14" t="s">
        <v>6940</v>
      </c>
      <c r="D7" s="12" t="s">
        <v>50</v>
      </c>
      <c r="E7" s="12" t="s">
        <v>1020</v>
      </c>
      <c r="F7" s="12" t="s">
        <v>6941</v>
      </c>
      <c r="G7" s="85">
        <f>918928915525</f>
        <v>918928915525</v>
      </c>
      <c r="H7" s="84"/>
      <c r="I7" s="84"/>
      <c r="J7" s="52">
        <v>2014</v>
      </c>
      <c r="K7" s="12" t="s">
        <v>509</v>
      </c>
      <c r="L7" s="12" t="s">
        <v>6942</v>
      </c>
      <c r="M7" s="12"/>
      <c r="N7" s="28" t="s">
        <v>6941</v>
      </c>
      <c r="O7" s="12"/>
      <c r="P7" s="52">
        <v>2500</v>
      </c>
      <c r="Q7" s="12" t="s">
        <v>6943</v>
      </c>
      <c r="R7" s="12"/>
      <c r="S7" s="12"/>
      <c r="T7" s="12" t="s">
        <v>6944</v>
      </c>
      <c r="U7" s="12"/>
      <c r="V7" s="12"/>
      <c r="W7" s="12"/>
      <c r="X7" s="12"/>
      <c r="Y7" s="14" t="s">
        <v>6945</v>
      </c>
      <c r="Z7" s="14" t="s">
        <v>6945</v>
      </c>
      <c r="AA7" s="21" t="s">
        <v>6946</v>
      </c>
      <c r="AB7" s="28"/>
      <c r="AC7" s="12"/>
      <c r="AD7" s="12"/>
      <c r="AE7" s="12"/>
      <c r="AF7" s="12" t="s">
        <v>148</v>
      </c>
      <c r="AG7" s="12"/>
      <c r="AH7" s="28" t="s">
        <v>6947</v>
      </c>
      <c r="AI7" s="28"/>
      <c r="AJ7" s="28"/>
      <c r="AK7" s="28"/>
      <c r="AL7" s="28"/>
      <c r="AM7" s="28"/>
      <c r="AN7" s="28"/>
      <c r="AO7" s="28"/>
      <c r="AP7" s="28"/>
      <c r="AQ7" s="28"/>
      <c r="AR7" s="28"/>
      <c r="AS7" s="12"/>
    </row>
    <row r="8" spans="1:45">
      <c r="A8" s="12" t="s">
        <v>6948</v>
      </c>
      <c r="B8" s="12" t="s">
        <v>6949</v>
      </c>
      <c r="C8" s="14" t="s">
        <v>6950</v>
      </c>
      <c r="D8" s="12" t="s">
        <v>50</v>
      </c>
      <c r="E8" s="12" t="s">
        <v>1020</v>
      </c>
      <c r="F8" s="12" t="s">
        <v>6941</v>
      </c>
      <c r="G8" s="85">
        <v>919769906524</v>
      </c>
      <c r="H8" s="84"/>
      <c r="I8" s="84"/>
      <c r="J8" s="52">
        <v>2014</v>
      </c>
      <c r="K8" s="12" t="s">
        <v>509</v>
      </c>
      <c r="L8" s="12" t="s">
        <v>6942</v>
      </c>
      <c r="M8" s="12"/>
      <c r="N8" s="28" t="s">
        <v>6941</v>
      </c>
      <c r="O8" s="12"/>
      <c r="P8" s="52">
        <v>2500</v>
      </c>
      <c r="Q8" s="12" t="s">
        <v>6943</v>
      </c>
      <c r="R8" s="12"/>
      <c r="S8" s="12"/>
      <c r="T8" s="12" t="s">
        <v>6944</v>
      </c>
      <c r="U8" s="12"/>
      <c r="V8" s="12"/>
      <c r="W8" s="12"/>
      <c r="X8" s="12"/>
      <c r="Y8" s="14" t="s">
        <v>6951</v>
      </c>
      <c r="Z8" s="14" t="s">
        <v>6951</v>
      </c>
      <c r="AA8" s="14" t="s">
        <v>6946</v>
      </c>
      <c r="AB8" s="52">
        <v>5</v>
      </c>
      <c r="AC8" s="52">
        <v>12</v>
      </c>
      <c r="AD8" s="12"/>
      <c r="AE8" s="12"/>
      <c r="AF8" s="12" t="s">
        <v>148</v>
      </c>
      <c r="AG8" s="12"/>
      <c r="AH8" s="28" t="s">
        <v>6947</v>
      </c>
      <c r="AI8" s="28"/>
      <c r="AJ8" s="28"/>
      <c r="AK8" s="28"/>
      <c r="AL8" s="28"/>
      <c r="AM8" s="28"/>
      <c r="AN8" s="28"/>
      <c r="AO8" s="28"/>
      <c r="AP8" s="28"/>
      <c r="AQ8" s="28"/>
      <c r="AR8" s="28"/>
      <c r="AS8" s="12"/>
    </row>
    <row r="9" spans="1:45">
      <c r="A9" s="12" t="s">
        <v>6952</v>
      </c>
      <c r="B9" s="12" t="s">
        <v>6953</v>
      </c>
      <c r="C9" s="14" t="s">
        <v>6954</v>
      </c>
      <c r="D9" s="12" t="s">
        <v>50</v>
      </c>
      <c r="E9" s="12" t="s">
        <v>1020</v>
      </c>
      <c r="F9" s="12" t="s">
        <v>6941</v>
      </c>
      <c r="G9" s="85">
        <f>918928915525</f>
        <v>918928915525</v>
      </c>
      <c r="H9" s="85">
        <v>919769906524</v>
      </c>
      <c r="I9" s="84"/>
      <c r="J9" s="52">
        <v>2014</v>
      </c>
      <c r="K9" s="12" t="s">
        <v>509</v>
      </c>
      <c r="L9" s="12" t="s">
        <v>6942</v>
      </c>
      <c r="M9" s="12"/>
      <c r="N9" s="28" t="s">
        <v>6941</v>
      </c>
      <c r="O9" s="12"/>
      <c r="P9" s="52">
        <v>2500</v>
      </c>
      <c r="Q9" s="12" t="s">
        <v>6943</v>
      </c>
      <c r="R9" s="12"/>
      <c r="S9" s="12"/>
      <c r="T9" s="12" t="s">
        <v>6944</v>
      </c>
      <c r="U9" s="12"/>
      <c r="V9" s="12"/>
      <c r="W9" s="12"/>
      <c r="X9" s="12"/>
      <c r="Y9" s="14" t="s">
        <v>6955</v>
      </c>
      <c r="Z9" s="14" t="s">
        <v>6956</v>
      </c>
      <c r="AA9" s="14" t="s">
        <v>6946</v>
      </c>
      <c r="AB9" s="52">
        <v>5</v>
      </c>
      <c r="AC9" s="52">
        <v>21</v>
      </c>
      <c r="AD9" s="12"/>
      <c r="AE9" s="12" t="s">
        <v>6957</v>
      </c>
      <c r="AF9" s="12" t="s">
        <v>148</v>
      </c>
      <c r="AG9" s="12"/>
      <c r="AH9" s="28" t="s">
        <v>6947</v>
      </c>
      <c r="AI9" s="28"/>
      <c r="AJ9" s="28"/>
      <c r="AK9" s="28"/>
      <c r="AL9" s="28"/>
      <c r="AM9" s="28"/>
      <c r="AN9" s="28"/>
      <c r="AO9" s="28"/>
      <c r="AP9" s="28"/>
      <c r="AQ9" s="28"/>
      <c r="AR9" s="28"/>
      <c r="AS9" s="12"/>
    </row>
    <row r="10" spans="1:45">
      <c r="A10" s="12" t="s">
        <v>6958</v>
      </c>
      <c r="B10" s="12" t="s">
        <v>6959</v>
      </c>
      <c r="C10" s="14" t="s">
        <v>6960</v>
      </c>
      <c r="D10" s="12" t="s">
        <v>2508</v>
      </c>
      <c r="E10" s="12" t="s">
        <v>1020</v>
      </c>
      <c r="F10" s="12"/>
      <c r="G10" s="84"/>
      <c r="H10" s="84"/>
      <c r="I10" s="84"/>
      <c r="J10" s="12"/>
      <c r="K10" s="12"/>
      <c r="L10" s="12"/>
      <c r="M10" s="12"/>
      <c r="N10" s="12"/>
      <c r="O10" s="12"/>
      <c r="P10" s="12"/>
      <c r="Q10" s="12"/>
      <c r="R10" s="12"/>
      <c r="S10" s="12"/>
      <c r="T10" s="12"/>
      <c r="U10" s="12"/>
      <c r="V10" s="12"/>
      <c r="W10" s="12"/>
      <c r="X10" s="12"/>
      <c r="Y10" s="14" t="s">
        <v>6961</v>
      </c>
      <c r="Z10" s="21" t="s">
        <v>6961</v>
      </c>
      <c r="AA10" s="12"/>
      <c r="AB10" s="52">
        <v>3.4</v>
      </c>
      <c r="AC10" s="52">
        <v>9</v>
      </c>
      <c r="AD10" s="12"/>
      <c r="AE10" s="12"/>
      <c r="AF10" s="12" t="s">
        <v>148</v>
      </c>
      <c r="AG10" s="12"/>
      <c r="AH10" s="12"/>
      <c r="AI10" s="12"/>
      <c r="AJ10" s="12"/>
      <c r="AK10" s="12"/>
      <c r="AL10" s="12"/>
      <c r="AM10" s="12"/>
      <c r="AN10" s="12"/>
      <c r="AO10" s="12"/>
      <c r="AP10" s="12"/>
      <c r="AQ10" s="12"/>
      <c r="AR10" s="12"/>
      <c r="AS10" s="12"/>
    </row>
    <row r="11" spans="1:45" s="51" customFormat="1">
      <c r="A11" s="46" t="s">
        <v>6962</v>
      </c>
      <c r="B11" s="46" t="s">
        <v>6963</v>
      </c>
      <c r="C11" s="47" t="s">
        <v>6964</v>
      </c>
      <c r="D11" s="46" t="s">
        <v>2483</v>
      </c>
      <c r="E11" s="46" t="s">
        <v>1020</v>
      </c>
      <c r="F11" s="46"/>
      <c r="G11" s="101">
        <f>919423032993</f>
        <v>919423032993</v>
      </c>
      <c r="H11" s="102"/>
      <c r="I11" s="102"/>
      <c r="J11" s="104">
        <v>1981</v>
      </c>
      <c r="K11" s="103" t="s">
        <v>382</v>
      </c>
      <c r="L11" s="103"/>
      <c r="M11" s="103"/>
      <c r="N11" s="103"/>
      <c r="O11" s="103"/>
      <c r="P11" s="46"/>
      <c r="Q11" s="46"/>
      <c r="R11" s="46"/>
      <c r="S11" s="46"/>
      <c r="T11" s="46"/>
      <c r="U11" s="46"/>
      <c r="V11" s="46"/>
      <c r="W11" s="46"/>
      <c r="X11" s="46"/>
      <c r="Y11" s="47" t="s">
        <v>6965</v>
      </c>
      <c r="Z11" s="47" t="s">
        <v>6966</v>
      </c>
      <c r="AA11" s="50" t="s">
        <v>6967</v>
      </c>
      <c r="AB11" s="103"/>
      <c r="AC11" s="46"/>
      <c r="AD11" s="46" t="s">
        <v>6937</v>
      </c>
      <c r="AE11" s="46" t="s">
        <v>6968</v>
      </c>
      <c r="AF11" s="46" t="s">
        <v>6602</v>
      </c>
      <c r="AG11" s="46"/>
      <c r="AH11" s="46"/>
      <c r="AI11" s="46"/>
      <c r="AJ11" s="46"/>
      <c r="AK11" s="46"/>
      <c r="AL11" s="46"/>
      <c r="AM11" s="46"/>
      <c r="AN11" s="46"/>
      <c r="AO11" s="46"/>
      <c r="AP11" s="46"/>
      <c r="AQ11" s="46"/>
      <c r="AR11" s="46"/>
      <c r="AS11" s="46"/>
    </row>
  </sheetData>
  <hyperlinks>
    <hyperlink ref="C2" r:id="rId1" xr:uid="{343EE447-D014-4C66-B575-261B4260F046}"/>
    <hyperlink ref="F2" r:id="rId2" xr:uid="{A9731FB2-EC0E-484B-981B-DF470456CC2E}"/>
    <hyperlink ref="Y2" r:id="rId3" location="rlfi=hd:;si:8544778654235705655,l,ChtNYWxsYWtoYW1iIGNsYXNzZXMgaW4gaW5kaWFaMQoSbWFsbGFraGFtYiBjbGFzc2VzIhttYWxsYWtoYW1iIGNsYXNzZXMgaW4gaW5kaWE;mv:[[19.3246108,74.8370063],[17.587327,72.7166901]]" xr:uid="{388ACEF4-7C93-41C2-83AE-9B32CA46A509}"/>
    <hyperlink ref="Z2" r:id="rId4" location="rlfi=hd:;si:8544778654235705655,l,ChtNYWxsYWtoYW1iIGNsYXNzZXMgaW4gaW5kaWFaMQoSbWFsbGFraGFtYiBjbGFzc2VzIhttYWxsYWtoYW1iIGNsYXNzZXMgaW4gaW5kaWE;mv:[[19.3246108,74.8370063],[17.587327,72.7166901]]" xr:uid="{C61C0C1C-4E47-417B-8AE4-07B3B7365256}"/>
    <hyperlink ref="AA2" r:id="rId5" xr:uid="{734DE736-9538-40ED-998D-2F6BA3986AE0}"/>
    <hyperlink ref="C3" r:id="rId6" xr:uid="{4E39C396-720B-4905-9AB9-477B06EA3D10}"/>
    <hyperlink ref="Y3" r:id="rId7" location="rlfi=hd:;si:17165144621527330559,l,ChtNYWxsYWtoYW1iIGNsYXNzZXMgaW4gaW5kaWFaMQoSbWFsbGFraGFtYiBjbGFzc2VzIhttYWxsYWtoYW1iIGNsYXNzZXMgaW4gaW5kaWE;mv:[[19.3246108,74.8370063],[17.587327,72.7166901]]" xr:uid="{2CA64C38-8D18-4A7A-8FF3-0158456F21E6}"/>
    <hyperlink ref="Z3" r:id="rId8" location="rlfi=hd:;si:17165144621527330559,l,ChtNYWxsYWtoYW1iIGNsYXNzZXMgaW4gaW5kaWFaMQoSbWFsbGFraGFtYiBjbGFzc2VzIhttYWxsYWtoYW1iIGNsYXNzZXMgaW4gaW5kaWE;mv:[[19.3246108,74.8370063],[17.587327,72.7166901]]" xr:uid="{A78A3C1B-444F-4F8F-B290-3C480050DDAB}"/>
    <hyperlink ref="AA3" r:id="rId9" xr:uid="{CBF9CA2C-11B1-42E3-ABD4-CCD6F23C675F}"/>
    <hyperlink ref="C4" r:id="rId10" xr:uid="{06314AFE-425B-4863-95AC-B6A5A2F8E466}"/>
    <hyperlink ref="F4" r:id="rId11" xr:uid="{4162FE73-D837-41BA-80C2-5907CF539E49}"/>
    <hyperlink ref="Y4" r:id="rId12" xr:uid="{A5FFD873-FEE9-4F19-98D0-7D79540538C7}"/>
    <hyperlink ref="Z4" r:id="rId13" location="rlfi=hd:;si:5553911830957448847,l,ChtNYWxsYWtoYW1iIGNsYXNzZXMgaW4gaW5kaWFaMQoSbWFsbGFraGFtYiBjbGFzc2VzIhttYWxsYWtoYW1iIGNsYXNzZXMgaW4gaW5kaWE;mv:[[19.3246108,74.8370063],[17.587327,72.7166901]]" xr:uid="{7ADA916A-CD87-42FC-8CFC-F58CF00070BD}"/>
    <hyperlink ref="AA4" r:id="rId14" xr:uid="{F959209E-95E2-4455-AD97-D37D38F553E3}"/>
    <hyperlink ref="C5" r:id="rId15" xr:uid="{DB09BAD6-4447-4BBD-B0F1-A8211F409C7B}"/>
    <hyperlink ref="F5" r:id="rId16" xr:uid="{D7C7948A-1315-46F0-96B8-DEC53A545380}"/>
    <hyperlink ref="Y5" r:id="rId17" location="rlfi=hd:;si:14964936256087555182,l,ChtNYWxsYWtoYW1iIGNsYXNzZXMgaW4gaW5kaWFaMQoSbWFsbGFraGFtYiBjbGFzc2VzIhttYWxsYWtoYW1iIGNsYXNzZXMgaW4gaW5kaWE;mv:[[19.3246108,74.8370063],[17.587327,72.7166901]]" xr:uid="{30E6136B-F7D6-420F-92FC-FC834E4C860C}"/>
    <hyperlink ref="Z5" r:id="rId18" location="rlfi=hd:;si:14964936256087555182,l,ChtNYWxsYWtoYW1iIGNsYXNzZXMgaW4gaW5kaWFaMQoSbWFsbGFraGFtYiBjbGFzc2VzIhttYWxsYWtoYW1iIGNsYXNzZXMgaW4gaW5kaWE;mv:[[19.3246108,74.8370063],[17.587327,72.7166901]]" xr:uid="{5661B1E4-7BAF-471E-8E60-917FFF299EE6}"/>
    <hyperlink ref="AA5" r:id="rId19" xr:uid="{0D4040D4-E252-4872-B8F4-34B4458B7350}"/>
    <hyperlink ref="C6" r:id="rId20" xr:uid="{015F6A8B-9F48-4BE8-9B06-A4028BDBE1F0}"/>
    <hyperlink ref="F6" r:id="rId21" xr:uid="{175E72EF-3F1E-42DB-A985-F1950FCB6548}"/>
    <hyperlink ref="Y6" r:id="rId22" xr:uid="{36AA0484-1C0A-4B67-87BB-F61146CCB9E7}"/>
    <hyperlink ref="Z6" r:id="rId23" location="rlfi=hd:;si:14963650142669269004,l,ChtNYWxsYWtoYW1iIGNsYXNzZXMgaW4gaW5kaWFaMQoSbWFsbGFraGFtYiBjbGFzc2VzIhttYWxsYWtoYW1iIGNsYXNzZXMgaW4gaW5kaWE;mv:[[19.3246108,74.8370063],[17.587327,72.7166901]]" xr:uid="{A8A7F524-F9A2-4BAD-B07F-9A9F69B10C57}"/>
    <hyperlink ref="AA6" r:id="rId24" xr:uid="{AD559AA0-C4B7-4AB5-9BD3-2943EEFFF477}"/>
    <hyperlink ref="C7" r:id="rId25" xr:uid="{D5498728-6451-4017-9379-5038E11D09F9}"/>
    <hyperlink ref="Y7" r:id="rId26" location="rlfi=hd:;si:17606163020068600393,l,ChtNYWxsYWtoYW1iIGNsYXNzZXMgaW4gaW5kaWFaMQoSbWFsbGFraGFtYiBjbGFzc2VzIhttYWxsYWtoYW1iIGNsYXNzZXMgaW4gaW5kaWE;mv:[[19.3246108,74.8370063],[17.587327,72.7166901]]" xr:uid="{5714F4CE-FCFA-4CE2-979C-AAC7FB2B9189}"/>
    <hyperlink ref="Z7" r:id="rId27" location="rlfi=hd:;si:17606163020068600393,l,ChtNYWxsYWtoYW1iIGNsYXNzZXMgaW4gaW5kaWFaMQoSbWFsbGFraGFtYiBjbGFzc2VzIhttYWxsYWtoYW1iIGNsYXNzZXMgaW4gaW5kaWE;mv:[[19.3246108,74.8370063],[17.587327,72.7166901]]" xr:uid="{81AA1E2F-D835-4975-9E81-D15B5769DA3E}"/>
    <hyperlink ref="AA7" r:id="rId28" xr:uid="{A8EC3E6D-11C1-427B-A89C-46083F323B87}"/>
    <hyperlink ref="C8" r:id="rId29" xr:uid="{C1D73475-DBB4-4F16-A1BA-6DD10BC4C822}"/>
    <hyperlink ref="Y8" r:id="rId30" location="rlfi=hd:;si:3982323636409067738,l,ChtNYWxsYWtoYW1iIGNsYXNzZXMgaW4gaW5kaWFaMQoSbWFsbGFraGFtYiBjbGFzc2VzIhttYWxsYWtoYW1iIGNsYXNzZXMgaW4gaW5kaWE;mv:[[19.3246108,74.8370063],[17.587327,72.7166901]]" xr:uid="{C7CBAB86-1DDE-408C-8319-DE894716E73E}"/>
    <hyperlink ref="Z8" r:id="rId31" location="rlfi=hd:;si:3982323636409067738,l,ChtNYWxsYWtoYW1iIGNsYXNzZXMgaW4gaW5kaWFaMQoSbWFsbGFraGFtYiBjbGFzc2VzIhttYWxsYWtoYW1iIGNsYXNzZXMgaW4gaW5kaWE;mv:[[19.3246108,74.8370063],[17.587327,72.7166901]]" xr:uid="{875F0FE3-335C-4DFA-8AF1-B4F6BAABA10D}"/>
    <hyperlink ref="AA8" r:id="rId32" xr:uid="{E399FC9A-5195-4F24-BEFC-B3D889CC0EB7}"/>
    <hyperlink ref="C9" r:id="rId33" xr:uid="{4184420E-A587-450B-BFA9-C17D0F43DEE8}"/>
    <hyperlink ref="Y9" r:id="rId34" xr:uid="{5F2A06CC-D1C2-412F-AF11-5155A5E1A97B}"/>
    <hyperlink ref="Z9" r:id="rId35" location="rlfi=hd:;si:2912969129445394944,l,ChtNYWxsYWtoYW1iIGNsYXNzZXMgaW4gaW5kaWFaMQoSbWFsbGFraGFtYiBjbGFzc2VzIhttYWxsYWtoYW1iIGNsYXNzZXMgaW4gaW5kaWE;mv:[[19.3246108,74.8370063],[17.587327,72.7166901]]" xr:uid="{F13CEE9F-6887-491D-A091-CAB4FAB23730}"/>
    <hyperlink ref="AA9" r:id="rId36" xr:uid="{FDE79434-A8E2-45E8-9D5D-4254B82A223F}"/>
    <hyperlink ref="C10" r:id="rId37" xr:uid="{98A0D531-2022-45B0-B9C8-17CEEF587164}"/>
    <hyperlink ref="Y10" r:id="rId38" location="rlfi=hd:;si:7512890068755938164,l,ChtNYWxsYWtoYW1iIGNsYXNzZXMgaW4gaW5kaWFaMQoSbWFsbGFraGFtYiBjbGFzc2VzIhttYWxsYWtoYW1iIGNsYXNzZXMgaW4gaW5kaWE;mv:[[19.3246108,74.8370063],[17.587327,72.7166901]]" xr:uid="{23E316DB-D592-43BC-B0D1-E8226415D685}"/>
    <hyperlink ref="Z10" r:id="rId39" location="rlfi=hd:;si:7512890068755938164,l,ChtNYWxsYWtoYW1iIGNsYXNzZXMgaW4gaW5kaWFaMQoSbWFsbGFraGFtYiBjbGFzc2VzIhttYWxsYWtoYW1iIGNsYXNzZXMgaW4gaW5kaWE;mv:[[19.3246108,74.8370063],[17.587327,72.7166901]]" xr:uid="{5F457816-FF6C-4192-B58F-2088E1763169}"/>
    <hyperlink ref="C11" r:id="rId40" xr:uid="{1A747AA4-25FB-4363-87DB-D1836C9AD59F}"/>
    <hyperlink ref="Y11" r:id="rId41" xr:uid="{12B6FC49-96E0-4A00-A988-4FA727B54D69}"/>
    <hyperlink ref="Z11" r:id="rId42" location="rlfi=hd:;si:13940396935455875530;mv:[[19.3246108,74.8370063],[17.587327,72.7166901]]" xr:uid="{87CB2672-C461-41F7-BE71-46B8D0120B72}"/>
    <hyperlink ref="AA11" r:id="rId43" xr:uid="{2E568458-263A-4CB5-A7D7-7EBF5F1207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10323-2004-4B21-9D86-7381EA8348CE}">
  <dimension ref="A1:AI187"/>
  <sheetViews>
    <sheetView workbookViewId="0">
      <selection activeCell="A2" sqref="A2"/>
    </sheetView>
  </sheetViews>
  <sheetFormatPr defaultRowHeight="15"/>
  <cols>
    <col min="7" max="7" width="15.7109375" style="4" bestFit="1" customWidth="1"/>
    <col min="8" max="8" width="9.140625" style="4"/>
    <col min="9" max="9" width="15.7109375" style="4" bestFit="1" customWidth="1"/>
    <col min="10" max="11" width="9.140625" style="4"/>
  </cols>
  <sheetData>
    <row r="1" spans="1:35" s="82" customFormat="1" ht="30" customHeight="1">
      <c r="A1" s="77" t="s">
        <v>0</v>
      </c>
      <c r="B1" s="78" t="s">
        <v>1</v>
      </c>
      <c r="C1" s="78" t="s">
        <v>2</v>
      </c>
      <c r="D1" s="78" t="s">
        <v>3</v>
      </c>
      <c r="E1" s="78" t="s">
        <v>1024</v>
      </c>
      <c r="F1" s="79" t="s">
        <v>4</v>
      </c>
      <c r="G1" s="83" t="s">
        <v>5</v>
      </c>
      <c r="H1" s="83" t="s">
        <v>6</v>
      </c>
      <c r="I1" s="83" t="s">
        <v>7</v>
      </c>
      <c r="J1" s="83" t="s">
        <v>8</v>
      </c>
      <c r="K1" s="83" t="s">
        <v>9</v>
      </c>
      <c r="L1" s="78" t="s">
        <v>10</v>
      </c>
      <c r="M1" s="78" t="s">
        <v>11</v>
      </c>
      <c r="N1" s="78" t="s">
        <v>12</v>
      </c>
      <c r="O1" s="78" t="s">
        <v>13</v>
      </c>
      <c r="P1" s="78" t="s">
        <v>14</v>
      </c>
      <c r="Q1" s="78" t="s">
        <v>15</v>
      </c>
      <c r="R1" s="78" t="s">
        <v>3566</v>
      </c>
      <c r="S1" s="78" t="s">
        <v>17</v>
      </c>
      <c r="T1" s="78" t="s">
        <v>18</v>
      </c>
      <c r="U1" s="81" t="s">
        <v>19</v>
      </c>
      <c r="V1" s="81" t="s">
        <v>20</v>
      </c>
      <c r="W1" s="81" t="s">
        <v>1017</v>
      </c>
      <c r="X1" s="81" t="s">
        <v>21</v>
      </c>
      <c r="Y1" s="81" t="s">
        <v>22</v>
      </c>
      <c r="Z1" s="77" t="s">
        <v>23</v>
      </c>
      <c r="AA1" s="77" t="s">
        <v>24</v>
      </c>
      <c r="AB1" s="77" t="s">
        <v>25</v>
      </c>
      <c r="AC1" s="77" t="s">
        <v>26</v>
      </c>
      <c r="AD1" s="77" t="s">
        <v>27</v>
      </c>
      <c r="AE1" s="77" t="s">
        <v>28</v>
      </c>
      <c r="AF1" s="77" t="s">
        <v>29</v>
      </c>
      <c r="AG1" s="77" t="s">
        <v>30</v>
      </c>
      <c r="AH1" s="77" t="s">
        <v>3567</v>
      </c>
      <c r="AI1" s="77" t="s">
        <v>1018</v>
      </c>
    </row>
    <row r="2" spans="1:35">
      <c r="A2" s="12" t="s">
        <v>1146</v>
      </c>
      <c r="B2" s="28" t="s">
        <v>1147</v>
      </c>
      <c r="C2" s="112"/>
      <c r="D2" s="32" t="s">
        <v>161</v>
      </c>
      <c r="E2" s="12" t="s">
        <v>1022</v>
      </c>
      <c r="F2" s="12"/>
      <c r="G2" s="84" t="s">
        <v>6969</v>
      </c>
      <c r="H2" s="84"/>
      <c r="I2" s="84"/>
      <c r="J2" s="84"/>
      <c r="K2" s="84"/>
      <c r="L2" s="12"/>
      <c r="M2" s="12"/>
      <c r="N2" s="12"/>
      <c r="O2" s="12"/>
      <c r="P2" s="12"/>
      <c r="Q2" s="12" t="s">
        <v>6970</v>
      </c>
      <c r="R2" s="12"/>
      <c r="S2" s="12"/>
      <c r="T2" s="14" t="s">
        <v>6971</v>
      </c>
      <c r="U2" s="14" t="s">
        <v>6972</v>
      </c>
      <c r="V2" s="14" t="s">
        <v>1150</v>
      </c>
      <c r="W2" s="52">
        <v>4.5</v>
      </c>
      <c r="X2" s="52">
        <v>38</v>
      </c>
      <c r="Y2" s="12"/>
      <c r="Z2" s="12"/>
      <c r="AA2" s="12"/>
      <c r="AB2" s="12"/>
      <c r="AC2" s="12"/>
      <c r="AD2" s="12"/>
      <c r="AE2" s="12"/>
      <c r="AF2" s="12"/>
      <c r="AG2" s="12"/>
      <c r="AH2" s="12"/>
      <c r="AI2" s="12"/>
    </row>
    <row r="3" spans="1:35">
      <c r="A3" s="12" t="s">
        <v>6973</v>
      </c>
      <c r="B3" s="12" t="s">
        <v>6974</v>
      </c>
      <c r="C3" s="113" t="s">
        <v>6975</v>
      </c>
      <c r="D3" s="32" t="s">
        <v>161</v>
      </c>
      <c r="E3" s="12" t="s">
        <v>1022</v>
      </c>
      <c r="F3" s="12"/>
      <c r="G3" s="84" t="s">
        <v>6976</v>
      </c>
      <c r="H3" s="84"/>
      <c r="I3" s="84"/>
      <c r="J3" s="84" t="s">
        <v>6977</v>
      </c>
      <c r="K3" s="84"/>
      <c r="L3" s="12"/>
      <c r="M3" s="12">
        <v>25000</v>
      </c>
      <c r="N3" s="12"/>
      <c r="O3" s="12"/>
      <c r="P3" s="12"/>
      <c r="Q3" s="12"/>
      <c r="R3" s="12"/>
      <c r="S3" s="12"/>
      <c r="T3" s="14" t="s">
        <v>6978</v>
      </c>
      <c r="U3" s="14" t="s">
        <v>6978</v>
      </c>
      <c r="V3" s="14" t="s">
        <v>6979</v>
      </c>
      <c r="W3" s="52">
        <v>4</v>
      </c>
      <c r="X3" s="52">
        <v>4</v>
      </c>
      <c r="Y3" s="12"/>
      <c r="Z3" s="12"/>
      <c r="AA3" s="12"/>
      <c r="AB3" s="12"/>
      <c r="AC3" s="12"/>
      <c r="AD3" s="12"/>
      <c r="AE3" s="12"/>
      <c r="AF3" s="12"/>
      <c r="AG3" s="12"/>
      <c r="AH3" s="12"/>
      <c r="AI3" s="12"/>
    </row>
    <row r="4" spans="1:35">
      <c r="A4" s="12" t="s">
        <v>6980</v>
      </c>
      <c r="B4" s="28" t="s">
        <v>6981</v>
      </c>
      <c r="C4" s="112"/>
      <c r="D4" s="32" t="s">
        <v>161</v>
      </c>
      <c r="E4" s="12" t="s">
        <v>1022</v>
      </c>
      <c r="F4" s="12"/>
      <c r="G4" s="85">
        <v>8340066165</v>
      </c>
      <c r="H4" s="84"/>
      <c r="I4" s="84"/>
      <c r="J4" s="84"/>
      <c r="K4" s="84"/>
      <c r="L4" s="12"/>
      <c r="M4" s="12"/>
      <c r="N4" s="12"/>
      <c r="O4" s="12"/>
      <c r="P4" s="12"/>
      <c r="Q4" s="12" t="s">
        <v>6982</v>
      </c>
      <c r="R4" s="12"/>
      <c r="S4" s="12"/>
      <c r="T4" s="21" t="s">
        <v>6983</v>
      </c>
      <c r="U4" s="28"/>
      <c r="V4" s="12"/>
      <c r="W4" s="52">
        <v>4.5</v>
      </c>
      <c r="X4" s="52">
        <v>8</v>
      </c>
      <c r="Y4" s="12"/>
      <c r="Z4" s="12"/>
      <c r="AA4" s="12"/>
      <c r="AB4" s="12"/>
      <c r="AC4" s="12"/>
      <c r="AD4" s="12"/>
      <c r="AE4" s="12"/>
      <c r="AF4" s="12"/>
      <c r="AG4" s="12"/>
      <c r="AH4" s="12"/>
      <c r="AI4" s="12"/>
    </row>
    <row r="5" spans="1:35" ht="15.75">
      <c r="A5" s="114" t="s">
        <v>6984</v>
      </c>
      <c r="B5" s="115" t="s">
        <v>6985</v>
      </c>
      <c r="C5" s="112"/>
      <c r="D5" s="32" t="s">
        <v>6986</v>
      </c>
      <c r="E5" s="12" t="s">
        <v>1022</v>
      </c>
      <c r="F5" s="12"/>
      <c r="G5" s="146" t="s">
        <v>6987</v>
      </c>
      <c r="H5" s="84"/>
      <c r="I5" s="84"/>
      <c r="J5" s="84"/>
      <c r="K5" s="84"/>
      <c r="L5" s="12"/>
      <c r="M5" s="12"/>
      <c r="N5" s="12"/>
      <c r="O5" s="12"/>
      <c r="P5" s="12"/>
      <c r="Q5" s="12"/>
      <c r="R5" s="12"/>
      <c r="S5" s="12"/>
      <c r="T5" s="116" t="s">
        <v>6988</v>
      </c>
      <c r="U5" s="116" t="s">
        <v>6988</v>
      </c>
      <c r="V5" s="116" t="s">
        <v>6989</v>
      </c>
      <c r="W5" s="117">
        <v>3.7</v>
      </c>
      <c r="X5" s="118">
        <v>-7</v>
      </c>
      <c r="Y5" s="12"/>
      <c r="Z5" s="12"/>
      <c r="AA5" s="12"/>
      <c r="AB5" s="12"/>
      <c r="AC5" s="12"/>
      <c r="AD5" s="12"/>
      <c r="AE5" s="12"/>
      <c r="AF5" s="12"/>
      <c r="AG5" s="12"/>
      <c r="AH5" s="12"/>
      <c r="AI5" s="12"/>
    </row>
    <row r="6" spans="1:35" ht="15.75">
      <c r="A6" s="114" t="s">
        <v>6990</v>
      </c>
      <c r="B6" s="115" t="s">
        <v>6991</v>
      </c>
      <c r="C6" s="112"/>
      <c r="D6" s="32" t="s">
        <v>6992</v>
      </c>
      <c r="E6" s="12" t="s">
        <v>1022</v>
      </c>
      <c r="F6" s="12"/>
      <c r="G6" s="146" t="s">
        <v>6993</v>
      </c>
      <c r="H6" s="84"/>
      <c r="I6" s="84"/>
      <c r="J6" s="84"/>
      <c r="K6" s="84"/>
      <c r="L6" s="12"/>
      <c r="M6" s="12"/>
      <c r="N6" s="12"/>
      <c r="O6" s="12"/>
      <c r="P6" s="12"/>
      <c r="Q6" s="12"/>
      <c r="R6" s="12"/>
      <c r="S6" s="12"/>
      <c r="T6" s="116" t="s">
        <v>6988</v>
      </c>
      <c r="U6" s="116" t="s">
        <v>6988</v>
      </c>
      <c r="V6" s="116" t="s">
        <v>6994</v>
      </c>
      <c r="W6" s="117">
        <v>4.9000000000000004</v>
      </c>
      <c r="X6" s="118">
        <v>-20</v>
      </c>
      <c r="Y6" s="12"/>
      <c r="Z6" s="12"/>
      <c r="AA6" s="12"/>
      <c r="AB6" s="12"/>
      <c r="AC6" s="12"/>
      <c r="AD6" s="12"/>
      <c r="AE6" s="12"/>
      <c r="AF6" s="12"/>
      <c r="AG6" s="12"/>
      <c r="AH6" s="12"/>
      <c r="AI6" s="12"/>
    </row>
    <row r="7" spans="1:35" ht="15.75">
      <c r="A7" s="114" t="s">
        <v>6995</v>
      </c>
      <c r="B7" s="115" t="s">
        <v>6996</v>
      </c>
      <c r="C7" s="112"/>
      <c r="D7" s="32" t="s">
        <v>6997</v>
      </c>
      <c r="E7" s="12" t="s">
        <v>1022</v>
      </c>
      <c r="F7" s="12"/>
      <c r="G7" s="146" t="s">
        <v>6998</v>
      </c>
      <c r="H7" s="84"/>
      <c r="I7" s="84"/>
      <c r="J7" s="84"/>
      <c r="K7" s="84"/>
      <c r="L7" s="12"/>
      <c r="M7" s="12"/>
      <c r="N7" s="12"/>
      <c r="O7" s="12"/>
      <c r="P7" s="12"/>
      <c r="Q7" s="12"/>
      <c r="R7" s="12"/>
      <c r="S7" s="12"/>
      <c r="T7" s="116" t="s">
        <v>6988</v>
      </c>
      <c r="U7" s="119" t="s">
        <v>6988</v>
      </c>
      <c r="V7" s="12"/>
      <c r="W7" s="117">
        <v>4.8</v>
      </c>
      <c r="X7" s="118">
        <v>-4</v>
      </c>
      <c r="Y7" s="12"/>
      <c r="Z7" s="12"/>
      <c r="AA7" s="12"/>
      <c r="AB7" s="12"/>
      <c r="AC7" s="12"/>
      <c r="AD7" s="12"/>
      <c r="AE7" s="12"/>
      <c r="AF7" s="12"/>
      <c r="AG7" s="12"/>
      <c r="AH7" s="12"/>
      <c r="AI7" s="12"/>
    </row>
    <row r="8" spans="1:35" ht="15.75">
      <c r="A8" s="114" t="s">
        <v>6999</v>
      </c>
      <c r="B8" s="115" t="s">
        <v>7000</v>
      </c>
      <c r="C8" s="112"/>
      <c r="D8" s="32" t="s">
        <v>7001</v>
      </c>
      <c r="E8" s="12" t="s">
        <v>1022</v>
      </c>
      <c r="F8" s="12"/>
      <c r="G8" s="146" t="s">
        <v>7002</v>
      </c>
      <c r="H8" s="84"/>
      <c r="I8" s="84"/>
      <c r="J8" s="84"/>
      <c r="K8" s="84"/>
      <c r="L8" s="12"/>
      <c r="M8" s="12"/>
      <c r="N8" s="12"/>
      <c r="O8" s="12"/>
      <c r="P8" s="12"/>
      <c r="Q8" s="12"/>
      <c r="R8" s="12"/>
      <c r="S8" s="12"/>
      <c r="T8" s="116" t="s">
        <v>6988</v>
      </c>
      <c r="U8" s="116" t="s">
        <v>6988</v>
      </c>
      <c r="V8" s="116" t="s">
        <v>7003</v>
      </c>
      <c r="W8" s="117">
        <v>5</v>
      </c>
      <c r="X8" s="118">
        <v>-34</v>
      </c>
      <c r="Y8" s="12"/>
      <c r="Z8" s="12"/>
      <c r="AA8" s="12"/>
      <c r="AB8" s="12"/>
      <c r="AC8" s="12"/>
      <c r="AD8" s="12"/>
      <c r="AE8" s="12"/>
      <c r="AF8" s="12"/>
      <c r="AG8" s="12"/>
      <c r="AH8" s="12"/>
      <c r="AI8" s="12"/>
    </row>
    <row r="9" spans="1:35" ht="15.75">
      <c r="A9" s="114" t="s">
        <v>7004</v>
      </c>
      <c r="B9" s="115" t="s">
        <v>7005</v>
      </c>
      <c r="C9" s="112"/>
      <c r="D9" s="32" t="s">
        <v>7006</v>
      </c>
      <c r="E9" s="12" t="s">
        <v>1022</v>
      </c>
      <c r="F9" s="12"/>
      <c r="G9" s="146" t="s">
        <v>7007</v>
      </c>
      <c r="H9" s="84"/>
      <c r="I9" s="84"/>
      <c r="J9" s="84"/>
      <c r="K9" s="84"/>
      <c r="L9" s="12"/>
      <c r="M9" s="12"/>
      <c r="N9" s="12"/>
      <c r="O9" s="12"/>
      <c r="P9" s="12"/>
      <c r="Q9" s="12"/>
      <c r="R9" s="12"/>
      <c r="S9" s="12"/>
      <c r="T9" s="116" t="s">
        <v>6988</v>
      </c>
      <c r="U9" s="116" t="s">
        <v>6988</v>
      </c>
      <c r="V9" s="116" t="s">
        <v>7008</v>
      </c>
      <c r="W9" s="117">
        <v>4.9000000000000004</v>
      </c>
      <c r="X9" s="118">
        <v>-73</v>
      </c>
      <c r="Y9" s="12"/>
      <c r="Z9" s="12"/>
      <c r="AA9" s="12"/>
      <c r="AB9" s="12"/>
      <c r="AC9" s="12"/>
      <c r="AD9" s="12"/>
      <c r="AE9" s="12"/>
      <c r="AF9" s="12"/>
      <c r="AG9" s="12"/>
      <c r="AH9" s="12"/>
      <c r="AI9" s="12"/>
    </row>
    <row r="10" spans="1:35" ht="15.75">
      <c r="A10" s="114" t="s">
        <v>7009</v>
      </c>
      <c r="B10" s="115" t="s">
        <v>1022</v>
      </c>
      <c r="C10" s="112"/>
      <c r="D10" s="32"/>
      <c r="E10" s="12" t="s">
        <v>1022</v>
      </c>
      <c r="F10" s="12"/>
      <c r="G10" s="146" t="s">
        <v>7010</v>
      </c>
      <c r="H10" s="84"/>
      <c r="I10" s="84"/>
      <c r="J10" s="84"/>
      <c r="K10" s="84"/>
      <c r="L10" s="12"/>
      <c r="M10" s="12"/>
      <c r="N10" s="12"/>
      <c r="O10" s="12"/>
      <c r="P10" s="12"/>
      <c r="Q10" s="12"/>
      <c r="R10" s="12"/>
      <c r="S10" s="12"/>
      <c r="T10" s="116" t="s">
        <v>6988</v>
      </c>
      <c r="U10" s="116" t="s">
        <v>6988</v>
      </c>
      <c r="V10" s="116" t="s">
        <v>7011</v>
      </c>
      <c r="W10" s="117">
        <v>4</v>
      </c>
      <c r="X10" s="118">
        <v>-11</v>
      </c>
      <c r="Y10" s="12"/>
      <c r="Z10" s="12"/>
      <c r="AA10" s="12"/>
      <c r="AB10" s="12"/>
      <c r="AC10" s="12"/>
      <c r="AD10" s="12"/>
      <c r="AE10" s="12"/>
      <c r="AF10" s="12"/>
      <c r="AG10" s="12"/>
      <c r="AH10" s="12"/>
      <c r="AI10" s="12"/>
    </row>
    <row r="11" spans="1:35" ht="15.75">
      <c r="A11" s="114" t="s">
        <v>7012</v>
      </c>
      <c r="B11" s="115" t="s">
        <v>7013</v>
      </c>
      <c r="C11" s="112"/>
      <c r="D11" s="32" t="s">
        <v>7014</v>
      </c>
      <c r="E11" s="12" t="s">
        <v>1022</v>
      </c>
      <c r="F11" s="12"/>
      <c r="G11" s="84"/>
      <c r="H11" s="84"/>
      <c r="I11" s="84"/>
      <c r="J11" s="84"/>
      <c r="K11" s="84"/>
      <c r="L11" s="12"/>
      <c r="M11" s="12"/>
      <c r="N11" s="12"/>
      <c r="O11" s="12"/>
      <c r="P11" s="12"/>
      <c r="Q11" s="12"/>
      <c r="R11" s="12"/>
      <c r="S11" s="12"/>
      <c r="T11" s="116" t="s">
        <v>6988</v>
      </c>
      <c r="U11" s="116" t="s">
        <v>6988</v>
      </c>
      <c r="V11" s="116" t="s">
        <v>7015</v>
      </c>
      <c r="W11" s="117">
        <v>4.8</v>
      </c>
      <c r="X11" s="118">
        <v>-44</v>
      </c>
      <c r="Y11" s="12"/>
      <c r="Z11" s="12"/>
      <c r="AA11" s="12"/>
      <c r="AB11" s="12"/>
      <c r="AC11" s="12"/>
      <c r="AD11" s="12"/>
      <c r="AE11" s="12"/>
      <c r="AF11" s="12"/>
      <c r="AG11" s="12"/>
      <c r="AH11" s="12"/>
      <c r="AI11" s="12"/>
    </row>
    <row r="12" spans="1:35" ht="15.75">
      <c r="A12" s="114" t="s">
        <v>7016</v>
      </c>
      <c r="B12" s="115" t="s">
        <v>7017</v>
      </c>
      <c r="C12" s="112"/>
      <c r="D12" s="32" t="s">
        <v>161</v>
      </c>
      <c r="E12" s="12" t="s">
        <v>1022</v>
      </c>
      <c r="F12" s="12"/>
      <c r="G12" s="146" t="s">
        <v>7018</v>
      </c>
      <c r="H12" s="84"/>
      <c r="I12" s="84"/>
      <c r="J12" s="84"/>
      <c r="K12" s="84"/>
      <c r="L12" s="12"/>
      <c r="M12" s="12"/>
      <c r="N12" s="12"/>
      <c r="O12" s="12"/>
      <c r="P12" s="12"/>
      <c r="Q12" s="12"/>
      <c r="R12" s="12"/>
      <c r="S12" s="12"/>
      <c r="T12" s="116" t="s">
        <v>6988</v>
      </c>
      <c r="U12" s="116" t="s">
        <v>6988</v>
      </c>
      <c r="V12" s="116" t="s">
        <v>7019</v>
      </c>
      <c r="W12" s="117">
        <v>5</v>
      </c>
      <c r="X12" s="118">
        <v>-12</v>
      </c>
      <c r="Y12" s="12"/>
      <c r="Z12" s="12"/>
      <c r="AA12" s="12"/>
      <c r="AB12" s="12"/>
      <c r="AC12" s="12"/>
      <c r="AD12" s="12"/>
      <c r="AE12" s="12"/>
      <c r="AF12" s="12"/>
      <c r="AG12" s="12"/>
      <c r="AH12" s="12"/>
      <c r="AI12" s="12"/>
    </row>
    <row r="13" spans="1:35" ht="15.75">
      <c r="A13" s="114" t="s">
        <v>7020</v>
      </c>
      <c r="B13" s="115" t="s">
        <v>7000</v>
      </c>
      <c r="C13" s="112"/>
      <c r="D13" s="32" t="s">
        <v>7001</v>
      </c>
      <c r="E13" s="12" t="s">
        <v>1022</v>
      </c>
      <c r="F13" s="12"/>
      <c r="G13" s="146" t="s">
        <v>7021</v>
      </c>
      <c r="H13" s="84"/>
      <c r="I13" s="84"/>
      <c r="J13" s="84"/>
      <c r="K13" s="84"/>
      <c r="L13" s="12"/>
      <c r="M13" s="12"/>
      <c r="N13" s="12"/>
      <c r="O13" s="12"/>
      <c r="P13" s="12"/>
      <c r="Q13" s="12"/>
      <c r="R13" s="12"/>
      <c r="S13" s="12"/>
      <c r="T13" s="116" t="s">
        <v>6988</v>
      </c>
      <c r="U13" s="116" t="s">
        <v>6988</v>
      </c>
      <c r="V13" s="116" t="s">
        <v>7022</v>
      </c>
      <c r="W13" s="117">
        <v>5</v>
      </c>
      <c r="X13" s="118">
        <v>-20</v>
      </c>
      <c r="Y13" s="12"/>
      <c r="Z13" s="12"/>
      <c r="AA13" s="12"/>
      <c r="AB13" s="12"/>
      <c r="AC13" s="12"/>
      <c r="AD13" s="12"/>
      <c r="AE13" s="12"/>
      <c r="AF13" s="12"/>
      <c r="AG13" s="12"/>
      <c r="AH13" s="12"/>
      <c r="AI13" s="12"/>
    </row>
    <row r="14" spans="1:35" ht="15.75">
      <c r="A14" s="114" t="s">
        <v>6990</v>
      </c>
      <c r="B14" s="115" t="s">
        <v>6991</v>
      </c>
      <c r="C14" s="112"/>
      <c r="D14" s="32" t="s">
        <v>6992</v>
      </c>
      <c r="E14" s="12" t="s">
        <v>1022</v>
      </c>
      <c r="F14" s="12"/>
      <c r="G14" s="146" t="s">
        <v>6993</v>
      </c>
      <c r="H14" s="84"/>
      <c r="I14" s="84"/>
      <c r="J14" s="84"/>
      <c r="K14" s="84"/>
      <c r="L14" s="12"/>
      <c r="M14" s="12"/>
      <c r="N14" s="12"/>
      <c r="O14" s="12"/>
      <c r="P14" s="12"/>
      <c r="Q14" s="12"/>
      <c r="R14" s="12"/>
      <c r="S14" s="12"/>
      <c r="T14" s="116" t="s">
        <v>6988</v>
      </c>
      <c r="U14" s="116" t="s">
        <v>6988</v>
      </c>
      <c r="V14" s="116" t="s">
        <v>6994</v>
      </c>
      <c r="W14" s="117">
        <v>5</v>
      </c>
      <c r="X14" s="118">
        <v>-7</v>
      </c>
      <c r="Y14" s="12"/>
      <c r="Z14" s="12"/>
      <c r="AA14" s="12"/>
      <c r="AB14" s="12"/>
      <c r="AC14" s="12"/>
      <c r="AD14" s="12"/>
      <c r="AE14" s="12"/>
      <c r="AF14" s="12"/>
      <c r="AG14" s="12"/>
      <c r="AH14" s="12"/>
      <c r="AI14" s="12"/>
    </row>
    <row r="15" spans="1:35" ht="15.75">
      <c r="A15" s="114" t="s">
        <v>7023</v>
      </c>
      <c r="B15" s="115" t="s">
        <v>7024</v>
      </c>
      <c r="C15" s="112"/>
      <c r="D15" s="32" t="s">
        <v>7025</v>
      </c>
      <c r="E15" s="12" t="s">
        <v>1022</v>
      </c>
      <c r="F15" s="12"/>
      <c r="G15" s="84"/>
      <c r="H15" s="84"/>
      <c r="I15" s="84"/>
      <c r="J15" s="84"/>
      <c r="K15" s="84"/>
      <c r="L15" s="12"/>
      <c r="M15" s="12"/>
      <c r="N15" s="12"/>
      <c r="O15" s="12"/>
      <c r="P15" s="12"/>
      <c r="Q15" s="12"/>
      <c r="R15" s="12"/>
      <c r="S15" s="12"/>
      <c r="T15" s="116" t="s">
        <v>6988</v>
      </c>
      <c r="U15" s="119" t="s">
        <v>6988</v>
      </c>
      <c r="V15" s="12"/>
      <c r="W15" s="117">
        <v>4.5999999999999996</v>
      </c>
      <c r="X15" s="118">
        <v>-22</v>
      </c>
      <c r="Y15" s="12"/>
      <c r="Z15" s="12"/>
      <c r="AA15" s="12"/>
      <c r="AB15" s="12"/>
      <c r="AC15" s="12"/>
      <c r="AD15" s="12"/>
      <c r="AE15" s="12"/>
      <c r="AF15" s="12"/>
      <c r="AG15" s="12"/>
      <c r="AH15" s="12"/>
      <c r="AI15" s="12"/>
    </row>
    <row r="16" spans="1:35" ht="15.75">
      <c r="A16" s="114" t="s">
        <v>7026</v>
      </c>
      <c r="B16" s="115" t="s">
        <v>6996</v>
      </c>
      <c r="C16" s="112"/>
      <c r="D16" s="32" t="s">
        <v>185</v>
      </c>
      <c r="E16" s="12" t="s">
        <v>1022</v>
      </c>
      <c r="F16" s="12"/>
      <c r="G16" s="146" t="s">
        <v>7027</v>
      </c>
      <c r="H16" s="84"/>
      <c r="I16" s="84"/>
      <c r="J16" s="84"/>
      <c r="K16" s="84"/>
      <c r="L16" s="12"/>
      <c r="M16" s="12"/>
      <c r="N16" s="12"/>
      <c r="O16" s="12"/>
      <c r="P16" s="12"/>
      <c r="Q16" s="12"/>
      <c r="R16" s="12"/>
      <c r="S16" s="12"/>
      <c r="T16" s="116" t="s">
        <v>6988</v>
      </c>
      <c r="U16" s="116" t="s">
        <v>6988</v>
      </c>
      <c r="V16" s="116" t="s">
        <v>7028</v>
      </c>
      <c r="W16" s="117">
        <v>4.3</v>
      </c>
      <c r="X16" s="118">
        <v>-155</v>
      </c>
      <c r="Y16" s="12"/>
      <c r="Z16" s="12"/>
      <c r="AA16" s="12"/>
      <c r="AB16" s="12"/>
      <c r="AC16" s="12"/>
      <c r="AD16" s="12"/>
      <c r="AE16" s="12"/>
      <c r="AF16" s="12"/>
      <c r="AG16" s="12"/>
      <c r="AH16" s="12"/>
      <c r="AI16" s="12"/>
    </row>
    <row r="17" spans="1:35" ht="15.75">
      <c r="A17" s="114" t="s">
        <v>7029</v>
      </c>
      <c r="B17" s="115" t="s">
        <v>6996</v>
      </c>
      <c r="C17" s="112"/>
      <c r="D17" s="120" t="s">
        <v>185</v>
      </c>
      <c r="E17" s="12" t="s">
        <v>1022</v>
      </c>
      <c r="F17" s="12"/>
      <c r="G17" s="146" t="s">
        <v>7030</v>
      </c>
      <c r="H17" s="84"/>
      <c r="I17" s="84"/>
      <c r="J17" s="84"/>
      <c r="K17" s="84"/>
      <c r="L17" s="12"/>
      <c r="M17" s="12"/>
      <c r="N17" s="12"/>
      <c r="O17" s="12"/>
      <c r="P17" s="12"/>
      <c r="Q17" s="12"/>
      <c r="R17" s="12"/>
      <c r="S17" s="12"/>
      <c r="T17" s="116" t="s">
        <v>6988</v>
      </c>
      <c r="U17" s="119" t="s">
        <v>6988</v>
      </c>
      <c r="V17" s="12"/>
      <c r="W17" s="117">
        <v>4.3</v>
      </c>
      <c r="X17" s="121" t="s">
        <v>7031</v>
      </c>
      <c r="Y17" s="12"/>
      <c r="Z17" s="12"/>
      <c r="AA17" s="12"/>
      <c r="AB17" s="12"/>
      <c r="AC17" s="12"/>
      <c r="AD17" s="12"/>
      <c r="AE17" s="12"/>
      <c r="AF17" s="12"/>
      <c r="AG17" s="12"/>
      <c r="AH17" s="12"/>
      <c r="AI17" s="12"/>
    </row>
    <row r="18" spans="1:35" ht="15.75">
      <c r="A18" s="114" t="s">
        <v>7032</v>
      </c>
      <c r="B18" s="115" t="s">
        <v>7017</v>
      </c>
      <c r="C18" s="112"/>
      <c r="D18" s="32" t="s">
        <v>161</v>
      </c>
      <c r="E18" s="12" t="s">
        <v>1022</v>
      </c>
      <c r="F18" s="12"/>
      <c r="G18" s="84"/>
      <c r="H18" s="84"/>
      <c r="I18" s="84"/>
      <c r="J18" s="84"/>
      <c r="K18" s="84"/>
      <c r="L18" s="12"/>
      <c r="M18" s="12"/>
      <c r="N18" s="12"/>
      <c r="O18" s="12"/>
      <c r="P18" s="12"/>
      <c r="Q18" s="12"/>
      <c r="R18" s="12"/>
      <c r="S18" s="12"/>
      <c r="T18" s="116" t="s">
        <v>6988</v>
      </c>
      <c r="U18" s="119" t="s">
        <v>6988</v>
      </c>
      <c r="V18" s="28"/>
      <c r="W18" s="28"/>
      <c r="X18" s="122"/>
      <c r="Y18" s="12"/>
      <c r="Z18" s="12"/>
      <c r="AA18" s="12"/>
      <c r="AB18" s="12"/>
      <c r="AC18" s="12"/>
      <c r="AD18" s="12"/>
      <c r="AE18" s="12"/>
      <c r="AF18" s="12"/>
      <c r="AG18" s="12"/>
      <c r="AH18" s="12"/>
      <c r="AI18" s="12"/>
    </row>
    <row r="19" spans="1:35" ht="15.75">
      <c r="A19" s="114" t="s">
        <v>7033</v>
      </c>
      <c r="B19" s="115" t="s">
        <v>7034</v>
      </c>
      <c r="C19" s="112"/>
      <c r="D19" s="32" t="s">
        <v>3689</v>
      </c>
      <c r="E19" s="12" t="s">
        <v>1022</v>
      </c>
      <c r="F19" s="12"/>
      <c r="G19" s="146" t="s">
        <v>7035</v>
      </c>
      <c r="H19" s="84"/>
      <c r="I19" s="84"/>
      <c r="J19" s="84"/>
      <c r="K19" s="84"/>
      <c r="L19" s="12"/>
      <c r="M19" s="12"/>
      <c r="N19" s="12"/>
      <c r="O19" s="12"/>
      <c r="P19" s="12"/>
      <c r="Q19" s="12"/>
      <c r="R19" s="12"/>
      <c r="S19" s="12"/>
      <c r="T19" s="116" t="s">
        <v>6988</v>
      </c>
      <c r="U19" s="119" t="s">
        <v>6988</v>
      </c>
      <c r="V19" s="12"/>
      <c r="W19" s="117">
        <v>4.5999999999999996</v>
      </c>
      <c r="X19" s="123">
        <v>7</v>
      </c>
      <c r="Y19" s="12"/>
      <c r="Z19" s="12"/>
      <c r="AA19" s="12"/>
      <c r="AB19" s="12"/>
      <c r="AC19" s="12"/>
      <c r="AD19" s="12"/>
      <c r="AE19" s="12"/>
      <c r="AF19" s="12"/>
      <c r="AG19" s="12"/>
      <c r="AH19" s="12"/>
      <c r="AI19" s="12"/>
    </row>
    <row r="20" spans="1:35" ht="15.75">
      <c r="A20" s="124" t="s">
        <v>7036</v>
      </c>
      <c r="B20" s="28" t="s">
        <v>7017</v>
      </c>
      <c r="C20" s="112"/>
      <c r="D20" s="32" t="s">
        <v>161</v>
      </c>
      <c r="E20" s="12" t="s">
        <v>1022</v>
      </c>
      <c r="F20" s="12"/>
      <c r="G20" s="147" t="s">
        <v>7037</v>
      </c>
      <c r="H20" s="84"/>
      <c r="I20" s="84"/>
      <c r="J20" s="84"/>
      <c r="K20" s="84"/>
      <c r="L20" s="12"/>
      <c r="M20" s="12"/>
      <c r="N20" s="12"/>
      <c r="O20" s="12"/>
      <c r="P20" s="12"/>
      <c r="Q20" s="12"/>
      <c r="R20" s="12"/>
      <c r="S20" s="12"/>
      <c r="T20" s="116" t="s">
        <v>7038</v>
      </c>
      <c r="U20" s="119" t="s">
        <v>7038</v>
      </c>
      <c r="V20" s="12"/>
      <c r="W20" s="52">
        <v>5</v>
      </c>
      <c r="X20" s="52">
        <v>1</v>
      </c>
      <c r="Y20" s="12"/>
      <c r="Z20" s="12"/>
      <c r="AA20" s="12"/>
      <c r="AB20" s="12"/>
      <c r="AC20" s="12"/>
      <c r="AD20" s="12"/>
      <c r="AE20" s="12"/>
      <c r="AF20" s="12"/>
      <c r="AG20" s="12"/>
      <c r="AH20" s="12"/>
      <c r="AI20" s="12"/>
    </row>
    <row r="21" spans="1:35" ht="15.75">
      <c r="A21" s="124" t="s">
        <v>7039</v>
      </c>
      <c r="B21" s="28" t="s">
        <v>7017</v>
      </c>
      <c r="C21" s="112"/>
      <c r="D21" s="32" t="s">
        <v>161</v>
      </c>
      <c r="E21" s="12" t="s">
        <v>1022</v>
      </c>
      <c r="F21" s="12"/>
      <c r="G21" s="147" t="s">
        <v>7040</v>
      </c>
      <c r="H21" s="84"/>
      <c r="I21" s="84"/>
      <c r="J21" s="84"/>
      <c r="K21" s="84"/>
      <c r="L21" s="12"/>
      <c r="M21" s="12"/>
      <c r="N21" s="12"/>
      <c r="O21" s="12"/>
      <c r="P21" s="12"/>
      <c r="Q21" s="12"/>
      <c r="R21" s="12"/>
      <c r="S21" s="12"/>
      <c r="T21" s="116" t="s">
        <v>7038</v>
      </c>
      <c r="U21" s="119" t="s">
        <v>7038</v>
      </c>
      <c r="V21" s="12"/>
      <c r="W21" s="52">
        <v>4.4000000000000004</v>
      </c>
      <c r="X21" s="52">
        <v>78</v>
      </c>
      <c r="Y21" s="12"/>
      <c r="Z21" s="12"/>
      <c r="AA21" s="12"/>
      <c r="AB21" s="12"/>
      <c r="AC21" s="12"/>
      <c r="AD21" s="12"/>
      <c r="AE21" s="12"/>
      <c r="AF21" s="12"/>
      <c r="AG21" s="12"/>
      <c r="AH21" s="12"/>
      <c r="AI21" s="12"/>
    </row>
    <row r="22" spans="1:35" ht="15.75">
      <c r="A22" s="124" t="s">
        <v>7041</v>
      </c>
      <c r="B22" s="126" t="s">
        <v>7042</v>
      </c>
      <c r="C22" s="112"/>
      <c r="D22" s="32" t="s">
        <v>161</v>
      </c>
      <c r="E22" s="12" t="s">
        <v>1022</v>
      </c>
      <c r="F22" s="12"/>
      <c r="G22" s="146" t="s">
        <v>7043</v>
      </c>
      <c r="H22" s="84"/>
      <c r="I22" s="84"/>
      <c r="J22" s="84"/>
      <c r="K22" s="84"/>
      <c r="L22" s="12"/>
      <c r="M22" s="12"/>
      <c r="N22" s="12"/>
      <c r="O22" s="12"/>
      <c r="P22" s="12"/>
      <c r="Q22" s="12"/>
      <c r="R22" s="12"/>
      <c r="S22" s="12"/>
      <c r="T22" s="116" t="s">
        <v>7044</v>
      </c>
      <c r="U22" s="116" t="s">
        <v>7044</v>
      </c>
      <c r="V22" s="119" t="s">
        <v>7045</v>
      </c>
      <c r="W22" s="28"/>
      <c r="X22" s="28"/>
      <c r="Y22" s="12"/>
      <c r="Z22" s="12"/>
      <c r="AA22" s="12"/>
      <c r="AB22" s="12"/>
      <c r="AC22" s="12"/>
      <c r="AD22" s="12"/>
      <c r="AE22" s="12"/>
      <c r="AF22" s="12"/>
      <c r="AG22" s="12"/>
      <c r="AH22" s="12"/>
      <c r="AI22" s="12"/>
    </row>
    <row r="23" spans="1:35">
      <c r="A23" s="124" t="s">
        <v>7046</v>
      </c>
      <c r="B23" s="127" t="s">
        <v>7047</v>
      </c>
      <c r="C23" s="112"/>
      <c r="D23" s="32" t="s">
        <v>161</v>
      </c>
      <c r="E23" s="12" t="s">
        <v>1022</v>
      </c>
      <c r="F23" s="12"/>
      <c r="G23" s="148" t="s">
        <v>7048</v>
      </c>
      <c r="H23" s="84"/>
      <c r="I23" s="84"/>
      <c r="J23" s="84"/>
      <c r="K23" s="84"/>
      <c r="L23" s="12"/>
      <c r="M23" s="12"/>
      <c r="N23" s="12"/>
      <c r="O23" s="12"/>
      <c r="P23" s="12"/>
      <c r="Q23" s="12"/>
      <c r="R23" s="12"/>
      <c r="S23" s="12"/>
      <c r="T23" s="14" t="s">
        <v>7049</v>
      </c>
      <c r="U23" s="14" t="s">
        <v>7049</v>
      </c>
      <c r="V23" s="14" t="s">
        <v>7050</v>
      </c>
      <c r="W23" s="12"/>
      <c r="X23" s="12"/>
      <c r="Y23" s="12"/>
      <c r="Z23" s="12"/>
      <c r="AA23" s="12"/>
      <c r="AB23" s="12"/>
      <c r="AC23" s="12"/>
      <c r="AD23" s="12"/>
      <c r="AE23" s="12"/>
      <c r="AF23" s="12"/>
      <c r="AG23" s="12"/>
      <c r="AH23" s="12"/>
      <c r="AI23" s="12"/>
    </row>
    <row r="24" spans="1:35" ht="15.75">
      <c r="A24" s="124" t="s">
        <v>7051</v>
      </c>
      <c r="B24" s="126" t="s">
        <v>7042</v>
      </c>
      <c r="C24" s="112"/>
      <c r="D24" s="32" t="s">
        <v>161</v>
      </c>
      <c r="E24" s="12" t="s">
        <v>1022</v>
      </c>
      <c r="F24" s="12"/>
      <c r="G24" s="147" t="s">
        <v>7052</v>
      </c>
      <c r="H24" s="84"/>
      <c r="I24" s="84"/>
      <c r="J24" s="84"/>
      <c r="K24" s="84"/>
      <c r="L24" s="12"/>
      <c r="M24" s="12"/>
      <c r="N24" s="12"/>
      <c r="O24" s="12"/>
      <c r="P24" s="12"/>
      <c r="Q24" s="12"/>
      <c r="R24" s="12"/>
      <c r="S24" s="12"/>
      <c r="T24" s="116" t="s">
        <v>7044</v>
      </c>
      <c r="U24" s="129" t="s">
        <v>7044</v>
      </c>
      <c r="V24" s="12"/>
      <c r="W24" s="52">
        <v>1</v>
      </c>
      <c r="X24" s="52">
        <v>1</v>
      </c>
      <c r="Y24" s="12"/>
      <c r="Z24" s="12"/>
      <c r="AA24" s="12"/>
      <c r="AB24" s="12"/>
      <c r="AC24" s="12"/>
      <c r="AD24" s="12"/>
      <c r="AE24" s="12"/>
      <c r="AF24" s="12"/>
      <c r="AG24" s="12"/>
      <c r="AH24" s="12"/>
      <c r="AI24" s="12"/>
    </row>
    <row r="25" spans="1:35" ht="15.75">
      <c r="A25" s="124" t="s">
        <v>7053</v>
      </c>
      <c r="B25" s="115" t="s">
        <v>7017</v>
      </c>
      <c r="C25" s="112"/>
      <c r="D25" s="32" t="s">
        <v>161</v>
      </c>
      <c r="E25" s="12" t="s">
        <v>1022</v>
      </c>
      <c r="F25" s="12"/>
      <c r="G25" s="146" t="s">
        <v>7054</v>
      </c>
      <c r="H25" s="84"/>
      <c r="I25" s="84"/>
      <c r="J25" s="84"/>
      <c r="K25" s="84"/>
      <c r="L25" s="12"/>
      <c r="M25" s="12"/>
      <c r="N25" s="12"/>
      <c r="O25" s="12"/>
      <c r="P25" s="12"/>
      <c r="Q25" s="12"/>
      <c r="R25" s="12"/>
      <c r="S25" s="12"/>
      <c r="T25" s="116" t="s">
        <v>7044</v>
      </c>
      <c r="U25" s="116" t="s">
        <v>7044</v>
      </c>
      <c r="V25" s="116" t="s">
        <v>7055</v>
      </c>
      <c r="W25" s="117">
        <v>5</v>
      </c>
      <c r="X25" s="123">
        <v>12</v>
      </c>
      <c r="Y25" s="12"/>
      <c r="Z25" s="12"/>
      <c r="AA25" s="12"/>
      <c r="AB25" s="12"/>
      <c r="AC25" s="12"/>
      <c r="AD25" s="12"/>
      <c r="AE25" s="12"/>
      <c r="AF25" s="12"/>
      <c r="AG25" s="12"/>
      <c r="AH25" s="12"/>
      <c r="AI25" s="12"/>
    </row>
    <row r="26" spans="1:35" ht="15.75">
      <c r="A26" s="124" t="s">
        <v>7056</v>
      </c>
      <c r="B26" s="115" t="s">
        <v>7017</v>
      </c>
      <c r="C26" s="112"/>
      <c r="D26" s="32" t="s">
        <v>161</v>
      </c>
      <c r="E26" s="12" t="s">
        <v>1022</v>
      </c>
      <c r="F26" s="12"/>
      <c r="G26" s="146" t="s">
        <v>7057</v>
      </c>
      <c r="H26" s="84"/>
      <c r="I26" s="84"/>
      <c r="J26" s="84"/>
      <c r="K26" s="84"/>
      <c r="L26" s="12"/>
      <c r="M26" s="12"/>
      <c r="N26" s="12"/>
      <c r="O26" s="12"/>
      <c r="P26" s="12"/>
      <c r="Q26" s="12"/>
      <c r="R26" s="12"/>
      <c r="S26" s="12"/>
      <c r="T26" s="116" t="s">
        <v>7044</v>
      </c>
      <c r="U26" s="119" t="s">
        <v>7044</v>
      </c>
      <c r="V26" s="12"/>
      <c r="W26" s="117">
        <v>5</v>
      </c>
      <c r="X26" s="123">
        <v>1</v>
      </c>
      <c r="Y26" s="12"/>
      <c r="Z26" s="12"/>
      <c r="AA26" s="12"/>
      <c r="AB26" s="12"/>
      <c r="AC26" s="12"/>
      <c r="AD26" s="12"/>
      <c r="AE26" s="12"/>
      <c r="AF26" s="12"/>
      <c r="AG26" s="12"/>
      <c r="AH26" s="12"/>
      <c r="AI26" s="12"/>
    </row>
    <row r="27" spans="1:35" ht="15.75">
      <c r="A27" s="124" t="s">
        <v>7058</v>
      </c>
      <c r="B27" s="126" t="s">
        <v>7042</v>
      </c>
      <c r="C27" s="112"/>
      <c r="D27" s="32" t="s">
        <v>161</v>
      </c>
      <c r="E27" s="12" t="s">
        <v>1022</v>
      </c>
      <c r="F27" s="12"/>
      <c r="G27" s="146" t="s">
        <v>7059</v>
      </c>
      <c r="H27" s="84"/>
      <c r="I27" s="84"/>
      <c r="J27" s="84"/>
      <c r="K27" s="84"/>
      <c r="L27" s="12"/>
      <c r="M27" s="12"/>
      <c r="N27" s="12"/>
      <c r="O27" s="12"/>
      <c r="P27" s="12"/>
      <c r="Q27" s="12"/>
      <c r="R27" s="12"/>
      <c r="S27" s="12"/>
      <c r="T27" s="116" t="s">
        <v>7044</v>
      </c>
      <c r="U27" s="119" t="s">
        <v>7044</v>
      </c>
      <c r="V27" s="12"/>
      <c r="W27" s="52">
        <v>4.3</v>
      </c>
      <c r="X27" s="52">
        <v>7</v>
      </c>
      <c r="Y27" s="12"/>
      <c r="Z27" s="12"/>
      <c r="AA27" s="12"/>
      <c r="AB27" s="12"/>
      <c r="AC27" s="12"/>
      <c r="AD27" s="12"/>
      <c r="AE27" s="12"/>
      <c r="AF27" s="12"/>
      <c r="AG27" s="12"/>
      <c r="AH27" s="12"/>
      <c r="AI27" s="12"/>
    </row>
    <row r="28" spans="1:35">
      <c r="A28" s="124" t="s">
        <v>7060</v>
      </c>
      <c r="B28" s="127" t="s">
        <v>7061</v>
      </c>
      <c r="C28" s="112"/>
      <c r="D28" s="32" t="s">
        <v>161</v>
      </c>
      <c r="E28" s="12" t="s">
        <v>1022</v>
      </c>
      <c r="F28" s="12"/>
      <c r="G28" s="84" t="s">
        <v>7062</v>
      </c>
      <c r="H28" s="84"/>
      <c r="I28" s="84"/>
      <c r="J28" s="84"/>
      <c r="K28" s="84"/>
      <c r="L28" s="12"/>
      <c r="M28" s="12"/>
      <c r="N28" s="12"/>
      <c r="O28" s="12"/>
      <c r="P28" s="12"/>
      <c r="Q28" s="12"/>
      <c r="R28" s="12"/>
      <c r="S28" s="12"/>
      <c r="T28" s="14" t="s">
        <v>7063</v>
      </c>
      <c r="U28" s="14" t="s">
        <v>7063</v>
      </c>
      <c r="V28" s="21" t="s">
        <v>7064</v>
      </c>
      <c r="W28" s="28"/>
      <c r="X28" s="28"/>
      <c r="Y28" s="12"/>
      <c r="Z28" s="12"/>
      <c r="AA28" s="12"/>
      <c r="AB28" s="12"/>
      <c r="AC28" s="12"/>
      <c r="AD28" s="12"/>
      <c r="AE28" s="12"/>
      <c r="AF28" s="12"/>
      <c r="AG28" s="12"/>
      <c r="AH28" s="12"/>
      <c r="AI28" s="12"/>
    </row>
    <row r="29" spans="1:35">
      <c r="A29" s="124" t="s">
        <v>7065</v>
      </c>
      <c r="B29" s="127" t="s">
        <v>7066</v>
      </c>
      <c r="C29" s="112"/>
      <c r="D29" s="32" t="s">
        <v>161</v>
      </c>
      <c r="E29" s="12" t="s">
        <v>1022</v>
      </c>
      <c r="F29" s="12"/>
      <c r="G29" s="84"/>
      <c r="H29" s="84"/>
      <c r="I29" s="84"/>
      <c r="J29" s="84"/>
      <c r="K29" s="84"/>
      <c r="L29" s="12"/>
      <c r="M29" s="12"/>
      <c r="N29" s="12"/>
      <c r="O29" s="12"/>
      <c r="P29" s="12"/>
      <c r="Q29" s="12"/>
      <c r="R29" s="12"/>
      <c r="S29" s="12"/>
      <c r="T29" s="14" t="s">
        <v>7067</v>
      </c>
      <c r="U29" s="14" t="s">
        <v>7067</v>
      </c>
      <c r="V29" s="14" t="s">
        <v>7068</v>
      </c>
      <c r="W29" s="52">
        <v>3.7</v>
      </c>
      <c r="X29" s="52">
        <v>3</v>
      </c>
      <c r="Y29" s="12"/>
      <c r="Z29" s="12"/>
      <c r="AA29" s="12"/>
      <c r="AB29" s="12"/>
      <c r="AC29" s="12"/>
      <c r="AD29" s="12"/>
      <c r="AE29" s="12"/>
      <c r="AF29" s="12"/>
      <c r="AG29" s="12"/>
      <c r="AH29" s="12"/>
      <c r="AI29" s="12"/>
    </row>
    <row r="30" spans="1:35" ht="15.75">
      <c r="A30" s="124" t="s">
        <v>7069</v>
      </c>
      <c r="B30" s="115" t="s">
        <v>7017</v>
      </c>
      <c r="C30" s="112"/>
      <c r="D30" s="32" t="s">
        <v>161</v>
      </c>
      <c r="E30" s="12" t="s">
        <v>1022</v>
      </c>
      <c r="F30" s="12"/>
      <c r="G30" s="146" t="s">
        <v>7070</v>
      </c>
      <c r="H30" s="84"/>
      <c r="I30" s="84"/>
      <c r="J30" s="84"/>
      <c r="K30" s="84"/>
      <c r="L30" s="12"/>
      <c r="M30" s="12"/>
      <c r="N30" s="12"/>
      <c r="O30" s="12"/>
      <c r="P30" s="12"/>
      <c r="Q30" s="12"/>
      <c r="R30" s="12"/>
      <c r="S30" s="12"/>
      <c r="T30" s="116" t="s">
        <v>7044</v>
      </c>
      <c r="U30" s="119" t="s">
        <v>7044</v>
      </c>
      <c r="V30" s="28"/>
      <c r="W30" s="28"/>
      <c r="X30" s="28"/>
      <c r="Y30" s="12"/>
      <c r="Z30" s="12"/>
      <c r="AA30" s="12"/>
      <c r="AB30" s="12"/>
      <c r="AC30" s="12"/>
      <c r="AD30" s="12"/>
      <c r="AE30" s="12"/>
      <c r="AF30" s="12"/>
      <c r="AG30" s="12"/>
      <c r="AH30" s="12"/>
      <c r="AI30" s="12"/>
    </row>
    <row r="31" spans="1:35" ht="15.75">
      <c r="A31" s="124" t="s">
        <v>7071</v>
      </c>
      <c r="B31" s="126" t="s">
        <v>7042</v>
      </c>
      <c r="C31" s="112"/>
      <c r="D31" s="32" t="s">
        <v>161</v>
      </c>
      <c r="E31" s="12" t="s">
        <v>1022</v>
      </c>
      <c r="F31" s="12"/>
      <c r="G31" s="147" t="s">
        <v>7072</v>
      </c>
      <c r="H31" s="84"/>
      <c r="I31" s="84"/>
      <c r="J31" s="84"/>
      <c r="K31" s="84"/>
      <c r="L31" s="12"/>
      <c r="M31" s="12"/>
      <c r="N31" s="12"/>
      <c r="O31" s="12"/>
      <c r="P31" s="12"/>
      <c r="Q31" s="12"/>
      <c r="R31" s="12"/>
      <c r="S31" s="12"/>
      <c r="T31" s="116" t="s">
        <v>7044</v>
      </c>
      <c r="U31" s="119" t="s">
        <v>7044</v>
      </c>
      <c r="V31" s="12"/>
      <c r="W31" s="52">
        <v>5</v>
      </c>
      <c r="X31" s="52">
        <v>1</v>
      </c>
      <c r="Y31" s="12"/>
      <c r="Z31" s="12"/>
      <c r="AA31" s="12"/>
      <c r="AB31" s="12"/>
      <c r="AC31" s="12"/>
      <c r="AD31" s="12"/>
      <c r="AE31" s="12"/>
      <c r="AF31" s="12"/>
      <c r="AG31" s="12"/>
      <c r="AH31" s="12"/>
      <c r="AI31" s="12"/>
    </row>
    <row r="32" spans="1:35" ht="15.75">
      <c r="A32" s="124" t="s">
        <v>7073</v>
      </c>
      <c r="B32" s="126" t="s">
        <v>7042</v>
      </c>
      <c r="C32" s="112"/>
      <c r="D32" s="32" t="s">
        <v>161</v>
      </c>
      <c r="E32" s="12" t="s">
        <v>1022</v>
      </c>
      <c r="F32" s="12"/>
      <c r="G32" s="146" t="s">
        <v>7074</v>
      </c>
      <c r="H32" s="84"/>
      <c r="I32" s="84"/>
      <c r="J32" s="84"/>
      <c r="K32" s="84"/>
      <c r="L32" s="12"/>
      <c r="M32" s="12"/>
      <c r="N32" s="12"/>
      <c r="O32" s="12"/>
      <c r="P32" s="12"/>
      <c r="Q32" s="12"/>
      <c r="R32" s="12"/>
      <c r="S32" s="12"/>
      <c r="T32" s="116" t="s">
        <v>7044</v>
      </c>
      <c r="U32" s="119" t="s">
        <v>7044</v>
      </c>
      <c r="V32" s="28"/>
      <c r="W32" s="28"/>
      <c r="X32" s="28"/>
      <c r="Y32" s="12"/>
      <c r="Z32" s="12"/>
      <c r="AA32" s="12"/>
      <c r="AB32" s="12"/>
      <c r="AC32" s="12"/>
      <c r="AD32" s="12"/>
      <c r="AE32" s="12"/>
      <c r="AF32" s="12"/>
      <c r="AG32" s="12"/>
      <c r="AH32" s="12"/>
      <c r="AI32" s="12"/>
    </row>
    <row r="33" spans="1:35" ht="15.75">
      <c r="A33" s="124" t="s">
        <v>7075</v>
      </c>
      <c r="B33" s="126" t="s">
        <v>7042</v>
      </c>
      <c r="C33" s="112"/>
      <c r="D33" s="32" t="s">
        <v>161</v>
      </c>
      <c r="E33" s="12" t="s">
        <v>1022</v>
      </c>
      <c r="F33" s="12"/>
      <c r="G33" s="84"/>
      <c r="H33" s="84"/>
      <c r="I33" s="84"/>
      <c r="J33" s="84"/>
      <c r="K33" s="84"/>
      <c r="L33" s="12"/>
      <c r="M33" s="12"/>
      <c r="N33" s="12"/>
      <c r="O33" s="12"/>
      <c r="P33" s="12"/>
      <c r="Q33" s="12"/>
      <c r="R33" s="12"/>
      <c r="S33" s="12"/>
      <c r="T33" s="116" t="s">
        <v>7044</v>
      </c>
      <c r="U33" s="119" t="s">
        <v>7044</v>
      </c>
      <c r="V33" s="12"/>
      <c r="W33" s="52">
        <v>3</v>
      </c>
      <c r="X33" s="52">
        <v>1</v>
      </c>
      <c r="Y33" s="12"/>
      <c r="Z33" s="12"/>
      <c r="AA33" s="12"/>
      <c r="AB33" s="12"/>
      <c r="AC33" s="12"/>
      <c r="AD33" s="12"/>
      <c r="AE33" s="12"/>
      <c r="AF33" s="12"/>
      <c r="AG33" s="12"/>
      <c r="AH33" s="12"/>
      <c r="AI33" s="12"/>
    </row>
    <row r="34" spans="1:35" ht="15.75">
      <c r="A34" s="114" t="s">
        <v>7041</v>
      </c>
      <c r="B34" s="126" t="s">
        <v>7042</v>
      </c>
      <c r="C34" s="112"/>
      <c r="D34" s="32" t="s">
        <v>161</v>
      </c>
      <c r="E34" s="12" t="s">
        <v>1022</v>
      </c>
      <c r="F34" s="12"/>
      <c r="G34" s="146" t="s">
        <v>7043</v>
      </c>
      <c r="H34" s="84"/>
      <c r="I34" s="84"/>
      <c r="J34" s="84"/>
      <c r="K34" s="84"/>
      <c r="L34" s="12"/>
      <c r="M34" s="12"/>
      <c r="N34" s="12"/>
      <c r="O34" s="12"/>
      <c r="P34" s="12"/>
      <c r="Q34" s="12"/>
      <c r="R34" s="12"/>
      <c r="S34" s="12"/>
      <c r="T34" s="116" t="s">
        <v>7038</v>
      </c>
      <c r="U34" s="116" t="s">
        <v>7038</v>
      </c>
      <c r="V34" s="119" t="s">
        <v>7045</v>
      </c>
      <c r="W34" s="28"/>
      <c r="X34" s="28"/>
      <c r="Y34" s="12"/>
      <c r="Z34" s="12"/>
      <c r="AA34" s="12"/>
      <c r="AB34" s="12"/>
      <c r="AC34" s="12"/>
      <c r="AD34" s="12"/>
      <c r="AE34" s="12"/>
      <c r="AF34" s="12"/>
      <c r="AG34" s="12"/>
      <c r="AH34" s="12"/>
      <c r="AI34" s="12"/>
    </row>
    <row r="35" spans="1:35" ht="15.75">
      <c r="A35" s="114" t="s">
        <v>7076</v>
      </c>
      <c r="B35" s="28" t="s">
        <v>7024</v>
      </c>
      <c r="C35" s="112"/>
      <c r="D35" s="32" t="s">
        <v>7025</v>
      </c>
      <c r="E35" s="12" t="s">
        <v>1022</v>
      </c>
      <c r="F35" s="12"/>
      <c r="G35" s="146" t="s">
        <v>7077</v>
      </c>
      <c r="H35" s="84"/>
      <c r="I35" s="84"/>
      <c r="J35" s="84"/>
      <c r="K35" s="84"/>
      <c r="L35" s="12"/>
      <c r="M35" s="12"/>
      <c r="N35" s="12"/>
      <c r="O35" s="12"/>
      <c r="P35" s="12"/>
      <c r="Q35" s="12"/>
      <c r="R35" s="12"/>
      <c r="S35" s="12"/>
      <c r="T35" s="116" t="s">
        <v>6988</v>
      </c>
      <c r="U35" s="116" t="s">
        <v>6988</v>
      </c>
      <c r="V35" s="116" t="s">
        <v>7078</v>
      </c>
      <c r="W35" s="117">
        <v>4.7</v>
      </c>
      <c r="X35" s="123">
        <v>47</v>
      </c>
      <c r="Y35" s="12"/>
      <c r="Z35" s="12"/>
      <c r="AA35" s="12"/>
      <c r="AB35" s="12"/>
      <c r="AC35" s="12"/>
      <c r="AD35" s="12"/>
      <c r="AE35" s="12"/>
      <c r="AF35" s="12"/>
      <c r="AG35" s="12"/>
      <c r="AH35" s="12"/>
      <c r="AI35" s="12"/>
    </row>
    <row r="36" spans="1:35" ht="15.75">
      <c r="A36" s="114" t="s">
        <v>7079</v>
      </c>
      <c r="B36" s="115" t="s">
        <v>7080</v>
      </c>
      <c r="C36" s="112"/>
      <c r="D36" s="32" t="s">
        <v>7014</v>
      </c>
      <c r="E36" s="12" t="s">
        <v>1022</v>
      </c>
      <c r="F36" s="12"/>
      <c r="G36" s="146" t="s">
        <v>7081</v>
      </c>
      <c r="H36" s="84"/>
      <c r="I36" s="84"/>
      <c r="J36" s="84"/>
      <c r="K36" s="84"/>
      <c r="L36" s="12"/>
      <c r="M36" s="12"/>
      <c r="N36" s="12"/>
      <c r="O36" s="12"/>
      <c r="P36" s="12"/>
      <c r="Q36" s="12"/>
      <c r="R36" s="12"/>
      <c r="S36" s="12"/>
      <c r="T36" s="116" t="s">
        <v>6988</v>
      </c>
      <c r="U36" s="119" t="s">
        <v>6988</v>
      </c>
      <c r="V36" s="12"/>
      <c r="W36" s="117">
        <v>4.4000000000000004</v>
      </c>
      <c r="X36" s="123">
        <v>28</v>
      </c>
      <c r="Y36" s="12"/>
      <c r="Z36" s="12"/>
      <c r="AA36" s="12"/>
      <c r="AB36" s="12"/>
      <c r="AC36" s="12"/>
      <c r="AD36" s="12"/>
      <c r="AE36" s="12"/>
      <c r="AF36" s="12"/>
      <c r="AG36" s="12"/>
      <c r="AH36" s="12"/>
      <c r="AI36" s="12"/>
    </row>
    <row r="37" spans="1:35" ht="15.75">
      <c r="A37" s="114" t="s">
        <v>7082</v>
      </c>
      <c r="B37" s="115" t="s">
        <v>7083</v>
      </c>
      <c r="C37" s="112"/>
      <c r="D37" s="32" t="s">
        <v>7084</v>
      </c>
      <c r="E37" s="12" t="s">
        <v>1022</v>
      </c>
      <c r="F37" s="12"/>
      <c r="G37" s="146" t="s">
        <v>7085</v>
      </c>
      <c r="H37" s="84"/>
      <c r="I37" s="84"/>
      <c r="J37" s="84"/>
      <c r="K37" s="84"/>
      <c r="L37" s="12"/>
      <c r="M37" s="12"/>
      <c r="N37" s="12"/>
      <c r="O37" s="12"/>
      <c r="P37" s="12"/>
      <c r="Q37" s="12"/>
      <c r="R37" s="12"/>
      <c r="S37" s="12"/>
      <c r="T37" s="116" t="s">
        <v>7038</v>
      </c>
      <c r="U37" s="116" t="s">
        <v>7038</v>
      </c>
      <c r="V37" s="116" t="s">
        <v>7086</v>
      </c>
      <c r="W37" s="117">
        <v>4.3</v>
      </c>
      <c r="X37" s="123">
        <v>28</v>
      </c>
      <c r="Y37" s="12"/>
      <c r="Z37" s="12"/>
      <c r="AA37" s="12"/>
      <c r="AB37" s="12"/>
      <c r="AC37" s="12"/>
      <c r="AD37" s="12"/>
      <c r="AE37" s="12"/>
      <c r="AF37" s="12"/>
      <c r="AG37" s="12"/>
      <c r="AH37" s="12"/>
      <c r="AI37" s="12"/>
    </row>
    <row r="38" spans="1:35" ht="15.75">
      <c r="A38" s="114" t="s">
        <v>7076</v>
      </c>
      <c r="B38" s="115" t="s">
        <v>7024</v>
      </c>
      <c r="C38" s="112"/>
      <c r="D38" s="32" t="s">
        <v>1061</v>
      </c>
      <c r="E38" s="12" t="s">
        <v>1022</v>
      </c>
      <c r="F38" s="12"/>
      <c r="G38" s="146" t="s">
        <v>7077</v>
      </c>
      <c r="H38" s="84"/>
      <c r="I38" s="84"/>
      <c r="J38" s="84"/>
      <c r="K38" s="84"/>
      <c r="L38" s="12"/>
      <c r="M38" s="12"/>
      <c r="N38" s="12"/>
      <c r="O38" s="12"/>
      <c r="P38" s="12"/>
      <c r="Q38" s="12"/>
      <c r="R38" s="12"/>
      <c r="S38" s="12"/>
      <c r="T38" s="116" t="s">
        <v>7038</v>
      </c>
      <c r="U38" s="116" t="s">
        <v>7038</v>
      </c>
      <c r="V38" s="116" t="s">
        <v>7078</v>
      </c>
      <c r="W38" s="117">
        <v>4.7</v>
      </c>
      <c r="X38" s="123">
        <v>47</v>
      </c>
      <c r="Y38" s="12"/>
      <c r="Z38" s="12"/>
      <c r="AA38" s="12"/>
      <c r="AB38" s="12"/>
      <c r="AC38" s="12"/>
      <c r="AD38" s="12"/>
      <c r="AE38" s="12"/>
      <c r="AF38" s="12"/>
      <c r="AG38" s="12"/>
      <c r="AH38" s="12"/>
      <c r="AI38" s="12"/>
    </row>
    <row r="39" spans="1:35" ht="15.75">
      <c r="A39" s="114" t="s">
        <v>7087</v>
      </c>
      <c r="B39" s="115" t="s">
        <v>7088</v>
      </c>
      <c r="C39" s="112"/>
      <c r="D39" s="12" t="s">
        <v>7089</v>
      </c>
      <c r="E39" s="12" t="s">
        <v>1022</v>
      </c>
      <c r="F39" s="12"/>
      <c r="G39" s="146" t="s">
        <v>7090</v>
      </c>
      <c r="H39" s="84"/>
      <c r="I39" s="84"/>
      <c r="J39" s="84"/>
      <c r="K39" s="84"/>
      <c r="L39" s="12"/>
      <c r="M39" s="12"/>
      <c r="N39" s="12"/>
      <c r="O39" s="12"/>
      <c r="P39" s="12"/>
      <c r="Q39" s="12"/>
      <c r="R39" s="12"/>
      <c r="S39" s="12"/>
      <c r="T39" s="116" t="s">
        <v>7038</v>
      </c>
      <c r="U39" s="116" t="s">
        <v>7038</v>
      </c>
      <c r="V39" s="116" t="s">
        <v>7091</v>
      </c>
      <c r="W39" s="117">
        <v>4.4000000000000004</v>
      </c>
      <c r="X39" s="123">
        <v>82</v>
      </c>
      <c r="Y39" s="12"/>
      <c r="Z39" s="12"/>
      <c r="AA39" s="12"/>
      <c r="AB39" s="12"/>
      <c r="AC39" s="12"/>
      <c r="AD39" s="12"/>
      <c r="AE39" s="12"/>
      <c r="AF39" s="12"/>
      <c r="AG39" s="12"/>
      <c r="AH39" s="12"/>
      <c r="AI39" s="12"/>
    </row>
    <row r="40" spans="1:35" ht="15.75">
      <c r="A40" s="130" t="s">
        <v>7092</v>
      </c>
      <c r="B40" s="115" t="s">
        <v>7093</v>
      </c>
      <c r="C40" s="112"/>
      <c r="D40" s="12" t="s">
        <v>7094</v>
      </c>
      <c r="E40" s="12" t="s">
        <v>1022</v>
      </c>
      <c r="F40" s="12"/>
      <c r="G40" s="146" t="s">
        <v>7095</v>
      </c>
      <c r="H40" s="84"/>
      <c r="I40" s="84"/>
      <c r="J40" s="84"/>
      <c r="K40" s="84"/>
      <c r="L40" s="12"/>
      <c r="M40" s="12"/>
      <c r="N40" s="12"/>
      <c r="O40" s="12"/>
      <c r="P40" s="12"/>
      <c r="Q40" s="12"/>
      <c r="R40" s="12"/>
      <c r="S40" s="12"/>
      <c r="T40" s="116" t="s">
        <v>7038</v>
      </c>
      <c r="U40" s="116" t="s">
        <v>7038</v>
      </c>
      <c r="V40" s="116" t="s">
        <v>7096</v>
      </c>
      <c r="W40" s="117">
        <v>4.9000000000000004</v>
      </c>
      <c r="X40" s="123">
        <v>13</v>
      </c>
      <c r="Y40" s="12"/>
      <c r="Z40" s="12"/>
      <c r="AA40" s="12"/>
      <c r="AB40" s="12"/>
      <c r="AC40" s="12"/>
      <c r="AD40" s="12"/>
      <c r="AE40" s="12"/>
      <c r="AF40" s="12"/>
      <c r="AG40" s="12"/>
      <c r="AH40" s="12"/>
      <c r="AI40" s="12"/>
    </row>
    <row r="41" spans="1:35">
      <c r="A41" s="12" t="s">
        <v>7097</v>
      </c>
      <c r="B41" s="12" t="s">
        <v>7098</v>
      </c>
      <c r="C41" s="113" t="s">
        <v>7099</v>
      </c>
      <c r="D41" s="12" t="s">
        <v>36</v>
      </c>
      <c r="E41" s="12" t="s">
        <v>1019</v>
      </c>
      <c r="F41" s="12" t="s">
        <v>7100</v>
      </c>
      <c r="G41" s="84" t="s">
        <v>7101</v>
      </c>
      <c r="H41" s="84"/>
      <c r="I41" s="85">
        <v>9108001160</v>
      </c>
      <c r="J41" s="84"/>
      <c r="K41" s="84"/>
      <c r="L41" s="12"/>
      <c r="M41" s="52">
        <v>590</v>
      </c>
      <c r="N41" s="28" t="s">
        <v>7102</v>
      </c>
      <c r="O41" s="28"/>
      <c r="P41" s="12"/>
      <c r="Q41" s="12"/>
      <c r="R41" s="12"/>
      <c r="S41" s="12"/>
      <c r="T41" s="14" t="s">
        <v>7103</v>
      </c>
      <c r="U41" s="14" t="s">
        <v>7103</v>
      </c>
      <c r="V41" s="12" t="s">
        <v>7104</v>
      </c>
      <c r="W41" s="52">
        <v>4.3</v>
      </c>
      <c r="X41" s="52">
        <v>65</v>
      </c>
      <c r="Y41" s="12" t="s">
        <v>5215</v>
      </c>
      <c r="Z41" s="12"/>
      <c r="AA41" s="12"/>
      <c r="AB41" s="12"/>
      <c r="AC41" s="12"/>
      <c r="AD41" s="12"/>
      <c r="AE41" s="12"/>
      <c r="AF41" s="12"/>
      <c r="AG41" s="12"/>
      <c r="AH41" s="12"/>
      <c r="AI41" s="12"/>
    </row>
    <row r="42" spans="1:35" ht="42" customHeight="1">
      <c r="A42" s="12" t="s">
        <v>7105</v>
      </c>
      <c r="B42" s="12" t="s">
        <v>7106</v>
      </c>
      <c r="C42" s="131" t="s">
        <v>7107</v>
      </c>
      <c r="D42" s="60" t="s">
        <v>36</v>
      </c>
      <c r="E42" s="60" t="s">
        <v>1019</v>
      </c>
      <c r="F42" s="60" t="s">
        <v>7108</v>
      </c>
      <c r="G42" s="149" t="s">
        <v>7109</v>
      </c>
      <c r="H42" s="84"/>
      <c r="I42" s="150">
        <v>8971213900</v>
      </c>
      <c r="J42" s="84"/>
      <c r="K42" s="84"/>
      <c r="L42" s="12"/>
      <c r="M42" s="12"/>
      <c r="N42" s="12"/>
      <c r="O42" s="12"/>
      <c r="P42" s="12"/>
      <c r="Q42" s="12"/>
      <c r="R42" s="12"/>
      <c r="S42" s="12"/>
      <c r="T42" s="14" t="s">
        <v>7110</v>
      </c>
      <c r="U42" s="133" t="s">
        <v>7110</v>
      </c>
      <c r="V42" s="133" t="s">
        <v>7111</v>
      </c>
      <c r="W42" s="132">
        <v>4.3</v>
      </c>
      <c r="X42" s="132">
        <v>14</v>
      </c>
      <c r="Y42" s="12"/>
      <c r="Z42" s="12"/>
      <c r="AA42" s="12"/>
      <c r="AB42" s="12"/>
      <c r="AC42" s="12"/>
      <c r="AD42" s="12"/>
      <c r="AE42" s="12"/>
      <c r="AF42" s="12"/>
      <c r="AG42" s="12"/>
      <c r="AH42" s="12"/>
      <c r="AI42" s="12"/>
    </row>
    <row r="43" spans="1:35" ht="31.5" customHeight="1">
      <c r="A43" s="12" t="s">
        <v>7112</v>
      </c>
      <c r="B43" s="12" t="s">
        <v>7113</v>
      </c>
      <c r="C43" s="131" t="s">
        <v>7114</v>
      </c>
      <c r="D43" s="60" t="s">
        <v>36</v>
      </c>
      <c r="E43" s="60" t="s">
        <v>1019</v>
      </c>
      <c r="F43" s="12"/>
      <c r="G43" s="149" t="s">
        <v>7115</v>
      </c>
      <c r="H43" s="84"/>
      <c r="I43" s="149" t="s">
        <v>7116</v>
      </c>
      <c r="J43" s="149" t="s">
        <v>7117</v>
      </c>
      <c r="K43" s="84"/>
      <c r="L43" s="12"/>
      <c r="M43" s="12"/>
      <c r="N43" s="12"/>
      <c r="O43" s="12"/>
      <c r="P43" s="12"/>
      <c r="Q43" s="12"/>
      <c r="R43" s="12"/>
      <c r="S43" s="12"/>
      <c r="T43" s="14" t="s">
        <v>7118</v>
      </c>
      <c r="U43" s="14" t="s">
        <v>7118</v>
      </c>
      <c r="V43" s="133" t="s">
        <v>7119</v>
      </c>
      <c r="W43" s="132">
        <v>4.7</v>
      </c>
      <c r="X43" s="132">
        <v>6</v>
      </c>
      <c r="Y43" s="12"/>
      <c r="Z43" s="12"/>
      <c r="AA43" s="12"/>
      <c r="AB43" s="12"/>
      <c r="AC43" s="12"/>
      <c r="AD43" s="12"/>
      <c r="AE43" s="12"/>
      <c r="AF43" s="12"/>
      <c r="AG43" s="12"/>
      <c r="AH43" s="12"/>
      <c r="AI43" s="12"/>
    </row>
    <row r="44" spans="1:35" ht="38.25" customHeight="1">
      <c r="A44" s="12" t="s">
        <v>7120</v>
      </c>
      <c r="B44" s="60" t="s">
        <v>7121</v>
      </c>
      <c r="C44" s="113" t="s">
        <v>7122</v>
      </c>
      <c r="D44" s="60" t="s">
        <v>36</v>
      </c>
      <c r="E44" s="60" t="s">
        <v>1019</v>
      </c>
      <c r="F44" s="12"/>
      <c r="G44" s="149" t="s">
        <v>7123</v>
      </c>
      <c r="H44" s="84"/>
      <c r="I44" s="84"/>
      <c r="J44" s="84"/>
      <c r="K44" s="84"/>
      <c r="L44" s="12"/>
      <c r="M44" s="12"/>
      <c r="N44" s="12"/>
      <c r="O44" s="12"/>
      <c r="P44" s="12"/>
      <c r="Q44" s="12"/>
      <c r="R44" s="12"/>
      <c r="S44" s="12"/>
      <c r="T44" s="14" t="s">
        <v>7124</v>
      </c>
      <c r="U44" s="14" t="s">
        <v>7124</v>
      </c>
      <c r="V44" s="14" t="s">
        <v>7125</v>
      </c>
      <c r="W44" s="52">
        <v>4.7</v>
      </c>
      <c r="X44" s="52">
        <v>48</v>
      </c>
      <c r="Y44" s="12"/>
      <c r="Z44" s="12"/>
      <c r="AA44" s="12"/>
      <c r="AB44" s="12"/>
      <c r="AC44" s="12"/>
      <c r="AD44" s="12"/>
      <c r="AE44" s="12"/>
      <c r="AF44" s="12"/>
      <c r="AG44" s="12"/>
      <c r="AH44" s="12"/>
      <c r="AI44" s="12"/>
    </row>
    <row r="45" spans="1:35" ht="29.25" customHeight="1">
      <c r="A45" s="12" t="s">
        <v>7126</v>
      </c>
      <c r="B45" s="60" t="s">
        <v>7127</v>
      </c>
      <c r="C45" s="113" t="s">
        <v>7128</v>
      </c>
      <c r="D45" s="60" t="s">
        <v>36</v>
      </c>
      <c r="E45" s="12" t="s">
        <v>1019</v>
      </c>
      <c r="F45" s="12"/>
      <c r="G45" s="84" t="s">
        <v>7129</v>
      </c>
      <c r="H45" s="84"/>
      <c r="I45" s="84"/>
      <c r="J45" s="84"/>
      <c r="K45" s="84"/>
      <c r="L45" s="12"/>
      <c r="M45" s="12"/>
      <c r="N45" s="12"/>
      <c r="O45" s="12"/>
      <c r="P45" s="12"/>
      <c r="Q45" s="12"/>
      <c r="R45" s="12"/>
      <c r="S45" s="12"/>
      <c r="T45" s="14" t="s">
        <v>7130</v>
      </c>
      <c r="U45" s="14" t="s">
        <v>7130</v>
      </c>
      <c r="V45" s="12"/>
      <c r="W45" s="52">
        <v>5</v>
      </c>
      <c r="X45" s="52">
        <v>10</v>
      </c>
      <c r="Y45" s="12"/>
      <c r="Z45" s="12"/>
      <c r="AA45" s="12"/>
      <c r="AB45" s="12"/>
      <c r="AC45" s="12"/>
      <c r="AD45" s="12"/>
      <c r="AE45" s="12"/>
      <c r="AF45" s="12"/>
      <c r="AG45" s="12"/>
      <c r="AH45" s="12"/>
      <c r="AI45" s="12"/>
    </row>
    <row r="46" spans="1:35" ht="31.5" customHeight="1">
      <c r="A46" s="12" t="s">
        <v>7131</v>
      </c>
      <c r="B46" s="60" t="s">
        <v>7132</v>
      </c>
      <c r="C46" s="113" t="s">
        <v>7133</v>
      </c>
      <c r="D46" s="12" t="s">
        <v>36</v>
      </c>
      <c r="E46" s="12" t="s">
        <v>1019</v>
      </c>
      <c r="F46" s="12"/>
      <c r="G46" s="84" t="s">
        <v>7134</v>
      </c>
      <c r="H46" s="84"/>
      <c r="I46" s="84"/>
      <c r="J46" s="84"/>
      <c r="K46" s="84"/>
      <c r="L46" s="12"/>
      <c r="M46" s="12"/>
      <c r="N46" s="12"/>
      <c r="O46" s="12"/>
      <c r="P46" s="12"/>
      <c r="Q46" s="12"/>
      <c r="R46" s="12"/>
      <c r="S46" s="12"/>
      <c r="T46" s="14" t="s">
        <v>7135</v>
      </c>
      <c r="U46" s="14" t="s">
        <v>7135</v>
      </c>
      <c r="V46" s="12"/>
      <c r="W46" s="52">
        <v>4.8</v>
      </c>
      <c r="X46" s="52">
        <v>6</v>
      </c>
      <c r="Y46" s="12"/>
      <c r="Z46" s="12"/>
      <c r="AA46" s="12"/>
      <c r="AB46" s="12"/>
      <c r="AC46" s="12"/>
      <c r="AD46" s="12"/>
      <c r="AE46" s="12"/>
      <c r="AF46" s="12"/>
      <c r="AG46" s="12"/>
      <c r="AH46" s="12"/>
      <c r="AI46" s="12"/>
    </row>
    <row r="47" spans="1:35">
      <c r="A47" s="12" t="s">
        <v>7136</v>
      </c>
      <c r="B47" s="12" t="s">
        <v>7137</v>
      </c>
      <c r="C47" s="113" t="s">
        <v>7138</v>
      </c>
      <c r="D47" s="12" t="s">
        <v>36</v>
      </c>
      <c r="E47" s="12" t="s">
        <v>1019</v>
      </c>
      <c r="F47" s="12"/>
      <c r="G47" s="84" t="s">
        <v>7139</v>
      </c>
      <c r="H47" s="84"/>
      <c r="I47" s="84"/>
      <c r="J47" s="84"/>
      <c r="K47" s="84"/>
      <c r="L47" s="12"/>
      <c r="M47" s="12"/>
      <c r="N47" s="12"/>
      <c r="O47" s="12"/>
      <c r="P47" s="12"/>
      <c r="Q47" s="12"/>
      <c r="R47" s="12"/>
      <c r="S47" s="12"/>
      <c r="T47" s="14" t="s">
        <v>7140</v>
      </c>
      <c r="U47" s="14" t="s">
        <v>7140</v>
      </c>
      <c r="V47" s="12"/>
      <c r="W47" s="52">
        <v>4</v>
      </c>
      <c r="X47" s="52">
        <v>3</v>
      </c>
      <c r="Y47" s="12"/>
      <c r="Z47" s="12"/>
      <c r="AA47" s="12"/>
      <c r="AB47" s="12"/>
      <c r="AC47" s="12"/>
      <c r="AD47" s="12"/>
      <c r="AE47" s="12"/>
      <c r="AF47" s="12"/>
      <c r="AG47" s="12"/>
      <c r="AH47" s="12"/>
      <c r="AI47" s="12"/>
    </row>
    <row r="48" spans="1:35">
      <c r="A48" s="12" t="s">
        <v>7141</v>
      </c>
      <c r="B48" s="12" t="s">
        <v>7142</v>
      </c>
      <c r="C48" s="113" t="s">
        <v>7143</v>
      </c>
      <c r="D48" s="12" t="s">
        <v>5378</v>
      </c>
      <c r="E48" s="12" t="s">
        <v>1019</v>
      </c>
      <c r="F48" s="12"/>
      <c r="G48" s="84" t="s">
        <v>7144</v>
      </c>
      <c r="H48" s="84"/>
      <c r="I48" s="84"/>
      <c r="J48" s="84"/>
      <c r="K48" s="84"/>
      <c r="L48" s="12"/>
      <c r="M48" s="12"/>
      <c r="N48" s="12"/>
      <c r="O48" s="12"/>
      <c r="P48" s="12"/>
      <c r="Q48" s="12"/>
      <c r="R48" s="12"/>
      <c r="S48" s="12"/>
      <c r="T48" s="14" t="s">
        <v>7145</v>
      </c>
      <c r="U48" s="14" t="s">
        <v>7145</v>
      </c>
      <c r="V48" s="12"/>
      <c r="W48" s="52">
        <v>1</v>
      </c>
      <c r="X48" s="52">
        <v>1</v>
      </c>
      <c r="Y48" s="12"/>
      <c r="Z48" s="12"/>
      <c r="AA48" s="12"/>
      <c r="AB48" s="12"/>
      <c r="AC48" s="12"/>
      <c r="AD48" s="12"/>
      <c r="AE48" s="12"/>
      <c r="AF48" s="12"/>
      <c r="AG48" s="12"/>
      <c r="AH48" s="12"/>
      <c r="AI48" s="12"/>
    </row>
    <row r="49" spans="1:35">
      <c r="A49" s="12" t="s">
        <v>7146</v>
      </c>
      <c r="B49" s="12" t="s">
        <v>7147</v>
      </c>
      <c r="C49" s="113" t="s">
        <v>7148</v>
      </c>
      <c r="D49" s="12" t="s">
        <v>36</v>
      </c>
      <c r="E49" s="12" t="s">
        <v>1019</v>
      </c>
      <c r="F49" s="12"/>
      <c r="G49" s="84" t="s">
        <v>7149</v>
      </c>
      <c r="H49" s="84"/>
      <c r="I49" s="84"/>
      <c r="J49" s="84"/>
      <c r="K49" s="84"/>
      <c r="L49" s="12"/>
      <c r="M49" s="12"/>
      <c r="N49" s="12"/>
      <c r="O49" s="12"/>
      <c r="P49" s="12"/>
      <c r="Q49" s="12"/>
      <c r="R49" s="12"/>
      <c r="S49" s="12"/>
      <c r="T49" s="14" t="s">
        <v>7150</v>
      </c>
      <c r="U49" s="14" t="s">
        <v>7150</v>
      </c>
      <c r="V49" s="12"/>
      <c r="W49" s="52">
        <v>4</v>
      </c>
      <c r="X49" s="52">
        <v>20</v>
      </c>
      <c r="Y49" s="12"/>
      <c r="Z49" s="12"/>
      <c r="AA49" s="12"/>
      <c r="AB49" s="12"/>
      <c r="AC49" s="12"/>
      <c r="AD49" s="12"/>
      <c r="AE49" s="12"/>
      <c r="AF49" s="12"/>
      <c r="AG49" s="12"/>
      <c r="AH49" s="12"/>
      <c r="AI49" s="12"/>
    </row>
    <row r="50" spans="1:35">
      <c r="A50" s="12" t="s">
        <v>7151</v>
      </c>
      <c r="B50" s="12" t="s">
        <v>7152</v>
      </c>
      <c r="C50" s="113" t="s">
        <v>7153</v>
      </c>
      <c r="D50" s="12" t="s">
        <v>36</v>
      </c>
      <c r="E50" s="12" t="s">
        <v>1019</v>
      </c>
      <c r="F50" s="12"/>
      <c r="G50" s="84" t="s">
        <v>7154</v>
      </c>
      <c r="H50" s="84"/>
      <c r="I50" s="84"/>
      <c r="J50" s="84"/>
      <c r="K50" s="84"/>
      <c r="L50" s="12"/>
      <c r="M50" s="12"/>
      <c r="N50" s="12"/>
      <c r="O50" s="12"/>
      <c r="P50" s="12"/>
      <c r="Q50" s="12"/>
      <c r="R50" s="12"/>
      <c r="S50" s="12"/>
      <c r="T50" s="14" t="s">
        <v>7155</v>
      </c>
      <c r="U50" s="14" t="s">
        <v>7155</v>
      </c>
      <c r="V50" s="14"/>
      <c r="W50" s="52">
        <v>5</v>
      </c>
      <c r="X50" s="52">
        <v>175</v>
      </c>
      <c r="Y50" s="12"/>
      <c r="Z50" s="12"/>
      <c r="AA50" s="12"/>
      <c r="AB50" s="12"/>
      <c r="AC50" s="12"/>
      <c r="AD50" s="12"/>
      <c r="AE50" s="12"/>
      <c r="AF50" s="12"/>
      <c r="AG50" s="12"/>
      <c r="AH50" s="12"/>
      <c r="AI50" s="12"/>
    </row>
    <row r="51" spans="1:35" ht="26.25">
      <c r="A51" s="12" t="s">
        <v>7156</v>
      </c>
      <c r="B51" s="12" t="s">
        <v>7157</v>
      </c>
      <c r="C51" s="113" t="s">
        <v>7158</v>
      </c>
      <c r="D51" s="12" t="s">
        <v>5378</v>
      </c>
      <c r="E51" s="12" t="s">
        <v>1019</v>
      </c>
      <c r="F51" s="12"/>
      <c r="G51" s="84" t="s">
        <v>7159</v>
      </c>
      <c r="H51" s="84"/>
      <c r="I51" s="149" t="s">
        <v>7160</v>
      </c>
      <c r="J51" s="84"/>
      <c r="K51" s="84"/>
      <c r="L51" s="12"/>
      <c r="M51" s="12"/>
      <c r="N51" s="28" t="s">
        <v>7161</v>
      </c>
      <c r="O51" s="12"/>
      <c r="P51" s="12"/>
      <c r="Q51" s="12"/>
      <c r="R51" s="12"/>
      <c r="S51" s="12"/>
      <c r="T51" s="14" t="s">
        <v>7162</v>
      </c>
      <c r="U51" s="14" t="s">
        <v>7163</v>
      </c>
      <c r="V51" s="14" t="s">
        <v>1716</v>
      </c>
      <c r="W51" s="52">
        <v>4.3</v>
      </c>
      <c r="X51" s="52">
        <v>162</v>
      </c>
      <c r="Y51" s="12"/>
      <c r="Z51" s="12"/>
      <c r="AA51" s="12"/>
      <c r="AB51" s="12"/>
      <c r="AC51" s="12"/>
      <c r="AD51" s="12"/>
      <c r="AE51" s="12"/>
      <c r="AF51" s="12"/>
      <c r="AG51" s="12"/>
      <c r="AH51" s="12"/>
      <c r="AI51" s="12"/>
    </row>
    <row r="52" spans="1:35">
      <c r="A52" s="12" t="s">
        <v>7164</v>
      </c>
      <c r="B52" s="12" t="s">
        <v>7165</v>
      </c>
      <c r="C52" s="113" t="s">
        <v>7166</v>
      </c>
      <c r="D52" s="12" t="s">
        <v>275</v>
      </c>
      <c r="E52" s="12" t="s">
        <v>1019</v>
      </c>
      <c r="F52" s="12"/>
      <c r="G52" s="84" t="s">
        <v>7167</v>
      </c>
      <c r="H52" s="84"/>
      <c r="I52" s="84"/>
      <c r="J52" s="84"/>
      <c r="K52" s="84"/>
      <c r="L52" s="12"/>
      <c r="M52" s="12"/>
      <c r="N52" s="12"/>
      <c r="O52" s="12"/>
      <c r="P52" s="12"/>
      <c r="Q52" s="12"/>
      <c r="R52" s="12"/>
      <c r="S52" s="12"/>
      <c r="T52" s="14" t="s">
        <v>7168</v>
      </c>
      <c r="U52" s="14" t="s">
        <v>7168</v>
      </c>
      <c r="V52" s="12"/>
      <c r="W52" s="52">
        <v>3.7</v>
      </c>
      <c r="X52" s="52">
        <v>3</v>
      </c>
      <c r="Y52" s="12"/>
      <c r="Z52" s="12"/>
      <c r="AA52" s="12"/>
      <c r="AB52" s="12"/>
      <c r="AC52" s="12"/>
      <c r="AD52" s="12"/>
      <c r="AE52" s="12"/>
      <c r="AF52" s="12"/>
      <c r="AG52" s="12"/>
      <c r="AH52" s="12"/>
      <c r="AI52" s="12"/>
    </row>
    <row r="53" spans="1:35">
      <c r="A53" s="12" t="s">
        <v>7169</v>
      </c>
      <c r="B53" s="12" t="s">
        <v>7170</v>
      </c>
      <c r="C53" s="113" t="s">
        <v>7171</v>
      </c>
      <c r="D53" s="12" t="s">
        <v>36</v>
      </c>
      <c r="E53" s="12" t="s">
        <v>1019</v>
      </c>
      <c r="F53" s="12"/>
      <c r="G53" s="84" t="s">
        <v>7172</v>
      </c>
      <c r="H53" s="84"/>
      <c r="I53" s="84"/>
      <c r="J53" s="84"/>
      <c r="K53" s="84"/>
      <c r="L53" s="12"/>
      <c r="M53" s="12"/>
      <c r="N53" s="12"/>
      <c r="O53" s="12"/>
      <c r="P53" s="12"/>
      <c r="Q53" s="12"/>
      <c r="R53" s="12"/>
      <c r="S53" s="12"/>
      <c r="T53" s="14" t="s">
        <v>7173</v>
      </c>
      <c r="U53" s="14" t="s">
        <v>7173</v>
      </c>
      <c r="V53" s="12"/>
      <c r="W53" s="52">
        <v>5</v>
      </c>
      <c r="X53" s="52">
        <v>2</v>
      </c>
      <c r="Y53" s="12"/>
      <c r="Z53" s="12"/>
      <c r="AA53" s="12"/>
      <c r="AB53" s="12"/>
      <c r="AC53" s="12"/>
      <c r="AD53" s="12"/>
      <c r="AE53" s="12"/>
      <c r="AF53" s="12"/>
      <c r="AG53" s="12"/>
      <c r="AH53" s="12"/>
      <c r="AI53" s="12"/>
    </row>
    <row r="54" spans="1:35">
      <c r="A54" s="12" t="s">
        <v>7174</v>
      </c>
      <c r="B54" s="12" t="s">
        <v>7175</v>
      </c>
      <c r="C54" s="113" t="s">
        <v>7176</v>
      </c>
      <c r="D54" s="12" t="s">
        <v>36</v>
      </c>
      <c r="E54" s="12" t="s">
        <v>1019</v>
      </c>
      <c r="F54" s="12"/>
      <c r="G54" s="84" t="s">
        <v>7177</v>
      </c>
      <c r="H54" s="84"/>
      <c r="I54" s="84"/>
      <c r="J54" s="84"/>
      <c r="K54" s="84"/>
      <c r="L54" s="12"/>
      <c r="M54" s="12"/>
      <c r="N54" s="12"/>
      <c r="O54" s="12"/>
      <c r="P54" s="12"/>
      <c r="Q54" s="12"/>
      <c r="R54" s="12"/>
      <c r="S54" s="12"/>
      <c r="T54" s="14" t="s">
        <v>7178</v>
      </c>
      <c r="U54" s="14" t="s">
        <v>7178</v>
      </c>
      <c r="V54" s="14" t="s">
        <v>7179</v>
      </c>
      <c r="W54" s="52">
        <v>4.7</v>
      </c>
      <c r="X54" s="52">
        <v>38</v>
      </c>
      <c r="Y54" s="12" t="s">
        <v>5215</v>
      </c>
      <c r="Z54" s="12"/>
      <c r="AA54" s="12"/>
      <c r="AB54" s="12"/>
      <c r="AC54" s="12"/>
      <c r="AD54" s="12"/>
      <c r="AE54" s="12"/>
      <c r="AF54" s="12"/>
      <c r="AG54" s="12"/>
      <c r="AH54" s="12"/>
      <c r="AI54" s="12"/>
    </row>
    <row r="55" spans="1:35">
      <c r="A55" s="12" t="s">
        <v>7180</v>
      </c>
      <c r="B55" s="12" t="s">
        <v>7181</v>
      </c>
      <c r="C55" s="113" t="s">
        <v>7182</v>
      </c>
      <c r="D55" s="12" t="s">
        <v>36</v>
      </c>
      <c r="E55" s="12" t="s">
        <v>1019</v>
      </c>
      <c r="F55" s="12"/>
      <c r="G55" s="84" t="s">
        <v>7183</v>
      </c>
      <c r="H55" s="84"/>
      <c r="I55" s="84"/>
      <c r="J55" s="84"/>
      <c r="K55" s="84"/>
      <c r="L55" s="12"/>
      <c r="M55" s="12"/>
      <c r="N55" s="12"/>
      <c r="O55" s="12"/>
      <c r="P55" s="12"/>
      <c r="Q55" s="12"/>
      <c r="R55" s="12"/>
      <c r="S55" s="12"/>
      <c r="T55" s="14" t="s">
        <v>7184</v>
      </c>
      <c r="U55" s="14" t="s">
        <v>7184</v>
      </c>
      <c r="V55" s="12"/>
      <c r="W55" s="52">
        <v>4.7</v>
      </c>
      <c r="X55" s="52">
        <v>25</v>
      </c>
      <c r="Y55" s="12"/>
      <c r="Z55" s="12"/>
      <c r="AA55" s="12"/>
      <c r="AB55" s="12"/>
      <c r="AC55" s="12"/>
      <c r="AD55" s="12"/>
      <c r="AE55" s="12"/>
      <c r="AF55" s="12"/>
      <c r="AG55" s="12"/>
      <c r="AH55" s="12"/>
      <c r="AI55" s="12"/>
    </row>
    <row r="56" spans="1:35">
      <c r="A56" s="12" t="s">
        <v>7185</v>
      </c>
      <c r="B56" s="12" t="s">
        <v>7186</v>
      </c>
      <c r="C56" s="113" t="s">
        <v>7187</v>
      </c>
      <c r="D56" s="12" t="s">
        <v>36</v>
      </c>
      <c r="E56" s="12" t="s">
        <v>1019</v>
      </c>
      <c r="F56" s="12"/>
      <c r="G56" s="84" t="s">
        <v>7188</v>
      </c>
      <c r="H56" s="84"/>
      <c r="I56" s="84"/>
      <c r="J56" s="84"/>
      <c r="K56" s="84"/>
      <c r="L56" s="12"/>
      <c r="M56" s="12"/>
      <c r="N56" s="12"/>
      <c r="O56" s="12"/>
      <c r="P56" s="12"/>
      <c r="Q56" s="12"/>
      <c r="R56" s="12"/>
      <c r="S56" s="12"/>
      <c r="T56" s="14" t="s">
        <v>7189</v>
      </c>
      <c r="U56" s="14" t="s">
        <v>7189</v>
      </c>
      <c r="V56" s="14" t="s">
        <v>7190</v>
      </c>
      <c r="W56" s="52">
        <v>4.3</v>
      </c>
      <c r="X56" s="52">
        <v>72</v>
      </c>
      <c r="Y56" s="12"/>
      <c r="Z56" s="12"/>
      <c r="AA56" s="12"/>
      <c r="AB56" s="12"/>
      <c r="AC56" s="12"/>
      <c r="AD56" s="12"/>
      <c r="AE56" s="12"/>
      <c r="AF56" s="12"/>
      <c r="AG56" s="12"/>
      <c r="AH56" s="12"/>
      <c r="AI56" s="12"/>
    </row>
    <row r="57" spans="1:35">
      <c r="A57" s="12" t="s">
        <v>7191</v>
      </c>
      <c r="B57" s="12" t="s">
        <v>7192</v>
      </c>
      <c r="C57" s="113" t="s">
        <v>7193</v>
      </c>
      <c r="D57" s="12" t="s">
        <v>5378</v>
      </c>
      <c r="E57" s="12" t="s">
        <v>1019</v>
      </c>
      <c r="F57" s="12"/>
      <c r="G57" s="84" t="s">
        <v>7194</v>
      </c>
      <c r="H57" s="84"/>
      <c r="I57" s="84"/>
      <c r="J57" s="84"/>
      <c r="K57" s="84"/>
      <c r="L57" s="12"/>
      <c r="M57" s="12"/>
      <c r="N57" s="12"/>
      <c r="O57" s="12"/>
      <c r="P57" s="12"/>
      <c r="Q57" s="12"/>
      <c r="R57" s="12"/>
      <c r="S57" s="12"/>
      <c r="T57" s="14" t="s">
        <v>7195</v>
      </c>
      <c r="U57" s="14" t="s">
        <v>7195</v>
      </c>
      <c r="V57" s="12"/>
      <c r="W57" s="52">
        <v>4.3</v>
      </c>
      <c r="X57" s="52">
        <v>7</v>
      </c>
      <c r="Y57" s="12"/>
      <c r="Z57" s="12"/>
      <c r="AA57" s="12"/>
      <c r="AB57" s="12"/>
      <c r="AC57" s="12"/>
      <c r="AD57" s="12"/>
      <c r="AE57" s="12"/>
      <c r="AF57" s="12"/>
      <c r="AG57" s="12"/>
      <c r="AH57" s="12"/>
      <c r="AI57" s="12"/>
    </row>
    <row r="58" spans="1:35">
      <c r="A58" s="12" t="s">
        <v>7196</v>
      </c>
      <c r="B58" s="12" t="s">
        <v>7197</v>
      </c>
      <c r="C58" s="113" t="s">
        <v>7198</v>
      </c>
      <c r="D58" s="12" t="s">
        <v>36</v>
      </c>
      <c r="E58" s="12" t="s">
        <v>1019</v>
      </c>
      <c r="F58" s="12"/>
      <c r="G58" s="84" t="s">
        <v>7199</v>
      </c>
      <c r="H58" s="84"/>
      <c r="I58" s="84"/>
      <c r="J58" s="84"/>
      <c r="K58" s="84"/>
      <c r="L58" s="12"/>
      <c r="M58" s="12"/>
      <c r="N58" s="12"/>
      <c r="O58" s="12"/>
      <c r="P58" s="12"/>
      <c r="Q58" s="12"/>
      <c r="R58" s="12"/>
      <c r="S58" s="12"/>
      <c r="T58" s="14" t="s">
        <v>7200</v>
      </c>
      <c r="U58" s="14" t="s">
        <v>7200</v>
      </c>
      <c r="V58" s="14" t="s">
        <v>7201</v>
      </c>
      <c r="W58" s="52">
        <v>4.8</v>
      </c>
      <c r="X58" s="52">
        <v>137</v>
      </c>
      <c r="Y58" s="12"/>
      <c r="Z58" s="12"/>
      <c r="AA58" s="12"/>
      <c r="AB58" s="12"/>
      <c r="AC58" s="12"/>
      <c r="AD58" s="12"/>
      <c r="AE58" s="12"/>
      <c r="AF58" s="12"/>
      <c r="AG58" s="12"/>
      <c r="AH58" s="12"/>
      <c r="AI58" s="12"/>
    </row>
    <row r="59" spans="1:35">
      <c r="A59" s="12" t="s">
        <v>7202</v>
      </c>
      <c r="B59" s="12" t="s">
        <v>7203</v>
      </c>
      <c r="C59" s="113" t="s">
        <v>7204</v>
      </c>
      <c r="D59" s="12" t="s">
        <v>36</v>
      </c>
      <c r="E59" s="12" t="s">
        <v>1019</v>
      </c>
      <c r="F59" s="12"/>
      <c r="G59" s="84" t="s">
        <v>7205</v>
      </c>
      <c r="H59" s="84"/>
      <c r="I59" s="84"/>
      <c r="J59" s="84"/>
      <c r="K59" s="84"/>
      <c r="L59" s="12"/>
      <c r="M59" s="12"/>
      <c r="N59" s="12"/>
      <c r="O59" s="12"/>
      <c r="P59" s="12"/>
      <c r="Q59" s="12"/>
      <c r="R59" s="12"/>
      <c r="S59" s="12"/>
      <c r="T59" s="14" t="s">
        <v>7206</v>
      </c>
      <c r="U59" s="14" t="s">
        <v>7206</v>
      </c>
      <c r="V59" s="12"/>
      <c r="W59" s="52">
        <v>4.8</v>
      </c>
      <c r="X59" s="52">
        <v>27</v>
      </c>
      <c r="Y59" s="12"/>
      <c r="Z59" s="12"/>
      <c r="AA59" s="12"/>
      <c r="AB59" s="12"/>
      <c r="AC59" s="12"/>
      <c r="AD59" s="12"/>
      <c r="AE59" s="12"/>
      <c r="AF59" s="12"/>
      <c r="AG59" s="12"/>
      <c r="AH59" s="12"/>
      <c r="AI59" s="12"/>
    </row>
    <row r="60" spans="1:35">
      <c r="A60" s="12" t="s">
        <v>7207</v>
      </c>
      <c r="B60" s="12" t="s">
        <v>7208</v>
      </c>
      <c r="C60" s="113" t="s">
        <v>7209</v>
      </c>
      <c r="D60" s="12" t="s">
        <v>5378</v>
      </c>
      <c r="E60" s="12" t="s">
        <v>1019</v>
      </c>
      <c r="F60" s="12"/>
      <c r="G60" s="84" t="s">
        <v>7210</v>
      </c>
      <c r="H60" s="84"/>
      <c r="I60" s="84"/>
      <c r="J60" s="84"/>
      <c r="K60" s="84"/>
      <c r="L60" s="12"/>
      <c r="M60" s="12"/>
      <c r="N60" s="12"/>
      <c r="O60" s="12"/>
      <c r="P60" s="12"/>
      <c r="Q60" s="12"/>
      <c r="R60" s="12"/>
      <c r="S60" s="12"/>
      <c r="T60" s="14" t="s">
        <v>7211</v>
      </c>
      <c r="U60" s="14" t="s">
        <v>7211</v>
      </c>
      <c r="V60" s="14" t="s">
        <v>7212</v>
      </c>
      <c r="W60" s="52">
        <v>4.9000000000000004</v>
      </c>
      <c r="X60" s="52">
        <v>48</v>
      </c>
      <c r="Y60" s="12"/>
      <c r="Z60" s="12"/>
      <c r="AA60" s="12"/>
      <c r="AB60" s="12"/>
      <c r="AC60" s="12"/>
      <c r="AD60" s="12"/>
      <c r="AE60" s="12"/>
      <c r="AF60" s="12"/>
      <c r="AG60" s="12"/>
      <c r="AH60" s="12"/>
      <c r="AI60" s="12"/>
    </row>
    <row r="61" spans="1:35">
      <c r="A61" s="12" t="s">
        <v>7213</v>
      </c>
      <c r="B61" s="12" t="s">
        <v>7214</v>
      </c>
      <c r="C61" s="113" t="s">
        <v>7215</v>
      </c>
      <c r="D61" s="12" t="s">
        <v>36</v>
      </c>
      <c r="E61" s="12" t="s">
        <v>1019</v>
      </c>
      <c r="F61" s="12"/>
      <c r="G61" s="84" t="s">
        <v>7216</v>
      </c>
      <c r="H61" s="84"/>
      <c r="I61" s="84"/>
      <c r="J61" s="84"/>
      <c r="K61" s="84"/>
      <c r="L61" s="12"/>
      <c r="M61" s="12"/>
      <c r="N61" s="12"/>
      <c r="O61" s="12"/>
      <c r="P61" s="12"/>
      <c r="Q61" s="12"/>
      <c r="R61" s="12"/>
      <c r="S61" s="12"/>
      <c r="T61" s="14" t="s">
        <v>7217</v>
      </c>
      <c r="U61" s="14" t="s">
        <v>7217</v>
      </c>
      <c r="V61" s="12"/>
      <c r="W61" s="52">
        <v>4.2</v>
      </c>
      <c r="X61" s="52">
        <v>27</v>
      </c>
      <c r="Y61" s="12"/>
      <c r="Z61" s="12"/>
      <c r="AA61" s="12"/>
      <c r="AB61" s="12"/>
      <c r="AC61" s="12"/>
      <c r="AD61" s="12"/>
      <c r="AE61" s="12"/>
      <c r="AF61" s="12"/>
      <c r="AG61" s="12"/>
      <c r="AH61" s="12"/>
      <c r="AI61" s="12"/>
    </row>
    <row r="62" spans="1:35">
      <c r="A62" s="12" t="s">
        <v>7218</v>
      </c>
      <c r="B62" s="12" t="s">
        <v>7219</v>
      </c>
      <c r="C62" s="113" t="s">
        <v>7220</v>
      </c>
      <c r="D62" s="12" t="s">
        <v>36</v>
      </c>
      <c r="E62" s="12" t="s">
        <v>1019</v>
      </c>
      <c r="F62" s="12"/>
      <c r="G62" s="84" t="s">
        <v>7221</v>
      </c>
      <c r="H62" s="84"/>
      <c r="I62" s="84"/>
      <c r="J62" s="84"/>
      <c r="K62" s="84"/>
      <c r="L62" s="12"/>
      <c r="M62" s="12"/>
      <c r="N62" s="12"/>
      <c r="O62" s="12"/>
      <c r="P62" s="12"/>
      <c r="Q62" s="12"/>
      <c r="R62" s="12"/>
      <c r="S62" s="12"/>
      <c r="T62" s="14" t="s">
        <v>7222</v>
      </c>
      <c r="U62" s="14" t="s">
        <v>7222</v>
      </c>
      <c r="V62" s="14" t="s">
        <v>7223</v>
      </c>
      <c r="W62" s="52">
        <v>4.9000000000000004</v>
      </c>
      <c r="X62" s="52">
        <v>49</v>
      </c>
      <c r="Y62" s="12"/>
      <c r="Z62" s="12"/>
      <c r="AA62" s="12"/>
      <c r="AB62" s="12"/>
      <c r="AC62" s="12"/>
      <c r="AD62" s="12"/>
      <c r="AE62" s="12"/>
      <c r="AF62" s="12"/>
      <c r="AG62" s="12"/>
      <c r="AH62" s="12"/>
      <c r="AI62" s="12"/>
    </row>
    <row r="63" spans="1:35">
      <c r="A63" s="12" t="s">
        <v>7224</v>
      </c>
      <c r="B63" s="12" t="s">
        <v>7225</v>
      </c>
      <c r="C63" s="113" t="s">
        <v>7226</v>
      </c>
      <c r="D63" s="12" t="s">
        <v>741</v>
      </c>
      <c r="E63" s="12" t="s">
        <v>1019</v>
      </c>
      <c r="F63" s="12"/>
      <c r="G63" s="84" t="s">
        <v>7227</v>
      </c>
      <c r="H63" s="84"/>
      <c r="I63" s="84"/>
      <c r="J63" s="84"/>
      <c r="K63" s="84"/>
      <c r="L63" s="12"/>
      <c r="M63" s="12"/>
      <c r="N63" s="12"/>
      <c r="O63" s="12"/>
      <c r="P63" s="12"/>
      <c r="Q63" s="12"/>
      <c r="R63" s="12"/>
      <c r="S63" s="12"/>
      <c r="T63" s="14" t="s">
        <v>7228</v>
      </c>
      <c r="U63" s="14" t="s">
        <v>7228</v>
      </c>
      <c r="V63" s="12"/>
      <c r="W63" s="52">
        <v>5</v>
      </c>
      <c r="X63" s="52">
        <v>66</v>
      </c>
      <c r="Y63" s="12"/>
      <c r="Z63" s="12"/>
      <c r="AA63" s="12"/>
      <c r="AB63" s="12"/>
      <c r="AC63" s="12"/>
      <c r="AD63" s="12"/>
      <c r="AE63" s="12"/>
      <c r="AF63" s="12"/>
      <c r="AG63" s="12"/>
      <c r="AH63" s="12"/>
      <c r="AI63" s="12"/>
    </row>
    <row r="64" spans="1:35">
      <c r="A64" s="12" t="s">
        <v>7229</v>
      </c>
      <c r="B64" s="12" t="s">
        <v>7230</v>
      </c>
      <c r="C64" s="113" t="s">
        <v>7231</v>
      </c>
      <c r="D64" s="12" t="s">
        <v>5378</v>
      </c>
      <c r="E64" s="12" t="s">
        <v>1019</v>
      </c>
      <c r="F64" s="12"/>
      <c r="G64" s="84" t="s">
        <v>7232</v>
      </c>
      <c r="H64" s="84"/>
      <c r="I64" s="84"/>
      <c r="J64" s="84"/>
      <c r="K64" s="84"/>
      <c r="L64" s="12"/>
      <c r="M64" s="12"/>
      <c r="N64" s="12"/>
      <c r="O64" s="12"/>
      <c r="P64" s="12"/>
      <c r="Q64" s="12"/>
      <c r="R64" s="12"/>
      <c r="S64" s="12"/>
      <c r="T64" s="14" t="s">
        <v>7233</v>
      </c>
      <c r="U64" s="14" t="s">
        <v>7233</v>
      </c>
      <c r="V64" s="14" t="s">
        <v>7234</v>
      </c>
      <c r="W64" s="52">
        <v>4.9000000000000004</v>
      </c>
      <c r="X64" s="52">
        <v>180</v>
      </c>
      <c r="Y64" s="12"/>
      <c r="Z64" s="12"/>
      <c r="AA64" s="12"/>
      <c r="AB64" s="12"/>
      <c r="AC64" s="12"/>
      <c r="AD64" s="12"/>
      <c r="AE64" s="12"/>
      <c r="AF64" s="12"/>
      <c r="AG64" s="12"/>
      <c r="AH64" s="12"/>
      <c r="AI64" s="12"/>
    </row>
    <row r="65" spans="1:35">
      <c r="A65" s="12" t="s">
        <v>7235</v>
      </c>
      <c r="B65" s="12" t="s">
        <v>7236</v>
      </c>
      <c r="C65" s="113" t="s">
        <v>7237</v>
      </c>
      <c r="D65" s="12" t="s">
        <v>36</v>
      </c>
      <c r="E65" s="12" t="s">
        <v>1019</v>
      </c>
      <c r="F65" s="12"/>
      <c r="G65" s="84" t="s">
        <v>7238</v>
      </c>
      <c r="H65" s="84"/>
      <c r="I65" s="84"/>
      <c r="J65" s="84"/>
      <c r="K65" s="84"/>
      <c r="L65" s="12"/>
      <c r="M65" s="12"/>
      <c r="N65" s="12"/>
      <c r="O65" s="12"/>
      <c r="P65" s="12"/>
      <c r="Q65" s="12"/>
      <c r="R65" s="12"/>
      <c r="S65" s="12"/>
      <c r="T65" s="14" t="s">
        <v>7239</v>
      </c>
      <c r="U65" s="14" t="s">
        <v>7239</v>
      </c>
      <c r="V65" s="14" t="s">
        <v>7240</v>
      </c>
      <c r="W65" s="52">
        <v>4.5999999999999996</v>
      </c>
      <c r="X65" s="52">
        <v>96</v>
      </c>
      <c r="Y65" s="12"/>
      <c r="Z65" s="12"/>
      <c r="AA65" s="12"/>
      <c r="AB65" s="12"/>
      <c r="AC65" s="12"/>
      <c r="AD65" s="12"/>
      <c r="AE65" s="12"/>
      <c r="AF65" s="12"/>
      <c r="AG65" s="12"/>
      <c r="AH65" s="12"/>
      <c r="AI65" s="12"/>
    </row>
    <row r="66" spans="1:35">
      <c r="A66" s="12" t="s">
        <v>7241</v>
      </c>
      <c r="B66" s="12" t="s">
        <v>7242</v>
      </c>
      <c r="C66" s="113" t="s">
        <v>7243</v>
      </c>
      <c r="D66" s="12" t="s">
        <v>36</v>
      </c>
      <c r="E66" s="12" t="s">
        <v>1019</v>
      </c>
      <c r="F66" s="12"/>
      <c r="G66" s="84" t="s">
        <v>7244</v>
      </c>
      <c r="H66" s="84"/>
      <c r="I66" s="84"/>
      <c r="J66" s="84"/>
      <c r="K66" s="84"/>
      <c r="L66" s="12"/>
      <c r="M66" s="12"/>
      <c r="N66" s="12"/>
      <c r="O66" s="12"/>
      <c r="P66" s="12"/>
      <c r="Q66" s="12"/>
      <c r="R66" s="12"/>
      <c r="S66" s="12"/>
      <c r="T66" s="14" t="s">
        <v>7245</v>
      </c>
      <c r="U66" s="14" t="s">
        <v>7245</v>
      </c>
      <c r="V66" s="14" t="s">
        <v>7246</v>
      </c>
      <c r="W66" s="52">
        <v>4.9000000000000004</v>
      </c>
      <c r="X66" s="52">
        <v>169</v>
      </c>
      <c r="Y66" s="12"/>
      <c r="Z66" s="12"/>
      <c r="AA66" s="12"/>
      <c r="AB66" s="12"/>
      <c r="AC66" s="12"/>
      <c r="AD66" s="12"/>
      <c r="AE66" s="12"/>
      <c r="AF66" s="12"/>
      <c r="AG66" s="12"/>
      <c r="AH66" s="12"/>
      <c r="AI66" s="12"/>
    </row>
    <row r="67" spans="1:35">
      <c r="A67" s="12" t="s">
        <v>7247</v>
      </c>
      <c r="B67" s="12" t="s">
        <v>7248</v>
      </c>
      <c r="C67" s="113" t="s">
        <v>7249</v>
      </c>
      <c r="D67" s="12" t="s">
        <v>36</v>
      </c>
      <c r="E67" s="12" t="s">
        <v>1019</v>
      </c>
      <c r="F67" s="12"/>
      <c r="G67" s="84" t="s">
        <v>7250</v>
      </c>
      <c r="H67" s="84"/>
      <c r="I67" s="84"/>
      <c r="J67" s="84"/>
      <c r="K67" s="84"/>
      <c r="L67" s="12"/>
      <c r="M67" s="12"/>
      <c r="N67" s="12"/>
      <c r="O67" s="12"/>
      <c r="P67" s="12"/>
      <c r="Q67" s="12"/>
      <c r="R67" s="12"/>
      <c r="S67" s="12"/>
      <c r="T67" s="14" t="s">
        <v>7251</v>
      </c>
      <c r="U67" s="14" t="s">
        <v>7251</v>
      </c>
      <c r="V67" s="12"/>
      <c r="W67" s="52">
        <v>4.2</v>
      </c>
      <c r="X67" s="52">
        <v>15</v>
      </c>
      <c r="Y67" s="12"/>
      <c r="Z67" s="12"/>
      <c r="AA67" s="12"/>
      <c r="AB67" s="12"/>
      <c r="AC67" s="12"/>
      <c r="AD67" s="12"/>
      <c r="AE67" s="12"/>
      <c r="AF67" s="12"/>
      <c r="AG67" s="12"/>
      <c r="AH67" s="12"/>
      <c r="AI67" s="12"/>
    </row>
    <row r="68" spans="1:35">
      <c r="A68" s="12" t="s">
        <v>7252</v>
      </c>
      <c r="B68" s="12" t="s">
        <v>7253</v>
      </c>
      <c r="C68" s="113" t="s">
        <v>7254</v>
      </c>
      <c r="D68" s="12" t="s">
        <v>36</v>
      </c>
      <c r="E68" s="12" t="s">
        <v>1019</v>
      </c>
      <c r="F68" s="12" t="s">
        <v>7255</v>
      </c>
      <c r="G68" s="84" t="s">
        <v>7256</v>
      </c>
      <c r="H68" s="84"/>
      <c r="I68" s="84"/>
      <c r="J68" s="84"/>
      <c r="K68" s="84"/>
      <c r="L68" s="12"/>
      <c r="M68" s="12"/>
      <c r="N68" s="12"/>
      <c r="O68" s="12"/>
      <c r="P68" s="12"/>
      <c r="Q68" s="12"/>
      <c r="R68" s="12"/>
      <c r="S68" s="12"/>
      <c r="T68" s="14" t="s">
        <v>7257</v>
      </c>
      <c r="U68" s="14" t="s">
        <v>7257</v>
      </c>
      <c r="V68" s="14" t="s">
        <v>7258</v>
      </c>
      <c r="W68" s="52">
        <v>5</v>
      </c>
      <c r="X68" s="52">
        <v>14</v>
      </c>
      <c r="Y68" s="12"/>
      <c r="Z68" s="12"/>
      <c r="AA68" s="12"/>
      <c r="AB68" s="12"/>
      <c r="AC68" s="12"/>
      <c r="AD68" s="12"/>
      <c r="AE68" s="12"/>
      <c r="AF68" s="12"/>
      <c r="AG68" s="12"/>
      <c r="AH68" s="12"/>
      <c r="AI68" s="12"/>
    </row>
    <row r="69" spans="1:35">
      <c r="A69" s="12" t="s">
        <v>7259</v>
      </c>
      <c r="B69" s="12" t="s">
        <v>7260</v>
      </c>
      <c r="C69" s="113" t="s">
        <v>7261</v>
      </c>
      <c r="D69" s="12" t="s">
        <v>5378</v>
      </c>
      <c r="E69" s="12" t="s">
        <v>1019</v>
      </c>
      <c r="F69" s="12" t="s">
        <v>7262</v>
      </c>
      <c r="G69" s="85">
        <v>8214260047</v>
      </c>
      <c r="H69" s="84"/>
      <c r="I69" s="84"/>
      <c r="J69" s="84"/>
      <c r="K69" s="84"/>
      <c r="L69" s="12"/>
      <c r="M69" s="12"/>
      <c r="N69" s="12"/>
      <c r="O69" s="12"/>
      <c r="P69" s="12"/>
      <c r="Q69" s="12"/>
      <c r="R69" s="12"/>
      <c r="S69" s="12"/>
      <c r="T69" s="14" t="s">
        <v>7263</v>
      </c>
      <c r="U69" s="14" t="s">
        <v>7263</v>
      </c>
      <c r="V69" s="14" t="s">
        <v>7264</v>
      </c>
      <c r="W69" s="52">
        <v>4.0999999999999996</v>
      </c>
      <c r="X69" s="52">
        <v>171</v>
      </c>
      <c r="Y69" s="12"/>
      <c r="Z69" s="12"/>
      <c r="AA69" s="12"/>
      <c r="AB69" s="12"/>
      <c r="AC69" s="12"/>
      <c r="AD69" s="12"/>
      <c r="AE69" s="12"/>
      <c r="AF69" s="12"/>
      <c r="AG69" s="12"/>
      <c r="AH69" s="12"/>
      <c r="AI69" s="12"/>
    </row>
    <row r="70" spans="1:35">
      <c r="A70" s="12" t="s">
        <v>7265</v>
      </c>
      <c r="B70" s="12" t="s">
        <v>7266</v>
      </c>
      <c r="C70" s="113" t="s">
        <v>7267</v>
      </c>
      <c r="D70" s="12" t="s">
        <v>36</v>
      </c>
      <c r="E70" s="12" t="s">
        <v>1019</v>
      </c>
      <c r="F70" s="12" t="s">
        <v>7268</v>
      </c>
      <c r="G70" s="84" t="s">
        <v>7269</v>
      </c>
      <c r="H70" s="84"/>
      <c r="I70" s="84"/>
      <c r="J70" s="84"/>
      <c r="K70" s="84"/>
      <c r="L70" s="12"/>
      <c r="M70" s="12"/>
      <c r="N70" s="12"/>
      <c r="O70" s="12"/>
      <c r="P70" s="12"/>
      <c r="Q70" s="12"/>
      <c r="R70" s="12"/>
      <c r="S70" s="12"/>
      <c r="T70" s="14" t="s">
        <v>7270</v>
      </c>
      <c r="U70" s="14" t="s">
        <v>7270</v>
      </c>
      <c r="V70" s="14" t="s">
        <v>7271</v>
      </c>
      <c r="W70" s="52">
        <v>4.5999999999999996</v>
      </c>
      <c r="X70" s="52">
        <v>460</v>
      </c>
      <c r="Y70" s="12"/>
      <c r="Z70" s="12"/>
      <c r="AA70" s="12"/>
      <c r="AB70" s="12"/>
      <c r="AC70" s="12"/>
      <c r="AD70" s="12"/>
      <c r="AE70" s="12"/>
      <c r="AF70" s="12"/>
      <c r="AG70" s="12"/>
      <c r="AH70" s="12"/>
      <c r="AI70" s="12"/>
    </row>
    <row r="71" spans="1:35">
      <c r="A71" s="12" t="s">
        <v>7272</v>
      </c>
      <c r="B71" s="12" t="s">
        <v>7273</v>
      </c>
      <c r="C71" s="113" t="s">
        <v>7274</v>
      </c>
      <c r="D71" s="12" t="s">
        <v>36</v>
      </c>
      <c r="E71" s="12" t="s">
        <v>1019</v>
      </c>
      <c r="F71" s="12"/>
      <c r="G71" s="84"/>
      <c r="H71" s="84"/>
      <c r="I71" s="84"/>
      <c r="J71" s="84"/>
      <c r="K71" s="84"/>
      <c r="L71" s="12"/>
      <c r="M71" s="12"/>
      <c r="N71" s="12"/>
      <c r="O71" s="12"/>
      <c r="P71" s="12"/>
      <c r="Q71" s="12"/>
      <c r="R71" s="12"/>
      <c r="S71" s="12"/>
      <c r="T71" s="14" t="s">
        <v>7275</v>
      </c>
      <c r="U71" s="14" t="s">
        <v>7275</v>
      </c>
      <c r="V71" s="14" t="s">
        <v>7276</v>
      </c>
      <c r="W71" s="52">
        <v>4.5999999999999996</v>
      </c>
      <c r="X71" s="52">
        <v>28</v>
      </c>
      <c r="Y71" s="12"/>
      <c r="Z71" s="12"/>
      <c r="AA71" s="12"/>
      <c r="AB71" s="12"/>
      <c r="AC71" s="12"/>
      <c r="AD71" s="12"/>
      <c r="AE71" s="12"/>
      <c r="AF71" s="12"/>
      <c r="AG71" s="12"/>
      <c r="AH71" s="12"/>
      <c r="AI71" s="12"/>
    </row>
    <row r="72" spans="1:35">
      <c r="A72" s="12" t="s">
        <v>7277</v>
      </c>
      <c r="B72" s="12" t="s">
        <v>7278</v>
      </c>
      <c r="C72" s="113" t="s">
        <v>7279</v>
      </c>
      <c r="D72" s="12" t="s">
        <v>7280</v>
      </c>
      <c r="E72" s="12" t="s">
        <v>1019</v>
      </c>
      <c r="F72" s="12" t="s">
        <v>7281</v>
      </c>
      <c r="G72" s="85">
        <v>9742503202</v>
      </c>
      <c r="H72" s="84"/>
      <c r="I72" s="84"/>
      <c r="J72" s="84"/>
      <c r="K72" s="84"/>
      <c r="L72" s="12"/>
      <c r="M72" s="12"/>
      <c r="N72" s="12"/>
      <c r="O72" s="12"/>
      <c r="P72" s="12"/>
      <c r="Q72" s="12"/>
      <c r="R72" s="12"/>
      <c r="S72" s="12"/>
      <c r="T72" s="14" t="s">
        <v>7282</v>
      </c>
      <c r="U72" s="14" t="s">
        <v>7282</v>
      </c>
      <c r="V72" s="14" t="s">
        <v>1678</v>
      </c>
      <c r="W72" s="52">
        <v>5</v>
      </c>
      <c r="X72" s="52">
        <v>78</v>
      </c>
      <c r="Y72" s="12"/>
      <c r="Z72" s="12"/>
      <c r="AA72" s="12"/>
      <c r="AB72" s="12"/>
      <c r="AC72" s="12"/>
      <c r="AD72" s="12"/>
      <c r="AE72" s="12"/>
      <c r="AF72" s="12"/>
      <c r="AG72" s="12"/>
      <c r="AH72" s="12"/>
      <c r="AI72" s="12"/>
    </row>
    <row r="73" spans="1:35">
      <c r="A73" s="12" t="s">
        <v>7283</v>
      </c>
      <c r="B73" s="12" t="s">
        <v>7284</v>
      </c>
      <c r="C73" s="113" t="s">
        <v>7285</v>
      </c>
      <c r="D73" s="12" t="s">
        <v>7286</v>
      </c>
      <c r="E73" s="12" t="s">
        <v>1019</v>
      </c>
      <c r="F73" s="12"/>
      <c r="G73" s="84" t="s">
        <v>7287</v>
      </c>
      <c r="H73" s="84"/>
      <c r="I73" s="84"/>
      <c r="J73" s="84"/>
      <c r="K73" s="84"/>
      <c r="L73" s="12"/>
      <c r="M73" s="12"/>
      <c r="N73" s="12"/>
      <c r="O73" s="12"/>
      <c r="P73" s="12"/>
      <c r="Q73" s="12"/>
      <c r="R73" s="12"/>
      <c r="S73" s="12"/>
      <c r="T73" s="14" t="s">
        <v>7288</v>
      </c>
      <c r="U73" s="14" t="s">
        <v>7288</v>
      </c>
      <c r="V73" s="14" t="s">
        <v>7289</v>
      </c>
      <c r="W73" s="52">
        <v>4.7</v>
      </c>
      <c r="X73" s="52">
        <v>101</v>
      </c>
      <c r="Y73" s="12"/>
      <c r="Z73" s="12"/>
      <c r="AA73" s="12"/>
      <c r="AB73" s="12"/>
      <c r="AC73" s="12"/>
      <c r="AD73" s="12"/>
      <c r="AE73" s="12"/>
      <c r="AF73" s="12"/>
      <c r="AG73" s="12"/>
      <c r="AH73" s="12"/>
      <c r="AI73" s="12"/>
    </row>
    <row r="74" spans="1:35">
      <c r="A74" s="12" t="s">
        <v>7290</v>
      </c>
      <c r="B74" s="12" t="s">
        <v>7291</v>
      </c>
      <c r="C74" s="113" t="s">
        <v>7292</v>
      </c>
      <c r="D74" s="12" t="s">
        <v>5378</v>
      </c>
      <c r="E74" s="12" t="s">
        <v>1019</v>
      </c>
      <c r="F74" s="12"/>
      <c r="G74" s="84"/>
      <c r="H74" s="84"/>
      <c r="I74" s="84"/>
      <c r="J74" s="84"/>
      <c r="K74" s="84"/>
      <c r="L74" s="12"/>
      <c r="M74" s="12"/>
      <c r="N74" s="12"/>
      <c r="O74" s="12"/>
      <c r="P74" s="12"/>
      <c r="Q74" s="12"/>
      <c r="R74" s="12"/>
      <c r="S74" s="12"/>
      <c r="T74" s="14" t="s">
        <v>7293</v>
      </c>
      <c r="U74" s="14" t="s">
        <v>7293</v>
      </c>
      <c r="V74" s="14" t="s">
        <v>7294</v>
      </c>
      <c r="W74" s="52">
        <v>4.5</v>
      </c>
      <c r="X74" s="52">
        <v>8</v>
      </c>
      <c r="Y74" s="12"/>
      <c r="Z74" s="12"/>
      <c r="AA74" s="12"/>
      <c r="AB74" s="12"/>
      <c r="AC74" s="12"/>
      <c r="AD74" s="12"/>
      <c r="AE74" s="12"/>
      <c r="AF74" s="12"/>
      <c r="AG74" s="12"/>
      <c r="AH74" s="12"/>
      <c r="AI74" s="12"/>
    </row>
    <row r="75" spans="1:35">
      <c r="A75" s="12" t="s">
        <v>7295</v>
      </c>
      <c r="B75" s="12" t="s">
        <v>7296</v>
      </c>
      <c r="C75" s="113" t="s">
        <v>7297</v>
      </c>
      <c r="D75" s="12" t="s">
        <v>36</v>
      </c>
      <c r="E75" s="12" t="s">
        <v>1019</v>
      </c>
      <c r="F75" s="12" t="s">
        <v>7298</v>
      </c>
      <c r="G75" s="84" t="s">
        <v>7299</v>
      </c>
      <c r="H75" s="84"/>
      <c r="I75" s="84"/>
      <c r="J75" s="84"/>
      <c r="K75" s="84"/>
      <c r="L75" s="12"/>
      <c r="M75" s="12"/>
      <c r="N75" s="12"/>
      <c r="O75" s="12"/>
      <c r="P75" s="12"/>
      <c r="Q75" s="12"/>
      <c r="R75" s="12"/>
      <c r="S75" s="12"/>
      <c r="T75" s="14" t="s">
        <v>7300</v>
      </c>
      <c r="U75" s="14" t="s">
        <v>7300</v>
      </c>
      <c r="V75" s="14" t="s">
        <v>7301</v>
      </c>
      <c r="W75" s="52">
        <v>4.9000000000000004</v>
      </c>
      <c r="X75" s="52">
        <v>16</v>
      </c>
      <c r="Y75" s="12"/>
      <c r="Z75" s="12"/>
      <c r="AA75" s="12"/>
      <c r="AB75" s="12"/>
      <c r="AC75" s="12"/>
      <c r="AD75" s="12"/>
      <c r="AE75" s="12"/>
      <c r="AF75" s="12"/>
      <c r="AG75" s="12"/>
      <c r="AH75" s="12"/>
      <c r="AI75" s="12"/>
    </row>
    <row r="76" spans="1:35">
      <c r="A76" s="12" t="s">
        <v>7302</v>
      </c>
      <c r="B76" s="12" t="s">
        <v>7303</v>
      </c>
      <c r="C76" s="113" t="s">
        <v>7304</v>
      </c>
      <c r="D76" s="12" t="s">
        <v>36</v>
      </c>
      <c r="E76" s="12" t="s">
        <v>1019</v>
      </c>
      <c r="F76" s="12"/>
      <c r="G76" s="85">
        <v>7676234484</v>
      </c>
      <c r="H76" s="84"/>
      <c r="I76" s="84"/>
      <c r="J76" s="84"/>
      <c r="K76" s="84"/>
      <c r="L76" s="12"/>
      <c r="M76" s="12"/>
      <c r="N76" s="12"/>
      <c r="O76" s="12"/>
      <c r="P76" s="12"/>
      <c r="Q76" s="12"/>
      <c r="R76" s="12"/>
      <c r="S76" s="12"/>
      <c r="T76" s="14" t="s">
        <v>7305</v>
      </c>
      <c r="U76" s="14" t="s">
        <v>7305</v>
      </c>
      <c r="V76" s="14" t="s">
        <v>7306</v>
      </c>
      <c r="W76" s="52">
        <v>4.8</v>
      </c>
      <c r="X76" s="52">
        <v>217</v>
      </c>
      <c r="Y76" s="12"/>
      <c r="Z76" s="12"/>
      <c r="AA76" s="12"/>
      <c r="AB76" s="12"/>
      <c r="AC76" s="12"/>
      <c r="AD76" s="12"/>
      <c r="AE76" s="12"/>
      <c r="AF76" s="12"/>
      <c r="AG76" s="12"/>
      <c r="AH76" s="12"/>
      <c r="AI76" s="12"/>
    </row>
    <row r="77" spans="1:35">
      <c r="A77" s="12" t="s">
        <v>7307</v>
      </c>
      <c r="B77" s="12" t="s">
        <v>7308</v>
      </c>
      <c r="C77" s="113" t="s">
        <v>7309</v>
      </c>
      <c r="D77" s="12" t="s">
        <v>36</v>
      </c>
      <c r="E77" s="12" t="s">
        <v>1019</v>
      </c>
      <c r="F77" s="12"/>
      <c r="G77" s="84" t="s">
        <v>7310</v>
      </c>
      <c r="H77" s="84"/>
      <c r="I77" s="84"/>
      <c r="J77" s="84"/>
      <c r="K77" s="84"/>
      <c r="L77" s="12"/>
      <c r="M77" s="12"/>
      <c r="N77" s="12"/>
      <c r="O77" s="12"/>
      <c r="P77" s="12"/>
      <c r="Q77" s="12"/>
      <c r="R77" s="12"/>
      <c r="S77" s="12"/>
      <c r="T77" s="14" t="s">
        <v>7311</v>
      </c>
      <c r="U77" s="14" t="s">
        <v>7311</v>
      </c>
      <c r="V77" s="14" t="s">
        <v>7312</v>
      </c>
      <c r="W77" s="52">
        <v>4.9000000000000004</v>
      </c>
      <c r="X77" s="52">
        <v>69</v>
      </c>
      <c r="Y77" s="12"/>
      <c r="Z77" s="12"/>
      <c r="AA77" s="12"/>
      <c r="AB77" s="12"/>
      <c r="AC77" s="12"/>
      <c r="AD77" s="12"/>
      <c r="AE77" s="12"/>
      <c r="AF77" s="12"/>
      <c r="AG77" s="12"/>
      <c r="AH77" s="12"/>
      <c r="AI77" s="12"/>
    </row>
    <row r="78" spans="1:35">
      <c r="A78" s="12" t="s">
        <v>7313</v>
      </c>
      <c r="B78" s="12" t="s">
        <v>7314</v>
      </c>
      <c r="C78" s="113" t="s">
        <v>7315</v>
      </c>
      <c r="D78" s="12" t="s">
        <v>7316</v>
      </c>
      <c r="E78" s="12" t="s">
        <v>1019</v>
      </c>
      <c r="F78" s="12"/>
      <c r="G78" s="84" t="s">
        <v>7317</v>
      </c>
      <c r="H78" s="84"/>
      <c r="I78" s="84"/>
      <c r="J78" s="84"/>
      <c r="K78" s="84"/>
      <c r="L78" s="12"/>
      <c r="M78" s="12"/>
      <c r="N78" s="12"/>
      <c r="O78" s="12"/>
      <c r="P78" s="12"/>
      <c r="Q78" s="12"/>
      <c r="R78" s="12"/>
      <c r="S78" s="12"/>
      <c r="T78" s="14" t="s">
        <v>7318</v>
      </c>
      <c r="U78" s="14" t="s">
        <v>7318</v>
      </c>
      <c r="V78" s="14" t="s">
        <v>7319</v>
      </c>
      <c r="W78" s="52">
        <v>4.5999999999999996</v>
      </c>
      <c r="X78" s="52">
        <v>48</v>
      </c>
      <c r="Y78" s="12"/>
      <c r="Z78" s="12"/>
      <c r="AA78" s="12"/>
      <c r="AB78" s="12"/>
      <c r="AC78" s="12"/>
      <c r="AD78" s="12"/>
      <c r="AE78" s="12"/>
      <c r="AF78" s="12"/>
      <c r="AG78" s="12"/>
      <c r="AH78" s="12"/>
      <c r="AI78" s="12"/>
    </row>
    <row r="79" spans="1:35">
      <c r="A79" s="12" t="s">
        <v>7320</v>
      </c>
      <c r="B79" s="12" t="s">
        <v>7321</v>
      </c>
      <c r="C79" s="113" t="s">
        <v>7322</v>
      </c>
      <c r="D79" s="12" t="s">
        <v>7323</v>
      </c>
      <c r="E79" s="12" t="s">
        <v>1019</v>
      </c>
      <c r="F79" s="12"/>
      <c r="G79" s="84" t="s">
        <v>7324</v>
      </c>
      <c r="H79" s="84"/>
      <c r="I79" s="84"/>
      <c r="J79" s="84"/>
      <c r="K79" s="84"/>
      <c r="L79" s="12"/>
      <c r="M79" s="12"/>
      <c r="N79" s="12"/>
      <c r="O79" s="12"/>
      <c r="P79" s="12"/>
      <c r="Q79" s="12"/>
      <c r="R79" s="12"/>
      <c r="S79" s="12"/>
      <c r="T79" s="14" t="s">
        <v>7325</v>
      </c>
      <c r="U79" s="14" t="s">
        <v>7325</v>
      </c>
      <c r="V79" s="12"/>
      <c r="W79" s="52">
        <v>4</v>
      </c>
      <c r="X79" s="52">
        <v>11</v>
      </c>
      <c r="Y79" s="12"/>
      <c r="Z79" s="12"/>
      <c r="AA79" s="12"/>
      <c r="AB79" s="12"/>
      <c r="AC79" s="12"/>
      <c r="AD79" s="12"/>
      <c r="AE79" s="12"/>
      <c r="AF79" s="12"/>
      <c r="AG79" s="12"/>
      <c r="AH79" s="12"/>
      <c r="AI79" s="12"/>
    </row>
    <row r="80" spans="1:35">
      <c r="A80" s="12" t="s">
        <v>7326</v>
      </c>
      <c r="B80" s="12" t="s">
        <v>7327</v>
      </c>
      <c r="C80" s="113" t="s">
        <v>7328</v>
      </c>
      <c r="D80" s="12" t="s">
        <v>36</v>
      </c>
      <c r="E80" s="12" t="s">
        <v>1019</v>
      </c>
      <c r="F80" s="12"/>
      <c r="G80" s="84" t="s">
        <v>7329</v>
      </c>
      <c r="H80" s="84"/>
      <c r="I80" s="84"/>
      <c r="J80" s="84"/>
      <c r="K80" s="84"/>
      <c r="L80" s="12"/>
      <c r="M80" s="12"/>
      <c r="N80" s="12"/>
      <c r="O80" s="12"/>
      <c r="P80" s="12"/>
      <c r="Q80" s="12"/>
      <c r="R80" s="12"/>
      <c r="S80" s="12"/>
      <c r="T80" s="14" t="s">
        <v>7330</v>
      </c>
      <c r="U80" s="14" t="s">
        <v>7330</v>
      </c>
      <c r="V80" s="14" t="s">
        <v>7331</v>
      </c>
      <c r="W80" s="52">
        <v>4.5999999999999996</v>
      </c>
      <c r="X80" s="52">
        <v>217</v>
      </c>
      <c r="Y80" s="12"/>
      <c r="Z80" s="12"/>
      <c r="AA80" s="12"/>
      <c r="AB80" s="12"/>
      <c r="AC80" s="12"/>
      <c r="AD80" s="12"/>
      <c r="AE80" s="12"/>
      <c r="AF80" s="12"/>
      <c r="AG80" s="12"/>
      <c r="AH80" s="12"/>
      <c r="AI80" s="12"/>
    </row>
    <row r="81" spans="1:35">
      <c r="A81" s="12" t="s">
        <v>7332</v>
      </c>
      <c r="B81" s="12" t="s">
        <v>7333</v>
      </c>
      <c r="C81" s="113" t="s">
        <v>7334</v>
      </c>
      <c r="D81" s="12" t="s">
        <v>36</v>
      </c>
      <c r="E81" s="12" t="s">
        <v>1019</v>
      </c>
      <c r="F81" s="12"/>
      <c r="G81" s="84" t="s">
        <v>7335</v>
      </c>
      <c r="H81" s="84"/>
      <c r="I81" s="84"/>
      <c r="J81" s="84"/>
      <c r="K81" s="84"/>
      <c r="L81" s="12"/>
      <c r="M81" s="12"/>
      <c r="N81" s="12"/>
      <c r="O81" s="12"/>
      <c r="P81" s="12"/>
      <c r="Q81" s="12"/>
      <c r="R81" s="12"/>
      <c r="S81" s="12"/>
      <c r="T81" s="14" t="s">
        <v>7336</v>
      </c>
      <c r="U81" s="14" t="s">
        <v>7336</v>
      </c>
      <c r="V81" s="14" t="s">
        <v>7337</v>
      </c>
      <c r="W81" s="52">
        <v>4.5999999999999996</v>
      </c>
      <c r="X81" s="52">
        <v>67</v>
      </c>
      <c r="Y81" s="12"/>
      <c r="Z81" s="12"/>
      <c r="AA81" s="12"/>
      <c r="AB81" s="12"/>
      <c r="AC81" s="12"/>
      <c r="AD81" s="12"/>
      <c r="AE81" s="12"/>
      <c r="AF81" s="12"/>
      <c r="AG81" s="12"/>
      <c r="AH81" s="12"/>
      <c r="AI81" s="12"/>
    </row>
    <row r="82" spans="1:35">
      <c r="A82" s="12" t="s">
        <v>7339</v>
      </c>
      <c r="B82" s="12" t="s">
        <v>7340</v>
      </c>
      <c r="C82" s="113" t="s">
        <v>7341</v>
      </c>
      <c r="D82" s="12" t="s">
        <v>432</v>
      </c>
      <c r="E82" s="12" t="s">
        <v>1020</v>
      </c>
      <c r="F82" s="12"/>
      <c r="G82" s="85">
        <v>9226192402</v>
      </c>
      <c r="H82" s="84"/>
      <c r="I82" s="92" t="s">
        <v>7342</v>
      </c>
      <c r="J82" s="92" t="s">
        <v>7343</v>
      </c>
      <c r="K82" s="84"/>
      <c r="L82" s="28" t="s">
        <v>7344</v>
      </c>
      <c r="M82" s="12"/>
      <c r="N82" s="12"/>
      <c r="O82" s="12"/>
      <c r="P82" s="12"/>
      <c r="Q82" s="12"/>
      <c r="R82" s="12"/>
      <c r="S82" s="12" t="s">
        <v>7345</v>
      </c>
      <c r="T82" s="14" t="s">
        <v>7346</v>
      </c>
      <c r="U82" s="14" t="s">
        <v>7347</v>
      </c>
      <c r="V82" s="14" t="s">
        <v>7348</v>
      </c>
      <c r="W82" s="52">
        <v>5</v>
      </c>
      <c r="X82" s="52">
        <v>4</v>
      </c>
      <c r="Y82" s="12"/>
      <c r="Z82" s="52">
        <v>2016</v>
      </c>
      <c r="AA82" s="12"/>
      <c r="AB82" s="12"/>
      <c r="AC82" s="52">
        <v>2.5</v>
      </c>
      <c r="AD82" s="12" t="s">
        <v>509</v>
      </c>
      <c r="AE82" s="12" t="s">
        <v>148</v>
      </c>
      <c r="AF82" s="12"/>
      <c r="AG82" s="12"/>
      <c r="AH82" s="12" t="s">
        <v>7349</v>
      </c>
      <c r="AI82" s="12" t="s">
        <v>7350</v>
      </c>
    </row>
    <row r="83" spans="1:35">
      <c r="A83" s="12" t="s">
        <v>7351</v>
      </c>
      <c r="B83" s="12" t="s">
        <v>7352</v>
      </c>
      <c r="C83" s="113" t="s">
        <v>7353</v>
      </c>
      <c r="D83" s="12" t="s">
        <v>432</v>
      </c>
      <c r="E83" s="12" t="s">
        <v>1020</v>
      </c>
      <c r="F83" s="14" t="s">
        <v>7354</v>
      </c>
      <c r="G83" s="85">
        <v>919767755977</v>
      </c>
      <c r="H83" s="84"/>
      <c r="I83" s="92" t="s">
        <v>7355</v>
      </c>
      <c r="J83" s="92" t="s">
        <v>7356</v>
      </c>
      <c r="K83" s="84"/>
      <c r="L83" s="12"/>
      <c r="M83" s="12"/>
      <c r="N83" s="12"/>
      <c r="O83" s="12"/>
      <c r="P83" s="12"/>
      <c r="Q83" s="12"/>
      <c r="R83" s="12"/>
      <c r="S83" s="12"/>
      <c r="T83" s="14" t="s">
        <v>7357</v>
      </c>
      <c r="U83" s="14" t="s">
        <v>7357</v>
      </c>
      <c r="V83" s="14" t="s">
        <v>7358</v>
      </c>
      <c r="W83" s="52">
        <v>4</v>
      </c>
      <c r="X83" s="52">
        <v>75</v>
      </c>
      <c r="Y83" s="12"/>
      <c r="Z83" s="12"/>
      <c r="AA83" s="12"/>
      <c r="AB83" s="12"/>
      <c r="AC83" s="52">
        <v>3</v>
      </c>
      <c r="AD83" s="12"/>
      <c r="AE83" s="12" t="s">
        <v>148</v>
      </c>
      <c r="AF83" s="12"/>
      <c r="AG83" s="12"/>
      <c r="AH83" s="12"/>
      <c r="AI83" s="12"/>
    </row>
    <row r="84" spans="1:35">
      <c r="A84" s="12" t="s">
        <v>7359</v>
      </c>
      <c r="B84" s="12" t="s">
        <v>7360</v>
      </c>
      <c r="C84" s="113" t="s">
        <v>7361</v>
      </c>
      <c r="D84" s="12" t="s">
        <v>432</v>
      </c>
      <c r="E84" s="12" t="s">
        <v>1020</v>
      </c>
      <c r="F84" s="12"/>
      <c r="G84" s="85">
        <v>917768077272</v>
      </c>
      <c r="H84" s="84"/>
      <c r="I84" s="84"/>
      <c r="J84" s="84"/>
      <c r="K84" s="84"/>
      <c r="L84" s="12"/>
      <c r="M84" s="12"/>
      <c r="N84" s="12"/>
      <c r="O84" s="12"/>
      <c r="P84" s="12"/>
      <c r="Q84" s="12"/>
      <c r="R84" s="12"/>
      <c r="S84" s="12"/>
      <c r="T84" s="14" t="s">
        <v>7362</v>
      </c>
      <c r="U84" s="21" t="s">
        <v>7363</v>
      </c>
      <c r="V84" s="12"/>
      <c r="W84" s="52">
        <v>4.3</v>
      </c>
      <c r="X84" s="52">
        <v>3</v>
      </c>
      <c r="Y84" s="12"/>
      <c r="Z84" s="12"/>
      <c r="AA84" s="12"/>
      <c r="AB84" s="12"/>
      <c r="AC84" s="12"/>
      <c r="AD84" s="12"/>
      <c r="AE84" s="12" t="s">
        <v>148</v>
      </c>
      <c r="AF84" s="12"/>
      <c r="AG84" s="12"/>
      <c r="AH84" s="12"/>
      <c r="AI84" s="12"/>
    </row>
    <row r="85" spans="1:35">
      <c r="A85" s="12" t="s">
        <v>6901</v>
      </c>
      <c r="B85" s="12" t="s">
        <v>6902</v>
      </c>
      <c r="C85" s="113" t="s">
        <v>6903</v>
      </c>
      <c r="D85" s="12" t="s">
        <v>432</v>
      </c>
      <c r="E85" s="12" t="s">
        <v>1020</v>
      </c>
      <c r="F85" s="14" t="s">
        <v>6904</v>
      </c>
      <c r="G85" s="84" t="s">
        <v>7364</v>
      </c>
      <c r="H85" s="84"/>
      <c r="I85" s="84"/>
      <c r="J85" s="84"/>
      <c r="K85" s="84"/>
      <c r="L85" s="12"/>
      <c r="M85" s="12"/>
      <c r="N85" s="12"/>
      <c r="O85" s="12"/>
      <c r="P85" s="12"/>
      <c r="Q85" s="12"/>
      <c r="R85" s="12"/>
      <c r="S85" s="12" t="s">
        <v>7365</v>
      </c>
      <c r="T85" s="14" t="s">
        <v>7366</v>
      </c>
      <c r="U85" s="14" t="s">
        <v>7366</v>
      </c>
      <c r="V85" s="14" t="s">
        <v>7367</v>
      </c>
      <c r="W85" s="52">
        <v>4.8</v>
      </c>
      <c r="X85" s="52">
        <v>6</v>
      </c>
      <c r="Y85" s="12"/>
      <c r="Z85" s="52">
        <v>2016</v>
      </c>
      <c r="AA85" s="12"/>
      <c r="AB85" s="12"/>
      <c r="AC85" s="12" t="s">
        <v>6905</v>
      </c>
      <c r="AD85" s="12"/>
      <c r="AE85" s="12" t="s">
        <v>148</v>
      </c>
      <c r="AF85" s="12"/>
      <c r="AG85" s="12"/>
      <c r="AH85" s="12"/>
      <c r="AI85" s="12"/>
    </row>
    <row r="86" spans="1:35">
      <c r="A86" s="12" t="s">
        <v>7368</v>
      </c>
      <c r="B86" s="12" t="s">
        <v>7369</v>
      </c>
      <c r="C86" s="113" t="s">
        <v>7370</v>
      </c>
      <c r="D86" s="12" t="s">
        <v>50</v>
      </c>
      <c r="E86" s="12" t="s">
        <v>1020</v>
      </c>
      <c r="F86" s="12"/>
      <c r="G86" s="85">
        <f>918652344678</f>
        <v>918652344678</v>
      </c>
      <c r="H86" s="84"/>
      <c r="I86" s="84"/>
      <c r="J86" s="84"/>
      <c r="K86" s="84"/>
      <c r="L86" s="12"/>
      <c r="M86" s="12"/>
      <c r="N86" s="12"/>
      <c r="O86" s="12"/>
      <c r="P86" s="12"/>
      <c r="Q86" s="12"/>
      <c r="R86" s="12"/>
      <c r="S86" s="12"/>
      <c r="T86" s="14" t="s">
        <v>7371</v>
      </c>
      <c r="U86" s="14" t="s">
        <v>7371</v>
      </c>
      <c r="V86" s="14" t="s">
        <v>7372</v>
      </c>
      <c r="W86" s="52">
        <v>4.8</v>
      </c>
      <c r="X86" s="52">
        <v>18</v>
      </c>
      <c r="Y86" s="12"/>
      <c r="Z86" s="12"/>
      <c r="AA86" s="12"/>
      <c r="AB86" s="12"/>
      <c r="AC86" s="12"/>
      <c r="AD86" s="12"/>
      <c r="AE86" s="12" t="s">
        <v>148</v>
      </c>
      <c r="AF86" s="12"/>
      <c r="AG86" s="12"/>
      <c r="AH86" s="12"/>
      <c r="AI86" s="12"/>
    </row>
    <row r="87" spans="1:35">
      <c r="A87" s="12" t="s">
        <v>258</v>
      </c>
      <c r="B87" s="12" t="s">
        <v>259</v>
      </c>
      <c r="C87" s="113" t="s">
        <v>7373</v>
      </c>
      <c r="D87" s="12" t="s">
        <v>50</v>
      </c>
      <c r="E87" s="12" t="s">
        <v>1020</v>
      </c>
      <c r="F87" s="134" t="s">
        <v>7374</v>
      </c>
      <c r="G87" s="85">
        <f>918108697025</f>
        <v>918108697025</v>
      </c>
      <c r="H87" s="84"/>
      <c r="I87" s="84"/>
      <c r="J87" s="84"/>
      <c r="K87" s="84"/>
      <c r="L87" s="12"/>
      <c r="M87" s="12"/>
      <c r="N87" s="12"/>
      <c r="O87" s="12"/>
      <c r="P87" s="12" t="s">
        <v>7375</v>
      </c>
      <c r="Q87" s="12"/>
      <c r="R87" s="12"/>
      <c r="S87" s="12"/>
      <c r="T87" s="14" t="s">
        <v>6757</v>
      </c>
      <c r="U87" s="14" t="s">
        <v>7376</v>
      </c>
      <c r="V87" s="14" t="s">
        <v>7377</v>
      </c>
      <c r="W87" s="52">
        <v>4.5999999999999996</v>
      </c>
      <c r="X87" s="52">
        <v>27</v>
      </c>
      <c r="Y87" s="12"/>
      <c r="Z87" s="12"/>
      <c r="AA87" s="12"/>
      <c r="AB87" s="12"/>
      <c r="AC87" s="12"/>
      <c r="AD87" s="12" t="s">
        <v>106</v>
      </c>
      <c r="AE87" s="12" t="s">
        <v>148</v>
      </c>
      <c r="AF87" s="12"/>
      <c r="AG87" s="12"/>
      <c r="AH87" s="12" t="s">
        <v>7378</v>
      </c>
      <c r="AI87" s="12"/>
    </row>
    <row r="88" spans="1:35">
      <c r="A88" s="12" t="s">
        <v>7379</v>
      </c>
      <c r="B88" s="12" t="s">
        <v>7380</v>
      </c>
      <c r="C88" s="113" t="s">
        <v>7381</v>
      </c>
      <c r="D88" s="12" t="s">
        <v>50</v>
      </c>
      <c r="E88" s="12" t="s">
        <v>1020</v>
      </c>
      <c r="F88" s="14" t="s">
        <v>7382</v>
      </c>
      <c r="G88" s="85">
        <f>919870041661</f>
        <v>919870041661</v>
      </c>
      <c r="H88" s="84"/>
      <c r="I88" s="84"/>
      <c r="J88" s="84"/>
      <c r="K88" s="84"/>
      <c r="L88" s="12"/>
      <c r="M88" s="12"/>
      <c r="N88" s="12"/>
      <c r="O88" s="12"/>
      <c r="P88" s="12"/>
      <c r="Q88" s="12"/>
      <c r="R88" s="12"/>
      <c r="S88" s="12"/>
      <c r="T88" s="14" t="s">
        <v>7383</v>
      </c>
      <c r="U88" s="14" t="s">
        <v>7383</v>
      </c>
      <c r="V88" s="14" t="s">
        <v>7384</v>
      </c>
      <c r="W88" s="52">
        <v>5</v>
      </c>
      <c r="X88" s="52">
        <v>5</v>
      </c>
      <c r="Y88" s="12"/>
      <c r="Z88" s="12"/>
      <c r="AA88" s="12"/>
      <c r="AB88" s="12"/>
      <c r="AC88" s="12"/>
      <c r="AD88" s="12"/>
      <c r="AE88" s="12" t="s">
        <v>148</v>
      </c>
      <c r="AF88" s="12"/>
      <c r="AG88" s="12"/>
      <c r="AH88" s="12"/>
      <c r="AI88" s="12"/>
    </row>
    <row r="89" spans="1:35">
      <c r="A89" s="12" t="s">
        <v>7385</v>
      </c>
      <c r="B89" s="12" t="s">
        <v>7386</v>
      </c>
      <c r="C89" s="113" t="s">
        <v>7387</v>
      </c>
      <c r="D89" s="12" t="s">
        <v>50</v>
      </c>
      <c r="E89" s="12" t="s">
        <v>1020</v>
      </c>
      <c r="F89" s="14" t="s">
        <v>7388</v>
      </c>
      <c r="G89" s="85">
        <f>919930515353</f>
        <v>919930515353</v>
      </c>
      <c r="H89" s="84"/>
      <c r="I89" s="84"/>
      <c r="J89" s="92" t="s">
        <v>7389</v>
      </c>
      <c r="K89" s="84"/>
      <c r="L89" s="12"/>
      <c r="M89" s="12"/>
      <c r="N89" s="12"/>
      <c r="O89" s="12"/>
      <c r="P89" s="12"/>
      <c r="Q89" s="12"/>
      <c r="R89" s="12"/>
      <c r="S89" s="12"/>
      <c r="T89" s="14" t="s">
        <v>7390</v>
      </c>
      <c r="U89" s="14" t="s">
        <v>7391</v>
      </c>
      <c r="V89" s="14" t="s">
        <v>7392</v>
      </c>
      <c r="W89" s="52">
        <v>3.8</v>
      </c>
      <c r="X89" s="52">
        <v>53</v>
      </c>
      <c r="Y89" s="12"/>
      <c r="Z89" s="135">
        <v>1990</v>
      </c>
      <c r="AA89" s="12"/>
      <c r="AB89" s="12"/>
      <c r="AC89" s="12"/>
      <c r="AD89" s="12" t="s">
        <v>106</v>
      </c>
      <c r="AE89" s="12" t="s">
        <v>148</v>
      </c>
      <c r="AF89" s="12"/>
      <c r="AG89" s="12"/>
      <c r="AH89" s="12" t="s">
        <v>7393</v>
      </c>
      <c r="AI89" s="12"/>
    </row>
    <row r="90" spans="1:35">
      <c r="A90" s="12" t="s">
        <v>6952</v>
      </c>
      <c r="B90" s="12" t="s">
        <v>6953</v>
      </c>
      <c r="C90" s="113" t="s">
        <v>6954</v>
      </c>
      <c r="D90" s="12" t="s">
        <v>50</v>
      </c>
      <c r="E90" s="12" t="s">
        <v>1020</v>
      </c>
      <c r="F90" s="14" t="s">
        <v>6941</v>
      </c>
      <c r="G90" s="85">
        <f>918928915525</f>
        <v>918928915525</v>
      </c>
      <c r="H90" s="84"/>
      <c r="I90" s="85">
        <v>919769906524</v>
      </c>
      <c r="J90" s="84" t="s">
        <v>6942</v>
      </c>
      <c r="K90" s="84"/>
      <c r="L90" s="12"/>
      <c r="M90" s="12"/>
      <c r="N90" s="12"/>
      <c r="O90" s="12"/>
      <c r="P90" s="12"/>
      <c r="Q90" s="12"/>
      <c r="R90" s="12"/>
      <c r="S90" s="12"/>
      <c r="T90" s="14" t="s">
        <v>6955</v>
      </c>
      <c r="U90" s="14" t="s">
        <v>7394</v>
      </c>
      <c r="V90" s="14" t="s">
        <v>6946</v>
      </c>
      <c r="W90" s="52">
        <v>5</v>
      </c>
      <c r="X90" s="52">
        <v>21</v>
      </c>
      <c r="Y90" s="12"/>
      <c r="Z90" s="52">
        <v>2014</v>
      </c>
      <c r="AA90" s="12"/>
      <c r="AB90" s="12"/>
      <c r="AC90" s="12"/>
      <c r="AD90" s="12" t="s">
        <v>509</v>
      </c>
      <c r="AE90" s="12" t="s">
        <v>148</v>
      </c>
      <c r="AF90" s="12"/>
      <c r="AG90" s="12"/>
      <c r="AH90" s="12" t="s">
        <v>7395</v>
      </c>
      <c r="AI90" s="12"/>
    </row>
    <row r="91" spans="1:35">
      <c r="A91" s="12" t="s">
        <v>7396</v>
      </c>
      <c r="B91" s="12" t="s">
        <v>7397</v>
      </c>
      <c r="C91" s="113" t="s">
        <v>7398</v>
      </c>
      <c r="D91" s="12" t="s">
        <v>50</v>
      </c>
      <c r="E91" s="12" t="s">
        <v>1020</v>
      </c>
      <c r="F91" s="12" t="s">
        <v>7399</v>
      </c>
      <c r="G91" s="85">
        <f>919004639025</f>
        <v>919004639025</v>
      </c>
      <c r="H91" s="84"/>
      <c r="I91" s="85">
        <v>8652615658</v>
      </c>
      <c r="J91" s="92" t="s">
        <v>7400</v>
      </c>
      <c r="K91" s="84"/>
      <c r="L91" s="12"/>
      <c r="M91" s="12"/>
      <c r="N91" s="12"/>
      <c r="O91" s="12"/>
      <c r="P91" s="12"/>
      <c r="Q91" s="28" t="s">
        <v>7400</v>
      </c>
      <c r="R91" s="12"/>
      <c r="S91" s="12"/>
      <c r="T91" s="14" t="s">
        <v>7401</v>
      </c>
      <c r="U91" s="14" t="s">
        <v>7402</v>
      </c>
      <c r="V91" s="21" t="s">
        <v>7403</v>
      </c>
      <c r="W91" s="12"/>
      <c r="X91" s="12"/>
      <c r="Y91" s="12"/>
      <c r="Z91" s="12"/>
      <c r="AA91" s="12"/>
      <c r="AB91" s="12"/>
      <c r="AC91" s="12"/>
      <c r="AD91" s="12"/>
      <c r="AE91" s="12" t="s">
        <v>148</v>
      </c>
      <c r="AF91" s="12"/>
      <c r="AG91" s="12"/>
      <c r="AH91" s="12"/>
      <c r="AI91" s="12"/>
    </row>
    <row r="92" spans="1:35">
      <c r="A92" s="12" t="s">
        <v>7404</v>
      </c>
      <c r="B92" s="12" t="s">
        <v>7404</v>
      </c>
      <c r="C92" s="113" t="s">
        <v>7405</v>
      </c>
      <c r="D92" s="12" t="s">
        <v>50</v>
      </c>
      <c r="E92" s="12" t="s">
        <v>1020</v>
      </c>
      <c r="F92" s="12"/>
      <c r="G92" s="85">
        <f>919820886804</f>
        <v>919820886804</v>
      </c>
      <c r="H92" s="84"/>
      <c r="I92" s="84"/>
      <c r="J92" s="84"/>
      <c r="K92" s="84"/>
      <c r="L92" s="12"/>
      <c r="M92" s="12"/>
      <c r="N92" s="12"/>
      <c r="O92" s="12"/>
      <c r="P92" s="12"/>
      <c r="Q92" s="12"/>
      <c r="R92" s="12"/>
      <c r="S92" s="12"/>
      <c r="T92" s="14" t="s">
        <v>7406</v>
      </c>
      <c r="U92" s="21" t="s">
        <v>7407</v>
      </c>
      <c r="V92" s="12"/>
      <c r="W92" s="52">
        <v>5</v>
      </c>
      <c r="X92" s="52">
        <v>4</v>
      </c>
      <c r="Y92" s="12"/>
      <c r="Z92" s="12"/>
      <c r="AA92" s="12"/>
      <c r="AB92" s="12"/>
      <c r="AC92" s="12"/>
      <c r="AD92" s="12"/>
      <c r="AE92" s="12" t="s">
        <v>148</v>
      </c>
      <c r="AF92" s="12"/>
      <c r="AG92" s="12"/>
      <c r="AH92" s="12"/>
      <c r="AI92" s="12"/>
    </row>
    <row r="93" spans="1:35">
      <c r="A93" s="12" t="s">
        <v>7408</v>
      </c>
      <c r="B93" s="12" t="s">
        <v>7409</v>
      </c>
      <c r="C93" s="113" t="s">
        <v>7410</v>
      </c>
      <c r="D93" s="12" t="s">
        <v>50</v>
      </c>
      <c r="E93" s="12" t="s">
        <v>1020</v>
      </c>
      <c r="F93" s="12"/>
      <c r="G93" s="85">
        <f>919870751453</f>
        <v>919870751453</v>
      </c>
      <c r="H93" s="84"/>
      <c r="I93" s="85">
        <v>918898151339</v>
      </c>
      <c r="J93" s="84"/>
      <c r="K93" s="84"/>
      <c r="L93" s="12"/>
      <c r="M93" s="12"/>
      <c r="N93" s="12"/>
      <c r="O93" s="12"/>
      <c r="P93" s="12"/>
      <c r="Q93" s="12"/>
      <c r="R93" s="12"/>
      <c r="S93" s="12"/>
      <c r="T93" s="14" t="s">
        <v>7411</v>
      </c>
      <c r="U93" s="21" t="s">
        <v>7412</v>
      </c>
      <c r="V93" s="12"/>
      <c r="W93" s="52">
        <v>4</v>
      </c>
      <c r="X93" s="52">
        <v>10</v>
      </c>
      <c r="Y93" s="12"/>
      <c r="Z93" s="52">
        <v>2007</v>
      </c>
      <c r="AA93" s="12"/>
      <c r="AB93" s="12"/>
      <c r="AC93" s="12"/>
      <c r="AD93" s="12" t="s">
        <v>106</v>
      </c>
      <c r="AE93" s="12" t="s">
        <v>148</v>
      </c>
      <c r="AF93" s="12"/>
      <c r="AG93" s="12"/>
      <c r="AH93" s="12" t="s">
        <v>7413</v>
      </c>
      <c r="AI93" s="12"/>
    </row>
    <row r="94" spans="1:35">
      <c r="A94" s="12" t="s">
        <v>7414</v>
      </c>
      <c r="B94" s="12" t="s">
        <v>7415</v>
      </c>
      <c r="C94" s="113" t="s">
        <v>7416</v>
      </c>
      <c r="D94" s="12" t="s">
        <v>50</v>
      </c>
      <c r="E94" s="12" t="s">
        <v>1020</v>
      </c>
      <c r="F94" s="14" t="s">
        <v>7417</v>
      </c>
      <c r="G94" s="85">
        <f>912226862569</f>
        <v>912226862569</v>
      </c>
      <c r="H94" s="84"/>
      <c r="I94" s="85">
        <v>919867819449</v>
      </c>
      <c r="J94" s="84"/>
      <c r="K94" s="84"/>
      <c r="L94" s="12"/>
      <c r="M94" s="12"/>
      <c r="N94" s="12"/>
      <c r="O94" s="12"/>
      <c r="P94" s="12"/>
      <c r="Q94" s="12"/>
      <c r="R94" s="12"/>
      <c r="S94" s="12"/>
      <c r="T94" s="14" t="s">
        <v>7418</v>
      </c>
      <c r="U94" s="14" t="s">
        <v>7419</v>
      </c>
      <c r="V94" s="14" t="s">
        <v>7420</v>
      </c>
      <c r="W94" s="52">
        <v>3.6</v>
      </c>
      <c r="X94" s="52">
        <v>17</v>
      </c>
      <c r="Y94" s="12"/>
      <c r="Z94" s="52">
        <v>1959</v>
      </c>
      <c r="AA94" s="12"/>
      <c r="AB94" s="12"/>
      <c r="AC94" s="12"/>
      <c r="AD94" s="12"/>
      <c r="AE94" s="12" t="s">
        <v>148</v>
      </c>
      <c r="AF94" s="12"/>
      <c r="AG94" s="12"/>
      <c r="AH94" s="12"/>
      <c r="AI94" s="12"/>
    </row>
    <row r="95" spans="1:35">
      <c r="A95" s="12" t="s">
        <v>7421</v>
      </c>
      <c r="B95" s="12" t="s">
        <v>7422</v>
      </c>
      <c r="C95" s="113" t="s">
        <v>7423</v>
      </c>
      <c r="D95" s="12" t="s">
        <v>953</v>
      </c>
      <c r="E95" s="12" t="s">
        <v>1020</v>
      </c>
      <c r="F95" s="12"/>
      <c r="G95" s="85">
        <f>919820112743</f>
        <v>919820112743</v>
      </c>
      <c r="H95" s="84"/>
      <c r="I95" s="85">
        <v>919619319766</v>
      </c>
      <c r="J95" s="84"/>
      <c r="K95" s="84"/>
      <c r="L95" s="12"/>
      <c r="M95" s="12"/>
      <c r="N95" s="12"/>
      <c r="O95" s="12"/>
      <c r="P95" s="12"/>
      <c r="Q95" s="12"/>
      <c r="R95" s="12"/>
      <c r="S95" s="12"/>
      <c r="T95" s="14" t="s">
        <v>7424</v>
      </c>
      <c r="U95" s="21" t="s">
        <v>7425</v>
      </c>
      <c r="V95" s="12"/>
      <c r="W95" s="52">
        <v>4</v>
      </c>
      <c r="X95" s="52">
        <v>13</v>
      </c>
      <c r="Y95" s="12"/>
      <c r="Z95" s="52">
        <v>2015</v>
      </c>
      <c r="AA95" s="12"/>
      <c r="AB95" s="12"/>
      <c r="AC95" s="12"/>
      <c r="AD95" s="28" t="s">
        <v>7426</v>
      </c>
      <c r="AE95" s="12"/>
      <c r="AF95" s="12"/>
      <c r="AG95" s="12"/>
      <c r="AH95" s="14" t="s">
        <v>7427</v>
      </c>
      <c r="AI95" s="12"/>
    </row>
    <row r="96" spans="1:35">
      <c r="A96" s="12" t="s">
        <v>7428</v>
      </c>
      <c r="B96" s="12" t="s">
        <v>7429</v>
      </c>
      <c r="C96" s="113" t="s">
        <v>7430</v>
      </c>
      <c r="D96" s="12" t="s">
        <v>953</v>
      </c>
      <c r="E96" s="12" t="s">
        <v>1020</v>
      </c>
      <c r="F96" s="12"/>
      <c r="G96" s="85">
        <f>919768026464</f>
        <v>919768026464</v>
      </c>
      <c r="H96" s="84"/>
      <c r="I96" s="84"/>
      <c r="J96" s="84" t="s">
        <v>7431</v>
      </c>
      <c r="K96" s="84"/>
      <c r="L96" s="12"/>
      <c r="M96" s="12"/>
      <c r="N96" s="12"/>
      <c r="O96" s="12"/>
      <c r="P96" s="12"/>
      <c r="Q96" s="12"/>
      <c r="R96" s="12"/>
      <c r="S96" s="12" t="s">
        <v>7431</v>
      </c>
      <c r="T96" s="14" t="s">
        <v>7432</v>
      </c>
      <c r="U96" s="14" t="s">
        <v>7433</v>
      </c>
      <c r="V96" s="14" t="s">
        <v>7434</v>
      </c>
      <c r="W96" s="52">
        <v>3.9</v>
      </c>
      <c r="X96" s="52">
        <v>10</v>
      </c>
      <c r="Y96" s="12"/>
      <c r="Z96" s="12"/>
      <c r="AA96" s="12"/>
      <c r="AB96" s="12"/>
      <c r="AC96" s="12"/>
      <c r="AD96" s="12"/>
      <c r="AE96" s="12" t="s">
        <v>148</v>
      </c>
      <c r="AF96" s="12"/>
      <c r="AG96" s="12"/>
      <c r="AH96" s="12"/>
      <c r="AI96" s="28" t="s">
        <v>7435</v>
      </c>
    </row>
    <row r="97" spans="1:35">
      <c r="A97" s="12" t="s">
        <v>7436</v>
      </c>
      <c r="B97" s="12" t="s">
        <v>7437</v>
      </c>
      <c r="C97" s="113" t="s">
        <v>7438</v>
      </c>
      <c r="D97" s="12" t="s">
        <v>953</v>
      </c>
      <c r="E97" s="12" t="s">
        <v>1020</v>
      </c>
      <c r="F97" s="12"/>
      <c r="G97" s="85">
        <f>917498114991</f>
        <v>917498114991</v>
      </c>
      <c r="H97" s="84"/>
      <c r="I97" s="84"/>
      <c r="J97" s="84"/>
      <c r="K97" s="84"/>
      <c r="L97" s="12"/>
      <c r="M97" s="12"/>
      <c r="N97" s="12"/>
      <c r="O97" s="12"/>
      <c r="P97" s="12"/>
      <c r="Q97" s="12"/>
      <c r="R97" s="12"/>
      <c r="S97" s="12"/>
      <c r="T97" s="14" t="s">
        <v>7439</v>
      </c>
      <c r="U97" s="21" t="s">
        <v>7440</v>
      </c>
      <c r="V97" s="28"/>
      <c r="W97" s="28"/>
      <c r="X97" s="28"/>
      <c r="Y97" s="28"/>
      <c r="Z97" s="28"/>
      <c r="AA97" s="12"/>
      <c r="AB97" s="28"/>
      <c r="AC97" s="28"/>
      <c r="AD97" s="12"/>
      <c r="AE97" s="12" t="s">
        <v>148</v>
      </c>
      <c r="AF97" s="12"/>
      <c r="AG97" s="12"/>
      <c r="AH97" s="12"/>
      <c r="AI97" s="12"/>
    </row>
    <row r="98" spans="1:35">
      <c r="A98" s="12" t="s">
        <v>7441</v>
      </c>
      <c r="B98" s="12" t="s">
        <v>7442</v>
      </c>
      <c r="C98" s="113" t="s">
        <v>7443</v>
      </c>
      <c r="D98" s="12" t="s">
        <v>513</v>
      </c>
      <c r="E98" s="12" t="s">
        <v>1020</v>
      </c>
      <c r="F98" s="12"/>
      <c r="G98" s="85">
        <f>919096594552</f>
        <v>919096594552</v>
      </c>
      <c r="H98" s="84"/>
      <c r="I98" s="84"/>
      <c r="J98" s="84"/>
      <c r="K98" s="84"/>
      <c r="L98" s="12"/>
      <c r="M98" s="12"/>
      <c r="N98" s="12"/>
      <c r="O98" s="12"/>
      <c r="P98" s="12"/>
      <c r="Q98" s="12"/>
      <c r="R98" s="12"/>
      <c r="S98" s="12"/>
      <c r="T98" s="14" t="s">
        <v>7444</v>
      </c>
      <c r="U98" s="14" t="s">
        <v>7445</v>
      </c>
      <c r="V98" s="14" t="s">
        <v>7446</v>
      </c>
      <c r="W98" s="52">
        <v>4.7</v>
      </c>
      <c r="X98" s="52">
        <v>19</v>
      </c>
      <c r="Y98" s="12"/>
      <c r="Z98" s="52">
        <v>1998</v>
      </c>
      <c r="AA98" s="12"/>
      <c r="AB98" s="12"/>
      <c r="AC98" s="52">
        <v>2.5</v>
      </c>
      <c r="AD98" s="12" t="s">
        <v>509</v>
      </c>
      <c r="AE98" s="12" t="s">
        <v>148</v>
      </c>
      <c r="AF98" s="12"/>
      <c r="AG98" s="12"/>
      <c r="AH98" s="12"/>
      <c r="AI98" s="12"/>
    </row>
    <row r="99" spans="1:35">
      <c r="A99" s="12" t="s">
        <v>7447</v>
      </c>
      <c r="B99" s="12" t="s">
        <v>7448</v>
      </c>
      <c r="C99" s="113" t="s">
        <v>7449</v>
      </c>
      <c r="D99" s="12" t="s">
        <v>513</v>
      </c>
      <c r="E99" s="12" t="s">
        <v>1020</v>
      </c>
      <c r="F99" s="14" t="s">
        <v>7450</v>
      </c>
      <c r="G99" s="85">
        <f>917058885505</f>
        <v>917058885505</v>
      </c>
      <c r="H99" s="84"/>
      <c r="I99" s="84"/>
      <c r="J99" s="84"/>
      <c r="K99" s="84"/>
      <c r="L99" s="12"/>
      <c r="M99" s="12"/>
      <c r="N99" s="12"/>
      <c r="O99" s="12"/>
      <c r="P99" s="12"/>
      <c r="Q99" s="28" t="s">
        <v>7451</v>
      </c>
      <c r="R99" s="12"/>
      <c r="S99" s="12" t="s">
        <v>7452</v>
      </c>
      <c r="T99" s="14" t="s">
        <v>7453</v>
      </c>
      <c r="U99" s="14" t="s">
        <v>7453</v>
      </c>
      <c r="V99" s="14" t="s">
        <v>7454</v>
      </c>
      <c r="W99" s="52">
        <v>4.7</v>
      </c>
      <c r="X99" s="52">
        <v>35</v>
      </c>
      <c r="Y99" s="12"/>
      <c r="Z99" s="52">
        <v>2013</v>
      </c>
      <c r="AA99" s="12"/>
      <c r="AB99" s="12"/>
      <c r="AC99" s="12"/>
      <c r="AD99" s="12"/>
      <c r="AE99" s="12" t="s">
        <v>148</v>
      </c>
      <c r="AF99" s="12"/>
      <c r="AG99" s="12"/>
      <c r="AH99" s="12"/>
      <c r="AI99" s="12"/>
    </row>
    <row r="100" spans="1:35">
      <c r="A100" s="12" t="s">
        <v>7455</v>
      </c>
      <c r="B100" s="12" t="s">
        <v>7456</v>
      </c>
      <c r="C100" s="113" t="s">
        <v>7457</v>
      </c>
      <c r="D100" s="12" t="s">
        <v>513</v>
      </c>
      <c r="E100" s="12" t="s">
        <v>1020</v>
      </c>
      <c r="F100" s="12"/>
      <c r="G100" s="85">
        <f>919766912624</f>
        <v>919766912624</v>
      </c>
      <c r="H100" s="84"/>
      <c r="I100" s="84"/>
      <c r="J100" s="84"/>
      <c r="K100" s="84"/>
      <c r="L100" s="12"/>
      <c r="M100" s="12"/>
      <c r="N100" s="12"/>
      <c r="O100" s="12"/>
      <c r="P100" s="12"/>
      <c r="Q100" s="12"/>
      <c r="R100" s="12"/>
      <c r="S100" s="12"/>
      <c r="T100" s="14" t="s">
        <v>7458</v>
      </c>
      <c r="U100" s="21" t="s">
        <v>7459</v>
      </c>
      <c r="V100" s="12"/>
      <c r="W100" s="52">
        <v>4.3</v>
      </c>
      <c r="X100" s="52">
        <v>29</v>
      </c>
      <c r="Y100" s="12"/>
      <c r="Z100" s="12"/>
      <c r="AA100" s="12"/>
      <c r="AB100" s="12"/>
      <c r="AC100" s="12"/>
      <c r="AD100" s="12"/>
      <c r="AE100" s="12" t="s">
        <v>148</v>
      </c>
      <c r="AF100" s="12"/>
      <c r="AG100" s="12"/>
      <c r="AH100" s="31" t="s">
        <v>7460</v>
      </c>
      <c r="AI100" s="12"/>
    </row>
    <row r="101" spans="1:35">
      <c r="A101" s="12" t="s">
        <v>7461</v>
      </c>
      <c r="B101" s="12" t="s">
        <v>7462</v>
      </c>
      <c r="C101" s="113" t="s">
        <v>7463</v>
      </c>
      <c r="D101" s="12" t="s">
        <v>923</v>
      </c>
      <c r="E101" s="12" t="s">
        <v>1020</v>
      </c>
      <c r="F101" s="12"/>
      <c r="G101" s="85">
        <f>918408990051</f>
        <v>918408990051</v>
      </c>
      <c r="H101" s="84"/>
      <c r="I101" s="84"/>
      <c r="J101" s="84"/>
      <c r="K101" s="84"/>
      <c r="L101" s="12"/>
      <c r="M101" s="12"/>
      <c r="N101" s="12"/>
      <c r="O101" s="12"/>
      <c r="P101" s="12"/>
      <c r="Q101" s="12"/>
      <c r="R101" s="12"/>
      <c r="S101" s="12"/>
      <c r="T101" s="14" t="s">
        <v>7464</v>
      </c>
      <c r="U101" s="14" t="s">
        <v>7464</v>
      </c>
      <c r="V101" s="21" t="s">
        <v>7465</v>
      </c>
      <c r="W101" s="28"/>
      <c r="X101" s="12"/>
      <c r="Y101" s="12"/>
      <c r="Z101" s="12"/>
      <c r="AA101" s="12"/>
      <c r="AB101" s="12"/>
      <c r="AC101" s="12"/>
      <c r="AD101" s="12"/>
      <c r="AE101" s="12" t="s">
        <v>148</v>
      </c>
      <c r="AF101" s="12"/>
      <c r="AG101" s="12"/>
      <c r="AH101" s="12"/>
      <c r="AI101" s="12"/>
    </row>
    <row r="102" spans="1:35">
      <c r="A102" s="12" t="s">
        <v>7466</v>
      </c>
      <c r="B102" s="12" t="s">
        <v>7467</v>
      </c>
      <c r="C102" s="113" t="s">
        <v>7468</v>
      </c>
      <c r="D102" s="12" t="s">
        <v>7469</v>
      </c>
      <c r="E102" s="12" t="s">
        <v>1020</v>
      </c>
      <c r="F102" s="14" t="s">
        <v>7470</v>
      </c>
      <c r="G102" s="85">
        <f>919323793272</f>
        <v>919323793272</v>
      </c>
      <c r="H102" s="84"/>
      <c r="I102" s="92" t="s">
        <v>7471</v>
      </c>
      <c r="J102" s="84"/>
      <c r="K102" s="84"/>
      <c r="L102" s="12"/>
      <c r="M102" s="12"/>
      <c r="N102" s="12"/>
      <c r="O102" s="12"/>
      <c r="P102" s="12"/>
      <c r="Q102" s="12"/>
      <c r="R102" s="12"/>
      <c r="S102" s="12"/>
      <c r="T102" s="14" t="s">
        <v>7472</v>
      </c>
      <c r="U102" s="14" t="s">
        <v>7472</v>
      </c>
      <c r="V102" s="14" t="s">
        <v>7473</v>
      </c>
      <c r="W102" s="52">
        <v>4.5999999999999996</v>
      </c>
      <c r="X102" s="52">
        <v>105</v>
      </c>
      <c r="Y102" s="12"/>
      <c r="Z102" s="12"/>
      <c r="AA102" s="12"/>
      <c r="AB102" s="12"/>
      <c r="AC102" s="52">
        <v>3</v>
      </c>
      <c r="AD102" s="12"/>
      <c r="AE102" s="12" t="s">
        <v>148</v>
      </c>
      <c r="AF102" s="12"/>
      <c r="AG102" s="12"/>
      <c r="AH102" s="12"/>
      <c r="AI102" s="12"/>
    </row>
    <row r="103" spans="1:35">
      <c r="A103" s="12" t="s">
        <v>7474</v>
      </c>
      <c r="B103" s="12" t="s">
        <v>7475</v>
      </c>
      <c r="C103" s="113" t="s">
        <v>7476</v>
      </c>
      <c r="D103" s="12" t="s">
        <v>2139</v>
      </c>
      <c r="E103" s="12" t="s">
        <v>1020</v>
      </c>
      <c r="F103" s="14" t="s">
        <v>7477</v>
      </c>
      <c r="G103" s="84" t="s">
        <v>7478</v>
      </c>
      <c r="H103" s="84"/>
      <c r="I103" s="84"/>
      <c r="J103" s="92" t="s">
        <v>7479</v>
      </c>
      <c r="K103" s="84"/>
      <c r="L103" s="12"/>
      <c r="M103" s="12"/>
      <c r="N103" s="12"/>
      <c r="O103" s="12"/>
      <c r="P103" s="12"/>
      <c r="Q103" s="12"/>
      <c r="R103" s="12"/>
      <c r="S103" s="12"/>
      <c r="T103" s="14" t="s">
        <v>7480</v>
      </c>
      <c r="U103" s="14" t="s">
        <v>7480</v>
      </c>
      <c r="V103" s="14" t="s">
        <v>7481</v>
      </c>
      <c r="W103" s="52">
        <v>5</v>
      </c>
      <c r="X103" s="52">
        <v>1</v>
      </c>
      <c r="Y103" s="12"/>
      <c r="Z103" s="12"/>
      <c r="AA103" s="12"/>
      <c r="AB103" s="12"/>
      <c r="AC103" s="12"/>
      <c r="AD103" s="12"/>
      <c r="AE103" s="12" t="s">
        <v>148</v>
      </c>
      <c r="AF103" s="12"/>
      <c r="AG103" s="12"/>
      <c r="AH103" s="12" t="s">
        <v>7482</v>
      </c>
      <c r="AI103" s="12"/>
    </row>
    <row r="104" spans="1:35">
      <c r="A104" s="12" t="s">
        <v>7483</v>
      </c>
      <c r="B104" s="12" t="s">
        <v>7484</v>
      </c>
      <c r="C104" s="113" t="s">
        <v>7485</v>
      </c>
      <c r="D104" s="12" t="s">
        <v>2111</v>
      </c>
      <c r="E104" s="12" t="s">
        <v>1020</v>
      </c>
      <c r="F104" s="12"/>
      <c r="G104" s="85">
        <f>919819375084</f>
        <v>919819375084</v>
      </c>
      <c r="H104" s="84"/>
      <c r="I104" s="84"/>
      <c r="J104" s="84"/>
      <c r="K104" s="84"/>
      <c r="L104" s="12"/>
      <c r="M104" s="12"/>
      <c r="N104" s="12"/>
      <c r="O104" s="12"/>
      <c r="P104" s="12"/>
      <c r="Q104" s="12"/>
      <c r="R104" s="12"/>
      <c r="S104" s="12"/>
      <c r="T104" s="14" t="s">
        <v>7486</v>
      </c>
      <c r="U104" s="14" t="s">
        <v>7486</v>
      </c>
      <c r="V104" s="14" t="s">
        <v>7487</v>
      </c>
      <c r="W104" s="52">
        <v>4.9000000000000004</v>
      </c>
      <c r="X104" s="52">
        <v>7</v>
      </c>
      <c r="Y104" s="12"/>
      <c r="Z104" s="12"/>
      <c r="AA104" s="12"/>
      <c r="AB104" s="12"/>
      <c r="AC104" s="12"/>
      <c r="AD104" s="12"/>
      <c r="AE104" s="12" t="s">
        <v>6602</v>
      </c>
      <c r="AF104" s="12"/>
      <c r="AG104" s="12"/>
      <c r="AH104" s="12"/>
      <c r="AI104" s="12"/>
    </row>
    <row r="105" spans="1:35">
      <c r="A105" s="12" t="s">
        <v>7488</v>
      </c>
      <c r="B105" s="12" t="s">
        <v>7489</v>
      </c>
      <c r="C105" s="113" t="s">
        <v>7490</v>
      </c>
      <c r="D105" s="12" t="s">
        <v>7491</v>
      </c>
      <c r="E105" s="12" t="s">
        <v>1020</v>
      </c>
      <c r="F105" s="12"/>
      <c r="G105" s="85">
        <f>919421835550</f>
        <v>919421835550</v>
      </c>
      <c r="H105" s="84"/>
      <c r="I105" s="84"/>
      <c r="J105" s="84"/>
      <c r="K105" s="84"/>
      <c r="L105" s="12"/>
      <c r="M105" s="12"/>
      <c r="N105" s="12"/>
      <c r="O105" s="12"/>
      <c r="P105" s="12"/>
      <c r="Q105" s="12"/>
      <c r="R105" s="12"/>
      <c r="S105" s="12"/>
      <c r="T105" s="14" t="s">
        <v>7492</v>
      </c>
      <c r="U105" s="21" t="s">
        <v>7493</v>
      </c>
      <c r="V105" s="12"/>
      <c r="W105" s="52">
        <v>3</v>
      </c>
      <c r="X105" s="52">
        <v>2</v>
      </c>
      <c r="Y105" s="12"/>
      <c r="Z105" s="12"/>
      <c r="AA105" s="12"/>
      <c r="AB105" s="12"/>
      <c r="AC105" s="12"/>
      <c r="AD105" s="12"/>
      <c r="AE105" s="12" t="s">
        <v>148</v>
      </c>
      <c r="AF105" s="12"/>
      <c r="AG105" s="12"/>
      <c r="AH105" s="12"/>
      <c r="AI105" s="12"/>
    </row>
    <row r="106" spans="1:35">
      <c r="A106" s="12" t="s">
        <v>7494</v>
      </c>
      <c r="B106" s="12" t="s">
        <v>7495</v>
      </c>
      <c r="C106" s="113" t="s">
        <v>7496</v>
      </c>
      <c r="D106" s="12" t="s">
        <v>2517</v>
      </c>
      <c r="E106" s="12" t="s">
        <v>1020</v>
      </c>
      <c r="F106" s="14" t="s">
        <v>7497</v>
      </c>
      <c r="G106" s="85">
        <f>919822098181</f>
        <v>919822098181</v>
      </c>
      <c r="H106" s="84"/>
      <c r="I106" s="84"/>
      <c r="J106" s="84"/>
      <c r="K106" s="84"/>
      <c r="L106" s="12"/>
      <c r="M106" s="12"/>
      <c r="N106" s="12"/>
      <c r="O106" s="12"/>
      <c r="P106" s="12"/>
      <c r="Q106" s="12"/>
      <c r="R106" s="12"/>
      <c r="S106" s="12"/>
      <c r="T106" s="14" t="s">
        <v>7498</v>
      </c>
      <c r="U106" s="14" t="s">
        <v>7499</v>
      </c>
      <c r="V106" s="14" t="s">
        <v>7500</v>
      </c>
      <c r="W106" s="52">
        <v>4.2</v>
      </c>
      <c r="X106" s="52">
        <v>6</v>
      </c>
      <c r="Y106" s="12"/>
      <c r="Z106" s="52">
        <v>2015</v>
      </c>
      <c r="AA106" s="12"/>
      <c r="AB106" s="12"/>
      <c r="AC106" s="28" t="s">
        <v>7501</v>
      </c>
      <c r="AD106" s="12"/>
      <c r="AE106" s="12" t="s">
        <v>148</v>
      </c>
      <c r="AF106" s="12"/>
      <c r="AG106" s="12"/>
      <c r="AH106" s="12"/>
      <c r="AI106" s="12"/>
    </row>
    <row r="107" spans="1:35">
      <c r="A107" s="12" t="s">
        <v>7502</v>
      </c>
      <c r="B107" s="12" t="s">
        <v>7503</v>
      </c>
      <c r="C107" s="113" t="s">
        <v>7504</v>
      </c>
      <c r="D107" s="12" t="s">
        <v>2711</v>
      </c>
      <c r="E107" s="12" t="s">
        <v>1020</v>
      </c>
      <c r="F107" s="12"/>
      <c r="G107" s="85">
        <f>919323701428</f>
        <v>919323701428</v>
      </c>
      <c r="H107" s="84"/>
      <c r="I107" s="85">
        <v>917045414104</v>
      </c>
      <c r="J107" s="84"/>
      <c r="K107" s="84"/>
      <c r="L107" s="12"/>
      <c r="M107" s="12"/>
      <c r="N107" s="12"/>
      <c r="O107" s="12"/>
      <c r="P107" s="12"/>
      <c r="Q107" s="12"/>
      <c r="R107" s="12"/>
      <c r="S107" s="12"/>
      <c r="T107" s="14" t="s">
        <v>7505</v>
      </c>
      <c r="U107" s="14" t="s">
        <v>7506</v>
      </c>
      <c r="V107" s="14" t="s">
        <v>7507</v>
      </c>
      <c r="W107" s="52">
        <v>4.5999999999999996</v>
      </c>
      <c r="X107" s="52">
        <v>7</v>
      </c>
      <c r="Y107" s="12"/>
      <c r="Z107" s="12"/>
      <c r="AA107" s="12"/>
      <c r="AB107" s="12"/>
      <c r="AC107" s="52">
        <v>43902</v>
      </c>
      <c r="AD107" s="12"/>
      <c r="AE107" s="12" t="s">
        <v>148</v>
      </c>
      <c r="AF107" s="12"/>
      <c r="AG107" s="12"/>
      <c r="AH107" s="12"/>
      <c r="AI107" s="12"/>
    </row>
    <row r="108" spans="1:35">
      <c r="A108" s="12" t="s">
        <v>7508</v>
      </c>
      <c r="B108" s="12" t="s">
        <v>7509</v>
      </c>
      <c r="C108" s="113" t="s">
        <v>7510</v>
      </c>
      <c r="D108" s="12" t="s">
        <v>2090</v>
      </c>
      <c r="E108" s="12" t="s">
        <v>1020</v>
      </c>
      <c r="F108" s="12"/>
      <c r="G108" s="84" t="s">
        <v>7511</v>
      </c>
      <c r="H108" s="84"/>
      <c r="I108" s="84"/>
      <c r="J108" s="84"/>
      <c r="K108" s="84"/>
      <c r="L108" s="12"/>
      <c r="M108" s="12"/>
      <c r="N108" s="12"/>
      <c r="O108" s="12"/>
      <c r="P108" s="12"/>
      <c r="Q108" s="12"/>
      <c r="R108" s="12"/>
      <c r="S108" s="12"/>
      <c r="T108" s="14" t="s">
        <v>7512</v>
      </c>
      <c r="U108" s="14" t="s">
        <v>7513</v>
      </c>
      <c r="V108" s="14" t="s">
        <v>7514</v>
      </c>
      <c r="W108" s="52">
        <v>4.8</v>
      </c>
      <c r="X108" s="52">
        <v>18</v>
      </c>
      <c r="Y108" s="12"/>
      <c r="Z108" s="52">
        <v>2013</v>
      </c>
      <c r="AA108" s="12"/>
      <c r="AB108" s="12"/>
      <c r="AC108" s="12"/>
      <c r="AD108" s="12" t="s">
        <v>382</v>
      </c>
      <c r="AE108" s="12" t="s">
        <v>148</v>
      </c>
      <c r="AF108" s="12"/>
      <c r="AG108" s="12"/>
      <c r="AH108" s="12"/>
      <c r="AI108" s="12"/>
    </row>
    <row r="109" spans="1:35">
      <c r="A109" s="12" t="s">
        <v>7515</v>
      </c>
      <c r="B109" s="12" t="s">
        <v>7516</v>
      </c>
      <c r="C109" s="113" t="s">
        <v>7517</v>
      </c>
      <c r="D109" s="12" t="s">
        <v>145</v>
      </c>
      <c r="E109" s="136" t="s">
        <v>1023</v>
      </c>
      <c r="F109" s="12"/>
      <c r="G109" s="84"/>
      <c r="H109" s="84"/>
      <c r="I109" s="84"/>
      <c r="J109" s="84"/>
      <c r="K109" s="84"/>
      <c r="L109" s="12"/>
      <c r="M109" s="12"/>
      <c r="N109" s="12"/>
      <c r="O109" s="12"/>
      <c r="P109" s="12"/>
      <c r="Q109" s="12"/>
      <c r="R109" s="12"/>
      <c r="S109" s="12"/>
      <c r="T109" s="14" t="s">
        <v>7518</v>
      </c>
      <c r="U109" s="21" t="s">
        <v>7518</v>
      </c>
      <c r="V109" s="12"/>
      <c r="W109" s="52">
        <v>3.1</v>
      </c>
      <c r="X109" s="52">
        <v>28</v>
      </c>
      <c r="Y109" s="12"/>
      <c r="Z109" s="12"/>
      <c r="AA109" s="12"/>
      <c r="AB109" s="12"/>
      <c r="AC109" s="12"/>
      <c r="AD109" s="12"/>
      <c r="AE109" s="12" t="s">
        <v>148</v>
      </c>
      <c r="AF109" s="12"/>
      <c r="AG109" s="12"/>
      <c r="AH109" s="12"/>
      <c r="AI109" s="12"/>
    </row>
    <row r="110" spans="1:35">
      <c r="A110" s="12" t="s">
        <v>7519</v>
      </c>
      <c r="B110" s="12" t="s">
        <v>7520</v>
      </c>
      <c r="C110" s="112" t="s">
        <v>3628</v>
      </c>
      <c r="D110" s="15" t="s">
        <v>5378</v>
      </c>
      <c r="E110" s="15" t="s">
        <v>1019</v>
      </c>
      <c r="G110" s="137">
        <v>9743212495</v>
      </c>
      <c r="H110" s="151"/>
      <c r="I110" s="151"/>
      <c r="J110" s="151"/>
      <c r="K110" s="151"/>
      <c r="L110" s="15"/>
      <c r="M110" s="15"/>
      <c r="N110" s="138"/>
      <c r="O110" s="21" t="s">
        <v>7521</v>
      </c>
      <c r="P110" s="28"/>
      <c r="Q110" s="12"/>
      <c r="R110" s="12" t="s">
        <v>3628</v>
      </c>
      <c r="S110" s="12"/>
      <c r="T110" s="12"/>
      <c r="U110" s="12"/>
      <c r="V110" s="12"/>
      <c r="W110" s="12"/>
      <c r="X110" s="12"/>
      <c r="Y110" s="12"/>
      <c r="Z110" s="12"/>
      <c r="AA110" s="12"/>
      <c r="AB110" s="12"/>
      <c r="AC110" s="12"/>
      <c r="AD110" s="12"/>
      <c r="AE110" s="12"/>
      <c r="AF110" s="12"/>
      <c r="AG110" s="12"/>
      <c r="AH110" s="12"/>
      <c r="AI110" s="12"/>
    </row>
    <row r="111" spans="1:35">
      <c r="A111" s="12" t="s">
        <v>7522</v>
      </c>
      <c r="B111" s="12" t="s">
        <v>7523</v>
      </c>
      <c r="C111" s="112" t="s">
        <v>3628</v>
      </c>
      <c r="D111" s="15" t="s">
        <v>5378</v>
      </c>
      <c r="E111" s="15" t="s">
        <v>1019</v>
      </c>
      <c r="G111" s="137">
        <v>9880236238</v>
      </c>
      <c r="H111" s="84"/>
      <c r="I111" s="84"/>
      <c r="J111" s="84"/>
      <c r="K111" s="84"/>
      <c r="L111" s="12"/>
      <c r="M111" s="12"/>
      <c r="N111" s="28"/>
      <c r="O111" s="21" t="s">
        <v>7521</v>
      </c>
      <c r="P111" s="28"/>
      <c r="Q111" s="12"/>
      <c r="R111" s="12" t="s">
        <v>3628</v>
      </c>
      <c r="S111" s="12"/>
      <c r="T111" s="12"/>
      <c r="U111" s="12"/>
      <c r="V111" s="12"/>
      <c r="W111" s="12"/>
      <c r="X111" s="12"/>
      <c r="Y111" s="12"/>
      <c r="Z111" s="12"/>
      <c r="AA111" s="12"/>
      <c r="AB111" s="12"/>
      <c r="AC111" s="12"/>
      <c r="AD111" s="12"/>
      <c r="AE111" s="12"/>
      <c r="AF111" s="12"/>
      <c r="AG111" s="12"/>
      <c r="AH111" s="12"/>
      <c r="AI111" s="12"/>
    </row>
    <row r="112" spans="1:35">
      <c r="A112" s="12" t="s">
        <v>7524</v>
      </c>
      <c r="B112" s="12" t="s">
        <v>7525</v>
      </c>
      <c r="C112" s="112" t="s">
        <v>3628</v>
      </c>
      <c r="D112" s="15" t="s">
        <v>5378</v>
      </c>
      <c r="E112" s="15" t="s">
        <v>1019</v>
      </c>
      <c r="G112" s="137">
        <v>9964819004</v>
      </c>
      <c r="H112" s="84"/>
      <c r="I112" s="84"/>
      <c r="J112" s="84"/>
      <c r="K112" s="84"/>
      <c r="L112" s="12"/>
      <c r="M112" s="12"/>
      <c r="N112" s="28"/>
      <c r="O112" s="21" t="s">
        <v>7521</v>
      </c>
      <c r="P112" s="28"/>
      <c r="Q112" s="12"/>
      <c r="R112" s="12" t="s">
        <v>3628</v>
      </c>
      <c r="S112" s="12"/>
      <c r="T112" s="12"/>
      <c r="U112" s="12"/>
      <c r="V112" s="12"/>
      <c r="W112" s="12"/>
      <c r="X112" s="12"/>
      <c r="Y112" s="12"/>
      <c r="Z112" s="12"/>
      <c r="AA112" s="12"/>
      <c r="AB112" s="12"/>
      <c r="AC112" s="12"/>
      <c r="AD112" s="12"/>
      <c r="AE112" s="12"/>
      <c r="AF112" s="12"/>
      <c r="AG112" s="12"/>
      <c r="AH112" s="12"/>
      <c r="AI112" s="12"/>
    </row>
    <row r="113" spans="1:35">
      <c r="A113" s="12" t="s">
        <v>7526</v>
      </c>
      <c r="B113" s="12" t="s">
        <v>7527</v>
      </c>
      <c r="C113" s="112" t="s">
        <v>3628</v>
      </c>
      <c r="D113" s="15" t="s">
        <v>5378</v>
      </c>
      <c r="E113" s="15" t="s">
        <v>1019</v>
      </c>
      <c r="G113" s="52">
        <f>+(91)-9980888552</f>
        <v>-9980888461</v>
      </c>
      <c r="H113" s="84"/>
      <c r="I113" s="84"/>
      <c r="J113" s="84"/>
      <c r="K113" s="84"/>
      <c r="L113" s="12"/>
      <c r="M113" s="12"/>
      <c r="N113" s="28"/>
      <c r="O113" s="21" t="s">
        <v>7521</v>
      </c>
      <c r="P113" s="28"/>
      <c r="Q113" s="12"/>
      <c r="R113" s="12" t="s">
        <v>3628</v>
      </c>
      <c r="S113" s="12"/>
      <c r="T113" s="12"/>
      <c r="U113" s="12"/>
      <c r="V113" s="12"/>
      <c r="W113" s="12"/>
      <c r="X113" s="12"/>
      <c r="Y113" s="12"/>
      <c r="Z113" s="12"/>
      <c r="AA113" s="12"/>
      <c r="AB113" s="12"/>
      <c r="AC113" s="12"/>
      <c r="AD113" s="12"/>
      <c r="AE113" s="12"/>
      <c r="AF113" s="12"/>
      <c r="AG113" s="12"/>
      <c r="AH113" s="12"/>
      <c r="AI113" s="12"/>
    </row>
    <row r="114" spans="1:35">
      <c r="A114" s="12" t="s">
        <v>7528</v>
      </c>
      <c r="B114" s="12" t="s">
        <v>7529</v>
      </c>
      <c r="C114" s="112" t="s">
        <v>3628</v>
      </c>
      <c r="D114" s="15" t="s">
        <v>5378</v>
      </c>
      <c r="E114" s="15" t="s">
        <v>1019</v>
      </c>
      <c r="G114" s="52">
        <f>+(91)-8660639395</f>
        <v>-8660639304</v>
      </c>
      <c r="H114" s="84"/>
      <c r="I114" s="84"/>
      <c r="J114" s="84"/>
      <c r="K114" s="84"/>
      <c r="L114" s="12"/>
      <c r="M114" s="12"/>
      <c r="N114" s="28"/>
      <c r="O114" s="21" t="s">
        <v>7521</v>
      </c>
      <c r="P114" s="28"/>
      <c r="Q114" s="12"/>
      <c r="R114" s="12" t="s">
        <v>3628</v>
      </c>
      <c r="S114" s="12"/>
      <c r="T114" s="12"/>
      <c r="U114" s="12"/>
      <c r="V114" s="12"/>
      <c r="W114" s="12"/>
      <c r="X114" s="12"/>
      <c r="Y114" s="12"/>
      <c r="Z114" s="12"/>
      <c r="AA114" s="12"/>
      <c r="AB114" s="12"/>
      <c r="AC114" s="12"/>
      <c r="AD114" s="12"/>
      <c r="AE114" s="12"/>
      <c r="AF114" s="12"/>
      <c r="AG114" s="12"/>
      <c r="AH114" s="12"/>
      <c r="AI114" s="12"/>
    </row>
    <row r="115" spans="1:35">
      <c r="A115" s="12" t="s">
        <v>7530</v>
      </c>
      <c r="B115" s="12" t="s">
        <v>7531</v>
      </c>
      <c r="C115" s="112" t="s">
        <v>3628</v>
      </c>
      <c r="D115" s="15" t="s">
        <v>7532</v>
      </c>
      <c r="E115" s="15" t="s">
        <v>1019</v>
      </c>
      <c r="G115" s="52">
        <f>+(91)-9152664495</f>
        <v>-9152664404</v>
      </c>
      <c r="H115" s="84"/>
      <c r="I115" s="84"/>
      <c r="J115" s="84"/>
      <c r="K115" s="84"/>
      <c r="L115" s="12"/>
      <c r="M115" s="12"/>
      <c r="N115" s="28"/>
      <c r="O115" s="21" t="s">
        <v>7533</v>
      </c>
      <c r="P115" s="28"/>
      <c r="Q115" s="12"/>
      <c r="R115" s="12" t="s">
        <v>3628</v>
      </c>
      <c r="S115" s="12"/>
      <c r="T115" s="12"/>
      <c r="U115" s="12"/>
      <c r="V115" s="12"/>
      <c r="W115" s="12"/>
      <c r="X115" s="12"/>
      <c r="Y115" s="12"/>
      <c r="Z115" s="12"/>
      <c r="AA115" s="12"/>
      <c r="AB115" s="12"/>
      <c r="AC115" s="12"/>
      <c r="AD115" s="12"/>
      <c r="AE115" s="12"/>
      <c r="AF115" s="12"/>
      <c r="AG115" s="12"/>
      <c r="AH115" s="12"/>
      <c r="AI115" s="12"/>
    </row>
    <row r="116" spans="1:35">
      <c r="A116" s="12" t="s">
        <v>7534</v>
      </c>
      <c r="B116" s="12" t="s">
        <v>7535</v>
      </c>
      <c r="C116" s="112" t="s">
        <v>3628</v>
      </c>
      <c r="D116" s="15" t="s">
        <v>7536</v>
      </c>
      <c r="E116" s="15" t="s">
        <v>1019</v>
      </c>
      <c r="G116" s="52">
        <f>+(91)-9152665906</f>
        <v>-9152665815</v>
      </c>
      <c r="H116" s="151"/>
      <c r="I116" s="151"/>
      <c r="J116" s="151"/>
      <c r="K116" s="151"/>
      <c r="L116" s="15"/>
      <c r="M116" s="15"/>
      <c r="N116" s="138"/>
      <c r="O116" s="21" t="s">
        <v>7537</v>
      </c>
      <c r="P116" s="28"/>
      <c r="Q116" s="12"/>
      <c r="R116" s="12" t="s">
        <v>3628</v>
      </c>
      <c r="S116" s="12"/>
      <c r="T116" s="12"/>
      <c r="U116" s="12"/>
      <c r="V116" s="12"/>
      <c r="W116" s="12"/>
      <c r="X116" s="12"/>
      <c r="Y116" s="12"/>
      <c r="Z116" s="12"/>
      <c r="AA116" s="12"/>
      <c r="AB116" s="12"/>
      <c r="AC116" s="12"/>
      <c r="AD116" s="12"/>
      <c r="AE116" s="12"/>
      <c r="AF116" s="12"/>
      <c r="AG116" s="12"/>
      <c r="AH116" s="12"/>
      <c r="AI116" s="12"/>
    </row>
    <row r="117" spans="1:35">
      <c r="A117" s="12" t="s">
        <v>7538</v>
      </c>
      <c r="B117" s="12" t="s">
        <v>7539</v>
      </c>
      <c r="C117" s="112" t="s">
        <v>3628</v>
      </c>
      <c r="D117" s="15" t="s">
        <v>7536</v>
      </c>
      <c r="E117" s="15" t="s">
        <v>1019</v>
      </c>
      <c r="G117" s="52">
        <f>+(91)-9152202620</f>
        <v>-9152202529</v>
      </c>
      <c r="H117" s="84"/>
      <c r="I117" s="84"/>
      <c r="J117" s="84"/>
      <c r="K117" s="84"/>
      <c r="L117" s="12"/>
      <c r="M117" s="12"/>
      <c r="N117" s="28"/>
      <c r="O117" s="21" t="s">
        <v>7540</v>
      </c>
      <c r="P117" s="28"/>
      <c r="Q117" s="12"/>
      <c r="R117" s="12" t="s">
        <v>3628</v>
      </c>
      <c r="S117" s="12"/>
      <c r="T117" s="12"/>
      <c r="U117" s="12"/>
      <c r="V117" s="12"/>
      <c r="W117" s="12"/>
      <c r="X117" s="12"/>
      <c r="Y117" s="12"/>
      <c r="Z117" s="12"/>
      <c r="AA117" s="12"/>
      <c r="AB117" s="12"/>
      <c r="AC117" s="12"/>
      <c r="AD117" s="12"/>
      <c r="AE117" s="12"/>
      <c r="AF117" s="12"/>
      <c r="AG117" s="12"/>
      <c r="AH117" s="12"/>
      <c r="AI117" s="12"/>
    </row>
    <row r="118" spans="1:35">
      <c r="A118" s="12" t="s">
        <v>7541</v>
      </c>
      <c r="B118" s="12" t="s">
        <v>7542</v>
      </c>
      <c r="C118" s="112" t="s">
        <v>3628</v>
      </c>
      <c r="D118" s="15" t="s">
        <v>7536</v>
      </c>
      <c r="E118" s="15" t="s">
        <v>1019</v>
      </c>
      <c r="G118" s="52">
        <f>+(91)-9152517019</f>
        <v>-9152516928</v>
      </c>
      <c r="H118" s="84"/>
      <c r="I118" s="84"/>
      <c r="J118" s="84"/>
      <c r="K118" s="84"/>
      <c r="L118" s="12"/>
      <c r="M118" s="12"/>
      <c r="N118" s="28"/>
      <c r="O118" s="21" t="s">
        <v>7543</v>
      </c>
      <c r="P118" s="28"/>
      <c r="Q118" s="12"/>
      <c r="R118" s="12" t="s">
        <v>3628</v>
      </c>
      <c r="S118" s="12"/>
      <c r="T118" s="12"/>
      <c r="U118" s="12"/>
      <c r="V118" s="12"/>
      <c r="W118" s="12"/>
      <c r="X118" s="12"/>
      <c r="Y118" s="12"/>
      <c r="Z118" s="12"/>
      <c r="AA118" s="12"/>
      <c r="AB118" s="12"/>
      <c r="AC118" s="12"/>
      <c r="AD118" s="12"/>
      <c r="AE118" s="12"/>
      <c r="AF118" s="12"/>
      <c r="AG118" s="12"/>
      <c r="AH118" s="12"/>
      <c r="AI118" s="12"/>
    </row>
    <row r="119" spans="1:35">
      <c r="A119" s="12" t="s">
        <v>7544</v>
      </c>
      <c r="B119" s="12" t="s">
        <v>7545</v>
      </c>
      <c r="C119" s="112" t="s">
        <v>3628</v>
      </c>
      <c r="D119" s="15" t="s">
        <v>7536</v>
      </c>
      <c r="E119" s="15" t="s">
        <v>1019</v>
      </c>
      <c r="G119" s="52">
        <f>+(91)-9152967677</f>
        <v>-9152967586</v>
      </c>
      <c r="H119" s="84"/>
      <c r="I119" s="84"/>
      <c r="J119" s="84"/>
      <c r="K119" s="84"/>
      <c r="L119" s="12"/>
      <c r="M119" s="12"/>
      <c r="N119" s="28"/>
      <c r="O119" s="21" t="s">
        <v>7546</v>
      </c>
      <c r="P119" s="28"/>
      <c r="Q119" s="12"/>
      <c r="R119" s="12" t="s">
        <v>3628</v>
      </c>
      <c r="S119" s="12"/>
      <c r="T119" s="12"/>
      <c r="U119" s="12"/>
      <c r="V119" s="12"/>
      <c r="W119" s="12"/>
      <c r="X119" s="12"/>
      <c r="Y119" s="12"/>
      <c r="Z119" s="12"/>
      <c r="AA119" s="12"/>
      <c r="AB119" s="12"/>
      <c r="AC119" s="12"/>
      <c r="AD119" s="12"/>
      <c r="AE119" s="12"/>
      <c r="AF119" s="12"/>
      <c r="AG119" s="12"/>
      <c r="AH119" s="12"/>
      <c r="AI119" s="12"/>
    </row>
    <row r="120" spans="1:35">
      <c r="A120" s="12" t="s">
        <v>7547</v>
      </c>
      <c r="B120" s="12" t="s">
        <v>7548</v>
      </c>
      <c r="C120" s="112" t="s">
        <v>3628</v>
      </c>
      <c r="D120" s="15" t="s">
        <v>7536</v>
      </c>
      <c r="E120" s="15" t="s">
        <v>1019</v>
      </c>
      <c r="G120" s="52">
        <f>+(91)-9152665806</f>
        <v>-9152665715</v>
      </c>
      <c r="H120" s="84"/>
      <c r="I120" s="84"/>
      <c r="J120" s="84"/>
      <c r="K120" s="84"/>
      <c r="L120" s="12"/>
      <c r="M120" s="12"/>
      <c r="N120" s="28"/>
      <c r="O120" s="21" t="s">
        <v>7549</v>
      </c>
      <c r="P120" s="28"/>
      <c r="Q120" s="12"/>
      <c r="R120" s="12" t="s">
        <v>3628</v>
      </c>
      <c r="S120" s="12"/>
      <c r="T120" s="12"/>
      <c r="U120" s="12"/>
      <c r="V120" s="12"/>
      <c r="W120" s="12"/>
      <c r="X120" s="12"/>
      <c r="Y120" s="12"/>
      <c r="Z120" s="12"/>
      <c r="AA120" s="12"/>
      <c r="AB120" s="12"/>
      <c r="AC120" s="12"/>
      <c r="AD120" s="12"/>
      <c r="AE120" s="12"/>
      <c r="AF120" s="12"/>
      <c r="AG120" s="12"/>
      <c r="AH120" s="12"/>
      <c r="AI120" s="12"/>
    </row>
    <row r="121" spans="1:35">
      <c r="A121" s="12" t="s">
        <v>7550</v>
      </c>
      <c r="B121" s="12" t="s">
        <v>7551</v>
      </c>
      <c r="C121" s="112" t="s">
        <v>3628</v>
      </c>
      <c r="D121" s="15" t="s">
        <v>7536</v>
      </c>
      <c r="E121" s="15" t="s">
        <v>1019</v>
      </c>
      <c r="G121" s="52">
        <f>+(91)-9152409867</f>
        <v>-9152409776</v>
      </c>
      <c r="H121" s="84"/>
      <c r="I121" s="84"/>
      <c r="J121" s="84"/>
      <c r="K121" s="84"/>
      <c r="L121" s="12"/>
      <c r="M121" s="12"/>
      <c r="N121" s="28"/>
      <c r="O121" s="21" t="s">
        <v>7552</v>
      </c>
      <c r="P121" s="28"/>
      <c r="Q121" s="12"/>
      <c r="R121" s="12" t="s">
        <v>3628</v>
      </c>
      <c r="S121" s="12"/>
      <c r="T121" s="12"/>
      <c r="U121" s="12"/>
      <c r="V121" s="12"/>
      <c r="W121" s="12"/>
      <c r="X121" s="12"/>
      <c r="Y121" s="12"/>
      <c r="Z121" s="12"/>
      <c r="AA121" s="12"/>
      <c r="AB121" s="12"/>
      <c r="AC121" s="12"/>
      <c r="AD121" s="12"/>
      <c r="AE121" s="12"/>
      <c r="AF121" s="12"/>
      <c r="AG121" s="12"/>
      <c r="AH121" s="12"/>
      <c r="AI121" s="12"/>
    </row>
    <row r="122" spans="1:35">
      <c r="A122" s="12" t="s">
        <v>7553</v>
      </c>
      <c r="B122" s="12" t="s">
        <v>7554</v>
      </c>
      <c r="C122" s="112" t="s">
        <v>3628</v>
      </c>
      <c r="D122" s="15" t="s">
        <v>7536</v>
      </c>
      <c r="E122" s="15" t="s">
        <v>1019</v>
      </c>
      <c r="G122" s="52">
        <f>+(91)-9152189929</f>
        <v>-9152189838</v>
      </c>
      <c r="H122" s="84"/>
      <c r="I122" s="84"/>
      <c r="J122" s="84"/>
      <c r="K122" s="84"/>
      <c r="L122" s="12"/>
      <c r="M122" s="12"/>
      <c r="N122" s="28"/>
      <c r="O122" s="21" t="s">
        <v>7555</v>
      </c>
      <c r="P122" s="28"/>
      <c r="Q122" s="12"/>
      <c r="R122" s="12" t="s">
        <v>3628</v>
      </c>
      <c r="S122" s="12"/>
      <c r="T122" s="12"/>
      <c r="U122" s="12"/>
      <c r="V122" s="12"/>
      <c r="W122" s="12"/>
      <c r="X122" s="12"/>
      <c r="Y122" s="12"/>
      <c r="Z122" s="12"/>
      <c r="AA122" s="12"/>
      <c r="AB122" s="12"/>
      <c r="AC122" s="12"/>
      <c r="AD122" s="12"/>
      <c r="AE122" s="12"/>
      <c r="AF122" s="12"/>
      <c r="AG122" s="12"/>
      <c r="AH122" s="12"/>
      <c r="AI122" s="12"/>
    </row>
    <row r="123" spans="1:35">
      <c r="A123" s="12" t="s">
        <v>7556</v>
      </c>
      <c r="B123" s="12" t="s">
        <v>7557</v>
      </c>
      <c r="C123" s="112" t="s">
        <v>3628</v>
      </c>
      <c r="D123" s="15" t="s">
        <v>7536</v>
      </c>
      <c r="E123" s="15" t="s">
        <v>1019</v>
      </c>
      <c r="G123" s="137">
        <f>+(91)-8472235070</f>
        <v>-8472234979</v>
      </c>
      <c r="H123" s="84"/>
      <c r="I123" s="84"/>
      <c r="J123" s="84"/>
      <c r="K123" s="84"/>
      <c r="L123" s="12"/>
      <c r="M123" s="12"/>
      <c r="N123" s="28"/>
      <c r="O123" s="21" t="s">
        <v>7558</v>
      </c>
      <c r="P123" s="28"/>
      <c r="Q123" s="12"/>
      <c r="R123" s="12" t="s">
        <v>3628</v>
      </c>
      <c r="S123" s="12"/>
      <c r="T123" s="12"/>
      <c r="U123" s="12"/>
      <c r="V123" s="12"/>
      <c r="W123" s="12"/>
      <c r="X123" s="12"/>
      <c r="Y123" s="12"/>
      <c r="Z123" s="12"/>
      <c r="AA123" s="12"/>
      <c r="AB123" s="12"/>
      <c r="AC123" s="12"/>
      <c r="AD123" s="12"/>
      <c r="AE123" s="12"/>
      <c r="AF123" s="12"/>
      <c r="AG123" s="12"/>
      <c r="AH123" s="12"/>
      <c r="AI123" s="12"/>
    </row>
    <row r="124" spans="1:35">
      <c r="A124" s="12" t="s">
        <v>7559</v>
      </c>
      <c r="B124" s="12" t="s">
        <v>7560</v>
      </c>
      <c r="C124" s="112" t="s">
        <v>3628</v>
      </c>
      <c r="D124" s="15" t="s">
        <v>7536</v>
      </c>
      <c r="E124" s="15" t="s">
        <v>1019</v>
      </c>
      <c r="G124" s="52">
        <f>+(91)-9916978635</f>
        <v>-9916978544</v>
      </c>
      <c r="H124" s="84"/>
      <c r="I124" s="84"/>
      <c r="J124" s="84"/>
      <c r="K124" s="84"/>
      <c r="L124" s="12"/>
      <c r="M124" s="12"/>
      <c r="N124" s="28"/>
      <c r="O124" s="21" t="s">
        <v>7561</v>
      </c>
      <c r="P124" s="28"/>
      <c r="Q124" s="12"/>
      <c r="R124" s="12" t="s">
        <v>3628</v>
      </c>
      <c r="S124" s="12"/>
      <c r="T124" s="12"/>
      <c r="U124" s="12"/>
      <c r="V124" s="12"/>
      <c r="W124" s="12"/>
      <c r="X124" s="12"/>
      <c r="Y124" s="12"/>
      <c r="Z124" s="12"/>
      <c r="AA124" s="12"/>
      <c r="AB124" s="12"/>
      <c r="AC124" s="12"/>
      <c r="AD124" s="12"/>
      <c r="AE124" s="12"/>
      <c r="AF124" s="12"/>
      <c r="AG124" s="12"/>
      <c r="AH124" s="12"/>
      <c r="AI124" s="12"/>
    </row>
    <row r="125" spans="1:35">
      <c r="A125" s="12" t="s">
        <v>7562</v>
      </c>
      <c r="B125" s="12" t="s">
        <v>7563</v>
      </c>
      <c r="C125" s="112" t="s">
        <v>3628</v>
      </c>
      <c r="D125" s="15" t="s">
        <v>7536</v>
      </c>
      <c r="E125" s="15" t="s">
        <v>1019</v>
      </c>
      <c r="G125" s="52">
        <f>+(91)-7090999199</f>
        <v>-7090999108</v>
      </c>
      <c r="H125" s="84"/>
      <c r="I125" s="84"/>
      <c r="J125" s="84"/>
      <c r="K125" s="84"/>
      <c r="L125" s="12"/>
      <c r="M125" s="12"/>
      <c r="N125" s="28"/>
      <c r="O125" s="21" t="s">
        <v>7564</v>
      </c>
      <c r="P125" s="28"/>
      <c r="Q125" s="12"/>
      <c r="R125" s="12" t="s">
        <v>3628</v>
      </c>
      <c r="S125" s="12"/>
      <c r="T125" s="12"/>
      <c r="U125" s="12"/>
      <c r="V125" s="12"/>
      <c r="W125" s="12"/>
      <c r="X125" s="12"/>
      <c r="Y125" s="12"/>
      <c r="Z125" s="12"/>
      <c r="AA125" s="12"/>
      <c r="AB125" s="12"/>
      <c r="AC125" s="12"/>
      <c r="AD125" s="12"/>
      <c r="AE125" s="12"/>
      <c r="AF125" s="12"/>
      <c r="AG125" s="12"/>
      <c r="AH125" s="12"/>
      <c r="AI125" s="12"/>
    </row>
    <row r="126" spans="1:35">
      <c r="A126" s="12" t="s">
        <v>7565</v>
      </c>
      <c r="B126" s="12" t="s">
        <v>7566</v>
      </c>
      <c r="C126" s="112" t="s">
        <v>3628</v>
      </c>
      <c r="D126" s="15" t="s">
        <v>7536</v>
      </c>
      <c r="E126" s="15" t="s">
        <v>1019</v>
      </c>
      <c r="G126" s="52">
        <f>+(91)-9611461429</f>
        <v>-9611461338</v>
      </c>
      <c r="H126" s="84"/>
      <c r="I126" s="84"/>
      <c r="J126" s="84"/>
      <c r="K126" s="84"/>
      <c r="L126" s="12"/>
      <c r="M126" s="12"/>
      <c r="N126" s="28"/>
      <c r="O126" s="21" t="s">
        <v>7567</v>
      </c>
      <c r="P126" s="28"/>
      <c r="Q126" s="12"/>
      <c r="R126" s="12" t="s">
        <v>3628</v>
      </c>
      <c r="S126" s="12"/>
      <c r="T126" s="12"/>
      <c r="U126" s="12"/>
      <c r="V126" s="12"/>
      <c r="W126" s="12"/>
      <c r="X126" s="12"/>
      <c r="Y126" s="12"/>
      <c r="Z126" s="12"/>
      <c r="AA126" s="12"/>
      <c r="AB126" s="12"/>
      <c r="AC126" s="12"/>
      <c r="AD126" s="12"/>
      <c r="AE126" s="12"/>
      <c r="AF126" s="12"/>
      <c r="AG126" s="12"/>
      <c r="AH126" s="12"/>
      <c r="AI126" s="12"/>
    </row>
    <row r="127" spans="1:35">
      <c r="A127" s="12" t="s">
        <v>7568</v>
      </c>
      <c r="B127" s="12" t="s">
        <v>7569</v>
      </c>
      <c r="C127" s="112" t="s">
        <v>3628</v>
      </c>
      <c r="D127" s="15" t="s">
        <v>7536</v>
      </c>
      <c r="E127" s="15" t="s">
        <v>1019</v>
      </c>
      <c r="G127" s="52">
        <f>+(91)-9845447522</f>
        <v>-9845447431</v>
      </c>
      <c r="H127" s="84"/>
      <c r="I127" s="84"/>
      <c r="J127" s="84"/>
      <c r="K127" s="84"/>
      <c r="L127" s="12"/>
      <c r="M127" s="12"/>
      <c r="N127" s="28"/>
      <c r="O127" s="21" t="s">
        <v>7570</v>
      </c>
      <c r="P127" s="28"/>
      <c r="Q127" s="12"/>
      <c r="R127" s="12" t="s">
        <v>3628</v>
      </c>
      <c r="S127" s="12"/>
      <c r="T127" s="12"/>
      <c r="U127" s="12"/>
      <c r="V127" s="12"/>
      <c r="W127" s="12"/>
      <c r="X127" s="12"/>
      <c r="Y127" s="12"/>
      <c r="Z127" s="12"/>
      <c r="AA127" s="12"/>
      <c r="AB127" s="12"/>
      <c r="AC127" s="12"/>
      <c r="AD127" s="12"/>
      <c r="AE127" s="12"/>
      <c r="AF127" s="12"/>
      <c r="AG127" s="12"/>
      <c r="AH127" s="12"/>
      <c r="AI127" s="12"/>
    </row>
    <row r="128" spans="1:35">
      <c r="A128" s="12" t="s">
        <v>7571</v>
      </c>
      <c r="B128" s="12" t="s">
        <v>7572</v>
      </c>
      <c r="C128" s="112" t="s">
        <v>3628</v>
      </c>
      <c r="D128" s="15" t="s">
        <v>7536</v>
      </c>
      <c r="E128" s="15" t="s">
        <v>1019</v>
      </c>
      <c r="G128" s="52">
        <f>+(91)-9152393487</f>
        <v>-9152393396</v>
      </c>
      <c r="H128" s="84"/>
      <c r="I128" s="84"/>
      <c r="J128" s="84"/>
      <c r="K128" s="84"/>
      <c r="L128" s="12"/>
      <c r="M128" s="12"/>
      <c r="N128" s="28"/>
      <c r="O128" s="21" t="s">
        <v>7573</v>
      </c>
      <c r="P128" s="28"/>
      <c r="Q128" s="12"/>
      <c r="R128" s="12" t="s">
        <v>3628</v>
      </c>
      <c r="S128" s="12"/>
      <c r="T128" s="12"/>
      <c r="U128" s="12"/>
      <c r="V128" s="12"/>
      <c r="W128" s="12"/>
      <c r="X128" s="12"/>
      <c r="Y128" s="12"/>
      <c r="Z128" s="12"/>
      <c r="AA128" s="12"/>
      <c r="AB128" s="12"/>
      <c r="AC128" s="12"/>
      <c r="AD128" s="12"/>
      <c r="AE128" s="12"/>
      <c r="AF128" s="12"/>
      <c r="AG128" s="12"/>
      <c r="AH128" s="12"/>
      <c r="AI128" s="12"/>
    </row>
    <row r="129" spans="1:35">
      <c r="A129" s="12" t="s">
        <v>7556</v>
      </c>
      <c r="B129" s="12" t="s">
        <v>7574</v>
      </c>
      <c r="C129" s="112" t="s">
        <v>3628</v>
      </c>
      <c r="D129" s="15" t="s">
        <v>7536</v>
      </c>
      <c r="E129" s="15" t="s">
        <v>1019</v>
      </c>
      <c r="G129" s="52">
        <f>+(91)-9606535551</f>
        <v>-9606535460</v>
      </c>
      <c r="H129" s="84"/>
      <c r="I129" s="84"/>
      <c r="J129" s="84"/>
      <c r="K129" s="84"/>
      <c r="L129" s="12"/>
      <c r="M129" s="12"/>
      <c r="N129" s="28"/>
      <c r="O129" s="21" t="s">
        <v>7575</v>
      </c>
      <c r="P129" s="28"/>
      <c r="Q129" s="12"/>
      <c r="R129" s="12" t="s">
        <v>3628</v>
      </c>
      <c r="S129" s="12"/>
      <c r="T129" s="12"/>
      <c r="U129" s="12"/>
      <c r="V129" s="12"/>
      <c r="W129" s="12"/>
      <c r="X129" s="12"/>
      <c r="Y129" s="12"/>
      <c r="Z129" s="12"/>
      <c r="AA129" s="12"/>
      <c r="AB129" s="12"/>
      <c r="AC129" s="12"/>
      <c r="AD129" s="12"/>
      <c r="AE129" s="12"/>
      <c r="AF129" s="12"/>
      <c r="AG129" s="12"/>
      <c r="AH129" s="12"/>
      <c r="AI129" s="12"/>
    </row>
    <row r="130" spans="1:35">
      <c r="A130" s="12" t="s">
        <v>7576</v>
      </c>
      <c r="B130" s="12" t="s">
        <v>7577</v>
      </c>
      <c r="C130" s="112" t="s">
        <v>3628</v>
      </c>
      <c r="D130" s="15" t="s">
        <v>7536</v>
      </c>
      <c r="E130" s="15" t="s">
        <v>1019</v>
      </c>
      <c r="G130" s="52">
        <f>+(91)-9594286711</f>
        <v>-9594286620</v>
      </c>
      <c r="H130" s="84"/>
      <c r="I130" s="84"/>
      <c r="J130" s="84"/>
      <c r="K130" s="84"/>
      <c r="L130" s="12"/>
      <c r="M130" s="12"/>
      <c r="N130" s="28"/>
      <c r="O130" s="21" t="s">
        <v>7578</v>
      </c>
      <c r="P130" s="28"/>
      <c r="Q130" s="12"/>
      <c r="R130" s="12" t="s">
        <v>3628</v>
      </c>
      <c r="S130" s="12"/>
      <c r="T130" s="12"/>
      <c r="U130" s="12"/>
      <c r="V130" s="12"/>
      <c r="W130" s="12"/>
      <c r="X130" s="12"/>
      <c r="Y130" s="12"/>
      <c r="Z130" s="12"/>
      <c r="AA130" s="12"/>
      <c r="AB130" s="12"/>
      <c r="AC130" s="12"/>
      <c r="AD130" s="12"/>
      <c r="AE130" s="12"/>
      <c r="AF130" s="12"/>
      <c r="AG130" s="12"/>
      <c r="AH130" s="12"/>
      <c r="AI130" s="12"/>
    </row>
    <row r="131" spans="1:35">
      <c r="A131" s="12" t="s">
        <v>7579</v>
      </c>
      <c r="B131" s="12" t="s">
        <v>7580</v>
      </c>
      <c r="C131" s="112" t="s">
        <v>3628</v>
      </c>
      <c r="D131" s="15" t="s">
        <v>7536</v>
      </c>
      <c r="E131" s="15" t="s">
        <v>1019</v>
      </c>
      <c r="G131" s="52">
        <f>+(91)-8123642707</f>
        <v>-8123642616</v>
      </c>
      <c r="H131" s="84"/>
      <c r="I131" s="84"/>
      <c r="J131" s="84"/>
      <c r="K131" s="84"/>
      <c r="L131" s="12"/>
      <c r="M131" s="12"/>
      <c r="N131" s="28"/>
      <c r="O131" s="21" t="s">
        <v>7581</v>
      </c>
      <c r="P131" s="28"/>
      <c r="Q131" s="12"/>
      <c r="R131" s="12" t="s">
        <v>3628</v>
      </c>
      <c r="S131" s="12"/>
      <c r="T131" s="12"/>
      <c r="U131" s="12"/>
      <c r="V131" s="12"/>
      <c r="W131" s="12"/>
      <c r="X131" s="12"/>
      <c r="Y131" s="12"/>
      <c r="Z131" s="12"/>
      <c r="AA131" s="12"/>
      <c r="AB131" s="12"/>
      <c r="AC131" s="12"/>
      <c r="AD131" s="12"/>
      <c r="AE131" s="12"/>
      <c r="AF131" s="12"/>
      <c r="AG131" s="12"/>
      <c r="AH131" s="12"/>
      <c r="AI131" s="12"/>
    </row>
    <row r="132" spans="1:35">
      <c r="A132" s="12" t="s">
        <v>7582</v>
      </c>
      <c r="B132" s="12" t="s">
        <v>7583</v>
      </c>
      <c r="C132" s="112" t="s">
        <v>3628</v>
      </c>
      <c r="D132" s="15" t="s">
        <v>7536</v>
      </c>
      <c r="E132" s="15" t="s">
        <v>1019</v>
      </c>
      <c r="G132" s="52">
        <f>+(91)-9019031111</f>
        <v>-9019031020</v>
      </c>
      <c r="H132" s="84"/>
      <c r="I132" s="84"/>
      <c r="J132" s="84"/>
      <c r="K132" s="84"/>
      <c r="L132" s="12"/>
      <c r="M132" s="12"/>
      <c r="N132" s="28"/>
      <c r="O132" s="21" t="s">
        <v>7584</v>
      </c>
      <c r="P132" s="28"/>
      <c r="Q132" s="12"/>
      <c r="R132" s="12" t="s">
        <v>3628</v>
      </c>
      <c r="S132" s="12"/>
      <c r="T132" s="12"/>
      <c r="U132" s="12"/>
      <c r="V132" s="12"/>
      <c r="W132" s="12"/>
      <c r="X132" s="12"/>
      <c r="Y132" s="12"/>
      <c r="Z132" s="12"/>
      <c r="AA132" s="12"/>
      <c r="AB132" s="12"/>
      <c r="AC132" s="12"/>
      <c r="AD132" s="12"/>
      <c r="AE132" s="12"/>
      <c r="AF132" s="12"/>
      <c r="AG132" s="12"/>
      <c r="AH132" s="12"/>
      <c r="AI132" s="12"/>
    </row>
    <row r="133" spans="1:35">
      <c r="A133" s="12" t="s">
        <v>7585</v>
      </c>
      <c r="B133" s="12" t="s">
        <v>7586</v>
      </c>
      <c r="C133" s="112" t="s">
        <v>3628</v>
      </c>
      <c r="D133" s="15" t="s">
        <v>7536</v>
      </c>
      <c r="E133" s="15" t="s">
        <v>1019</v>
      </c>
      <c r="G133" s="52">
        <f>+(91)-8123457864</f>
        <v>-8123457773</v>
      </c>
      <c r="H133" s="84"/>
      <c r="I133" s="84"/>
      <c r="J133" s="84"/>
      <c r="K133" s="84"/>
      <c r="L133" s="12"/>
      <c r="M133" s="12"/>
      <c r="N133" s="28"/>
      <c r="O133" s="21" t="s">
        <v>7587</v>
      </c>
      <c r="P133" s="28"/>
      <c r="Q133" s="12"/>
      <c r="R133" s="12" t="s">
        <v>3628</v>
      </c>
      <c r="S133" s="12"/>
      <c r="T133" s="12"/>
      <c r="U133" s="12"/>
      <c r="V133" s="12"/>
      <c r="W133" s="12"/>
      <c r="X133" s="12"/>
      <c r="Y133" s="12"/>
      <c r="Z133" s="12"/>
      <c r="AA133" s="12"/>
      <c r="AB133" s="12"/>
      <c r="AC133" s="12"/>
      <c r="AD133" s="12"/>
      <c r="AE133" s="12"/>
      <c r="AF133" s="12"/>
      <c r="AG133" s="12"/>
      <c r="AH133" s="12"/>
      <c r="AI133" s="12"/>
    </row>
    <row r="134" spans="1:35">
      <c r="A134" s="12" t="s">
        <v>7588</v>
      </c>
      <c r="B134" s="12" t="s">
        <v>7589</v>
      </c>
      <c r="C134" s="112" t="s">
        <v>3628</v>
      </c>
      <c r="D134" s="15" t="s">
        <v>7536</v>
      </c>
      <c r="E134" s="15" t="s">
        <v>1019</v>
      </c>
      <c r="G134" s="52">
        <f>+(91)-9739476555</f>
        <v>-9739476464</v>
      </c>
      <c r="H134" s="84"/>
      <c r="I134" s="84"/>
      <c r="J134" s="84"/>
      <c r="K134" s="84"/>
      <c r="L134" s="12"/>
      <c r="M134" s="12"/>
      <c r="N134" s="28"/>
      <c r="O134" s="21" t="s">
        <v>7590</v>
      </c>
      <c r="P134" s="28"/>
      <c r="Q134" s="12"/>
      <c r="R134" s="12" t="s">
        <v>3628</v>
      </c>
      <c r="S134" s="12"/>
      <c r="T134" s="12"/>
      <c r="U134" s="12"/>
      <c r="V134" s="12"/>
      <c r="W134" s="12"/>
      <c r="X134" s="12"/>
      <c r="Y134" s="12"/>
      <c r="Z134" s="12"/>
      <c r="AA134" s="12"/>
      <c r="AB134" s="12"/>
      <c r="AC134" s="12"/>
      <c r="AD134" s="12"/>
      <c r="AE134" s="12"/>
      <c r="AF134" s="12"/>
      <c r="AG134" s="12"/>
      <c r="AH134" s="12"/>
      <c r="AI134" s="12"/>
    </row>
    <row r="135" spans="1:35">
      <c r="A135" s="12" t="s">
        <v>7591</v>
      </c>
      <c r="B135" s="12" t="s">
        <v>7592</v>
      </c>
      <c r="C135" s="112" t="s">
        <v>3628</v>
      </c>
      <c r="D135" s="15" t="s">
        <v>7536</v>
      </c>
      <c r="E135" s="15" t="s">
        <v>1019</v>
      </c>
      <c r="G135" s="137">
        <v>8472274997</v>
      </c>
      <c r="H135" s="84"/>
      <c r="I135" s="84"/>
      <c r="J135" s="84"/>
      <c r="K135" s="84"/>
      <c r="L135" s="12"/>
      <c r="M135" s="12"/>
      <c r="N135" s="28"/>
      <c r="O135" s="21" t="s">
        <v>7593</v>
      </c>
      <c r="P135" s="28"/>
      <c r="Q135" s="12"/>
      <c r="R135" s="12" t="s">
        <v>3628</v>
      </c>
      <c r="S135" s="12"/>
      <c r="T135" s="12"/>
      <c r="U135" s="12"/>
      <c r="V135" s="12"/>
      <c r="W135" s="12"/>
      <c r="X135" s="12"/>
      <c r="Y135" s="12"/>
      <c r="Z135" s="12"/>
      <c r="AA135" s="12"/>
      <c r="AB135" s="12"/>
      <c r="AC135" s="12"/>
      <c r="AD135" s="12"/>
      <c r="AE135" s="12"/>
      <c r="AF135" s="12"/>
      <c r="AG135" s="12"/>
      <c r="AH135" s="12"/>
      <c r="AI135" s="12"/>
    </row>
    <row r="136" spans="1:35">
      <c r="A136" s="12" t="s">
        <v>7594</v>
      </c>
      <c r="B136" s="12" t="s">
        <v>7595</v>
      </c>
      <c r="C136" s="112" t="s">
        <v>3628</v>
      </c>
      <c r="D136" s="15" t="s">
        <v>7536</v>
      </c>
      <c r="E136" s="15" t="s">
        <v>1019</v>
      </c>
      <c r="G136" s="52">
        <f>+(91)-8073767215</f>
        <v>-8073767124</v>
      </c>
      <c r="H136" s="84"/>
      <c r="I136" s="84"/>
      <c r="J136" s="84"/>
      <c r="K136" s="84"/>
      <c r="L136" s="12"/>
      <c r="M136" s="12"/>
      <c r="N136" s="28"/>
      <c r="O136" s="21" t="s">
        <v>7596</v>
      </c>
      <c r="P136" s="28"/>
      <c r="Q136" s="12"/>
      <c r="R136" s="12" t="s">
        <v>3628</v>
      </c>
      <c r="S136" s="12"/>
      <c r="T136" s="12"/>
      <c r="U136" s="12"/>
      <c r="V136" s="12"/>
      <c r="W136" s="12"/>
      <c r="X136" s="12"/>
      <c r="Y136" s="12"/>
      <c r="Z136" s="12"/>
      <c r="AA136" s="12"/>
      <c r="AB136" s="12"/>
      <c r="AC136" s="12"/>
      <c r="AD136" s="12"/>
      <c r="AE136" s="12"/>
      <c r="AF136" s="12"/>
      <c r="AG136" s="12"/>
      <c r="AH136" s="12"/>
      <c r="AI136" s="12"/>
    </row>
    <row r="137" spans="1:35">
      <c r="A137" s="12" t="s">
        <v>7597</v>
      </c>
      <c r="B137" s="12" t="s">
        <v>7598</v>
      </c>
      <c r="C137" s="112" t="s">
        <v>3628</v>
      </c>
      <c r="D137" s="15" t="s">
        <v>7536</v>
      </c>
      <c r="E137" s="15" t="s">
        <v>1019</v>
      </c>
      <c r="G137" s="52">
        <f>+(91)-9343282842</f>
        <v>-9343282751</v>
      </c>
      <c r="H137" s="84"/>
      <c r="I137" s="84"/>
      <c r="J137" s="84"/>
      <c r="K137" s="84"/>
      <c r="L137" s="12"/>
      <c r="M137" s="12"/>
      <c r="N137" s="28"/>
      <c r="O137" s="21" t="s">
        <v>7599</v>
      </c>
      <c r="P137" s="28"/>
      <c r="Q137" s="12"/>
      <c r="R137" s="12" t="s">
        <v>3628</v>
      </c>
      <c r="S137" s="12"/>
      <c r="T137" s="12"/>
      <c r="U137" s="12"/>
      <c r="V137" s="12"/>
      <c r="W137" s="12"/>
      <c r="X137" s="12"/>
      <c r="Y137" s="12"/>
      <c r="Z137" s="12"/>
      <c r="AA137" s="12"/>
      <c r="AB137" s="12"/>
      <c r="AC137" s="12"/>
      <c r="AD137" s="12"/>
      <c r="AE137" s="12"/>
      <c r="AF137" s="12"/>
      <c r="AG137" s="12"/>
      <c r="AH137" s="12"/>
      <c r="AI137" s="12"/>
    </row>
    <row r="138" spans="1:35">
      <c r="A138" s="12" t="s">
        <v>7600</v>
      </c>
      <c r="B138" s="12" t="s">
        <v>7601</v>
      </c>
      <c r="C138" s="112" t="s">
        <v>3628</v>
      </c>
      <c r="D138" s="15" t="s">
        <v>7536</v>
      </c>
      <c r="E138" s="15" t="s">
        <v>1019</v>
      </c>
      <c r="G138" s="52">
        <f>+(91)-9632551785</f>
        <v>-9632551694</v>
      </c>
      <c r="H138" s="84"/>
      <c r="I138" s="84"/>
      <c r="J138" s="84"/>
      <c r="K138" s="84"/>
      <c r="L138" s="12"/>
      <c r="M138" s="12"/>
      <c r="N138" s="28"/>
      <c r="O138" s="21" t="s">
        <v>7602</v>
      </c>
      <c r="P138" s="28"/>
      <c r="Q138" s="12"/>
      <c r="R138" s="12" t="s">
        <v>3628</v>
      </c>
      <c r="S138" s="12"/>
      <c r="T138" s="12"/>
      <c r="U138" s="12"/>
      <c r="V138" s="12"/>
      <c r="W138" s="12"/>
      <c r="X138" s="12"/>
      <c r="Y138" s="12"/>
      <c r="Z138" s="12"/>
      <c r="AA138" s="12"/>
      <c r="AB138" s="12"/>
      <c r="AC138" s="12"/>
      <c r="AD138" s="12"/>
      <c r="AE138" s="12"/>
      <c r="AF138" s="12"/>
      <c r="AG138" s="12"/>
      <c r="AH138" s="12"/>
      <c r="AI138" s="12"/>
    </row>
    <row r="139" spans="1:35">
      <c r="A139" s="12" t="s">
        <v>7544</v>
      </c>
      <c r="B139" s="12" t="s">
        <v>7603</v>
      </c>
      <c r="C139" s="112" t="s">
        <v>3628</v>
      </c>
      <c r="D139" s="15" t="s">
        <v>7536</v>
      </c>
      <c r="E139" s="15" t="s">
        <v>1019</v>
      </c>
      <c r="G139" s="52">
        <f>+(91)-8904472355</f>
        <v>-8904472264</v>
      </c>
      <c r="H139" s="84"/>
      <c r="I139" s="84"/>
      <c r="J139" s="84"/>
      <c r="K139" s="84"/>
      <c r="L139" s="12"/>
      <c r="M139" s="12"/>
      <c r="N139" s="28"/>
      <c r="O139" s="21" t="s">
        <v>7604</v>
      </c>
      <c r="P139" s="28"/>
      <c r="Q139" s="12"/>
      <c r="R139" s="12" t="s">
        <v>3628</v>
      </c>
      <c r="S139" s="12"/>
      <c r="T139" s="12"/>
      <c r="U139" s="12"/>
      <c r="V139" s="12"/>
      <c r="W139" s="12"/>
      <c r="X139" s="12"/>
      <c r="Y139" s="12"/>
      <c r="Z139" s="12"/>
      <c r="AA139" s="12"/>
      <c r="AB139" s="12"/>
      <c r="AC139" s="12"/>
      <c r="AD139" s="12"/>
      <c r="AE139" s="12"/>
      <c r="AF139" s="12"/>
      <c r="AG139" s="12"/>
      <c r="AH139" s="12"/>
      <c r="AI139" s="12"/>
    </row>
    <row r="140" spans="1:35">
      <c r="A140" s="12" t="s">
        <v>7605</v>
      </c>
      <c r="B140" s="12" t="s">
        <v>7606</v>
      </c>
      <c r="C140" s="112" t="s">
        <v>3628</v>
      </c>
      <c r="D140" s="15" t="s">
        <v>7536</v>
      </c>
      <c r="E140" s="15" t="s">
        <v>1019</v>
      </c>
      <c r="G140" s="137">
        <v>8472263636</v>
      </c>
      <c r="H140" s="84"/>
      <c r="I140" s="84"/>
      <c r="J140" s="84"/>
      <c r="K140" s="84"/>
      <c r="L140" s="12"/>
      <c r="M140" s="12"/>
      <c r="N140" s="28"/>
      <c r="O140" s="21" t="s">
        <v>7607</v>
      </c>
      <c r="P140" s="28"/>
      <c r="Q140" s="12"/>
      <c r="R140" s="12" t="s">
        <v>3628</v>
      </c>
      <c r="S140" s="12"/>
      <c r="T140" s="12"/>
      <c r="U140" s="12"/>
      <c r="V140" s="12"/>
      <c r="W140" s="12"/>
      <c r="X140" s="12"/>
      <c r="Y140" s="12"/>
      <c r="Z140" s="12"/>
      <c r="AA140" s="12"/>
      <c r="AB140" s="12"/>
      <c r="AC140" s="12"/>
      <c r="AD140" s="12"/>
      <c r="AE140" s="12"/>
      <c r="AF140" s="12"/>
      <c r="AG140" s="12"/>
      <c r="AH140" s="12"/>
      <c r="AI140" s="12"/>
    </row>
    <row r="141" spans="1:35">
      <c r="A141" s="12" t="s">
        <v>7608</v>
      </c>
      <c r="B141" s="12" t="s">
        <v>7609</v>
      </c>
      <c r="C141" s="112" t="s">
        <v>3628</v>
      </c>
      <c r="D141" s="15" t="s">
        <v>7536</v>
      </c>
      <c r="E141" s="15" t="s">
        <v>1019</v>
      </c>
      <c r="G141" s="52">
        <f>+(91)-8197733450</f>
        <v>-8197733359</v>
      </c>
      <c r="H141" s="84"/>
      <c r="I141" s="84"/>
      <c r="J141" s="84"/>
      <c r="K141" s="84"/>
      <c r="L141" s="12"/>
      <c r="M141" s="12"/>
      <c r="N141" s="28"/>
      <c r="O141" s="21" t="s">
        <v>7610</v>
      </c>
      <c r="P141" s="28"/>
      <c r="Q141" s="12"/>
      <c r="R141" s="12" t="s">
        <v>3628</v>
      </c>
      <c r="S141" s="12"/>
      <c r="T141" s="12"/>
      <c r="U141" s="12"/>
      <c r="V141" s="12"/>
      <c r="W141" s="12"/>
      <c r="X141" s="12"/>
      <c r="Y141" s="12"/>
      <c r="Z141" s="12"/>
      <c r="AA141" s="12"/>
      <c r="AB141" s="12"/>
      <c r="AC141" s="12"/>
      <c r="AD141" s="12"/>
      <c r="AE141" s="12"/>
      <c r="AF141" s="12"/>
      <c r="AG141" s="12"/>
      <c r="AH141" s="12"/>
      <c r="AI141" s="12"/>
    </row>
    <row r="142" spans="1:35">
      <c r="A142" s="12" t="s">
        <v>7611</v>
      </c>
      <c r="B142" s="12" t="s">
        <v>7612</v>
      </c>
      <c r="C142" s="112" t="s">
        <v>3628</v>
      </c>
      <c r="D142" s="15" t="s">
        <v>7536</v>
      </c>
      <c r="E142" s="15" t="s">
        <v>1019</v>
      </c>
      <c r="G142" s="52">
        <f>+(91)-9686080375</f>
        <v>-9686080284</v>
      </c>
      <c r="H142" s="84"/>
      <c r="I142" s="84"/>
      <c r="J142" s="84"/>
      <c r="K142" s="84"/>
      <c r="L142" s="12"/>
      <c r="M142" s="12"/>
      <c r="N142" s="28"/>
      <c r="O142" s="21" t="s">
        <v>7613</v>
      </c>
      <c r="P142" s="28"/>
      <c r="Q142" s="12"/>
      <c r="R142" s="12" t="s">
        <v>3628</v>
      </c>
      <c r="S142" s="12"/>
      <c r="T142" s="12"/>
      <c r="U142" s="12"/>
      <c r="V142" s="12"/>
      <c r="W142" s="12"/>
      <c r="X142" s="12"/>
      <c r="Y142" s="12"/>
      <c r="Z142" s="12"/>
      <c r="AA142" s="12"/>
      <c r="AB142" s="12"/>
      <c r="AC142" s="12"/>
      <c r="AD142" s="12"/>
      <c r="AE142" s="12"/>
      <c r="AF142" s="12"/>
      <c r="AG142" s="12"/>
      <c r="AH142" s="12"/>
      <c r="AI142" s="12"/>
    </row>
    <row r="143" spans="1:35">
      <c r="A143" s="12" t="s">
        <v>7614</v>
      </c>
      <c r="B143" s="12" t="s">
        <v>7615</v>
      </c>
      <c r="C143" s="112" t="s">
        <v>3628</v>
      </c>
      <c r="D143" s="15" t="s">
        <v>7616</v>
      </c>
      <c r="E143" s="15" t="s">
        <v>1019</v>
      </c>
      <c r="G143" s="52">
        <f>+(91)-7090901000</f>
        <v>-7090900909</v>
      </c>
      <c r="H143" s="84"/>
      <c r="I143" s="84"/>
      <c r="J143" s="84"/>
      <c r="K143" s="84"/>
      <c r="L143" s="12"/>
      <c r="M143" s="12"/>
      <c r="N143" s="28"/>
      <c r="O143" s="21" t="s">
        <v>7617</v>
      </c>
      <c r="P143" s="28"/>
      <c r="Q143" s="12"/>
      <c r="R143" s="12" t="s">
        <v>3628</v>
      </c>
      <c r="S143" s="12"/>
      <c r="T143" s="12"/>
      <c r="U143" s="12"/>
      <c r="V143" s="12"/>
      <c r="W143" s="12"/>
      <c r="X143" s="12"/>
      <c r="Y143" s="12"/>
      <c r="Z143" s="12"/>
      <c r="AA143" s="12"/>
      <c r="AB143" s="12"/>
      <c r="AC143" s="12"/>
      <c r="AD143" s="12"/>
      <c r="AE143" s="12"/>
      <c r="AF143" s="12"/>
      <c r="AG143" s="12"/>
      <c r="AH143" s="12"/>
      <c r="AI143" s="12"/>
    </row>
    <row r="144" spans="1:35">
      <c r="A144" s="12" t="s">
        <v>7618</v>
      </c>
      <c r="B144" s="12" t="s">
        <v>7619</v>
      </c>
      <c r="C144" s="112" t="s">
        <v>3628</v>
      </c>
      <c r="D144" s="15" t="s">
        <v>7536</v>
      </c>
      <c r="E144" s="15" t="s">
        <v>1019</v>
      </c>
      <c r="G144" s="52">
        <f>+(91)-9902115999</f>
        <v>-9902115908</v>
      </c>
      <c r="H144" s="84"/>
      <c r="I144" s="84"/>
      <c r="J144" s="84"/>
      <c r="K144" s="84"/>
      <c r="L144" s="12"/>
      <c r="M144" s="12"/>
      <c r="N144" s="28"/>
      <c r="O144" s="21" t="s">
        <v>7620</v>
      </c>
      <c r="P144" s="28"/>
      <c r="Q144" s="12"/>
      <c r="R144" s="12" t="s">
        <v>3628</v>
      </c>
      <c r="S144" s="12"/>
      <c r="T144" s="12"/>
      <c r="U144" s="12"/>
      <c r="V144" s="12"/>
      <c r="W144" s="12"/>
      <c r="X144" s="12"/>
      <c r="Y144" s="12"/>
      <c r="Z144" s="12"/>
      <c r="AA144" s="12"/>
      <c r="AB144" s="12"/>
      <c r="AC144" s="12"/>
      <c r="AD144" s="12"/>
      <c r="AE144" s="12"/>
      <c r="AF144" s="12"/>
      <c r="AG144" s="12"/>
      <c r="AH144" s="12"/>
      <c r="AI144" s="12"/>
    </row>
    <row r="145" spans="1:35">
      <c r="A145" s="12" t="s">
        <v>7621</v>
      </c>
      <c r="B145" s="12" t="s">
        <v>7622</v>
      </c>
      <c r="C145" s="112" t="s">
        <v>3628</v>
      </c>
      <c r="D145" s="15" t="s">
        <v>7536</v>
      </c>
      <c r="E145" s="15" t="s">
        <v>1019</v>
      </c>
      <c r="G145" s="52">
        <f>+(91)-9075332930</f>
        <v>-9075332839</v>
      </c>
      <c r="H145" s="84"/>
      <c r="I145" s="84"/>
      <c r="J145" s="84"/>
      <c r="K145" s="84"/>
      <c r="L145" s="12"/>
      <c r="M145" s="12"/>
      <c r="N145" s="28"/>
      <c r="O145" s="21" t="s">
        <v>7623</v>
      </c>
      <c r="P145" s="28"/>
      <c r="Q145" s="12"/>
      <c r="R145" s="12" t="s">
        <v>3628</v>
      </c>
      <c r="S145" s="12"/>
      <c r="T145" s="12"/>
      <c r="U145" s="12"/>
      <c r="V145" s="12"/>
      <c r="W145" s="12"/>
      <c r="X145" s="12"/>
      <c r="Y145" s="12"/>
      <c r="Z145" s="12"/>
      <c r="AA145" s="12"/>
      <c r="AB145" s="12"/>
      <c r="AC145" s="12"/>
      <c r="AD145" s="12"/>
      <c r="AE145" s="12"/>
      <c r="AF145" s="12"/>
      <c r="AG145" s="12"/>
      <c r="AH145" s="12"/>
      <c r="AI145" s="12"/>
    </row>
    <row r="146" spans="1:35">
      <c r="A146" s="12" t="s">
        <v>7624</v>
      </c>
      <c r="B146" s="12" t="s">
        <v>7625</v>
      </c>
      <c r="C146" s="112" t="s">
        <v>3628</v>
      </c>
      <c r="D146" s="15" t="s">
        <v>7536</v>
      </c>
      <c r="E146" s="15" t="s">
        <v>1019</v>
      </c>
      <c r="G146" s="52">
        <f>+(91)-8790125120</f>
        <v>-8790125029</v>
      </c>
      <c r="H146" s="84"/>
      <c r="I146" s="84"/>
      <c r="J146" s="84"/>
      <c r="K146" s="84"/>
      <c r="L146" s="12"/>
      <c r="M146" s="12"/>
      <c r="N146" s="28"/>
      <c r="O146" s="21" t="s">
        <v>7626</v>
      </c>
      <c r="P146" s="28"/>
      <c r="Q146" s="12"/>
      <c r="R146" s="12" t="s">
        <v>3628</v>
      </c>
      <c r="S146" s="12"/>
      <c r="T146" s="12"/>
      <c r="U146" s="12"/>
      <c r="V146" s="12"/>
      <c r="W146" s="12"/>
      <c r="X146" s="12"/>
      <c r="Y146" s="12"/>
      <c r="Z146" s="12"/>
      <c r="AA146" s="12"/>
      <c r="AB146" s="12"/>
      <c r="AC146" s="12"/>
      <c r="AD146" s="12"/>
      <c r="AE146" s="12"/>
      <c r="AF146" s="12"/>
      <c r="AG146" s="12"/>
      <c r="AH146" s="12"/>
      <c r="AI146" s="12"/>
    </row>
    <row r="147" spans="1:35">
      <c r="A147" s="12" t="s">
        <v>7627</v>
      </c>
      <c r="B147" s="12" t="s">
        <v>7628</v>
      </c>
      <c r="C147" s="112" t="s">
        <v>3628</v>
      </c>
      <c r="D147" s="15" t="s">
        <v>7536</v>
      </c>
      <c r="E147" s="15" t="s">
        <v>1019</v>
      </c>
      <c r="G147" s="137">
        <v>8472657637</v>
      </c>
      <c r="H147" s="84"/>
      <c r="I147" s="84"/>
      <c r="J147" s="84"/>
      <c r="K147" s="84"/>
      <c r="L147" s="12"/>
      <c r="M147" s="12"/>
      <c r="N147" s="28"/>
      <c r="O147" s="21" t="s">
        <v>7629</v>
      </c>
      <c r="P147" s="28"/>
      <c r="Q147" s="12"/>
      <c r="R147" s="12" t="s">
        <v>3628</v>
      </c>
      <c r="S147" s="12"/>
      <c r="T147" s="12"/>
      <c r="U147" s="12"/>
      <c r="V147" s="12"/>
      <c r="W147" s="12"/>
      <c r="X147" s="12"/>
      <c r="Y147" s="12"/>
      <c r="Z147" s="12"/>
      <c r="AA147" s="12"/>
      <c r="AB147" s="12"/>
      <c r="AC147" s="12"/>
      <c r="AD147" s="12"/>
      <c r="AE147" s="12"/>
      <c r="AF147" s="12"/>
      <c r="AG147" s="12"/>
      <c r="AH147" s="12"/>
      <c r="AI147" s="12"/>
    </row>
    <row r="148" spans="1:35">
      <c r="A148" s="12" t="s">
        <v>7630</v>
      </c>
      <c r="B148" s="12" t="s">
        <v>7631</v>
      </c>
      <c r="C148" s="112" t="s">
        <v>3628</v>
      </c>
      <c r="D148" s="15" t="s">
        <v>7536</v>
      </c>
      <c r="E148" s="15" t="s">
        <v>1019</v>
      </c>
      <c r="G148" s="137">
        <v>6362034004</v>
      </c>
      <c r="H148" s="84"/>
      <c r="I148" s="84"/>
      <c r="J148" s="84"/>
      <c r="K148" s="84"/>
      <c r="L148" s="12"/>
      <c r="M148" s="12"/>
      <c r="N148" s="28"/>
      <c r="O148" s="21" t="s">
        <v>7632</v>
      </c>
      <c r="P148" s="28"/>
      <c r="Q148" s="12"/>
      <c r="R148" s="12" t="s">
        <v>3628</v>
      </c>
      <c r="S148" s="12"/>
      <c r="T148" s="12"/>
      <c r="U148" s="12"/>
      <c r="V148" s="12"/>
      <c r="W148" s="12"/>
      <c r="X148" s="12"/>
      <c r="Y148" s="12"/>
      <c r="Z148" s="12"/>
      <c r="AA148" s="12"/>
      <c r="AB148" s="12"/>
      <c r="AC148" s="12"/>
      <c r="AD148" s="12"/>
      <c r="AE148" s="12"/>
      <c r="AF148" s="12"/>
      <c r="AG148" s="12"/>
      <c r="AH148" s="12"/>
      <c r="AI148" s="12"/>
    </row>
    <row r="149" spans="1:35">
      <c r="A149" s="12" t="s">
        <v>7633</v>
      </c>
      <c r="B149" s="12" t="s">
        <v>7634</v>
      </c>
      <c r="C149" s="112" t="s">
        <v>3628</v>
      </c>
      <c r="D149" s="15" t="s">
        <v>7536</v>
      </c>
      <c r="E149" s="15" t="s">
        <v>1019</v>
      </c>
      <c r="G149" s="137">
        <v>8792111111</v>
      </c>
      <c r="H149" s="84"/>
      <c r="I149" s="84"/>
      <c r="J149" s="84"/>
      <c r="K149" s="84"/>
      <c r="L149" s="12"/>
      <c r="M149" s="12"/>
      <c r="N149" s="28"/>
      <c r="O149" s="21" t="s">
        <v>7635</v>
      </c>
      <c r="P149" s="28"/>
      <c r="Q149" s="12"/>
      <c r="R149" s="12" t="s">
        <v>3628</v>
      </c>
      <c r="S149" s="12"/>
      <c r="T149" s="12"/>
      <c r="U149" s="12"/>
      <c r="V149" s="12"/>
      <c r="W149" s="12"/>
      <c r="X149" s="12"/>
      <c r="Y149" s="12"/>
      <c r="Z149" s="12"/>
      <c r="AA149" s="12"/>
      <c r="AB149" s="12"/>
      <c r="AC149" s="12"/>
      <c r="AD149" s="12"/>
      <c r="AE149" s="12"/>
      <c r="AF149" s="12"/>
      <c r="AG149" s="12"/>
      <c r="AH149" s="12"/>
      <c r="AI149" s="12"/>
    </row>
    <row r="150" spans="1:35">
      <c r="A150" s="12" t="s">
        <v>7636</v>
      </c>
      <c r="B150" s="13" t="s">
        <v>7637</v>
      </c>
      <c r="C150" s="113" t="s">
        <v>7638</v>
      </c>
      <c r="D150" s="139" t="s">
        <v>741</v>
      </c>
      <c r="E150" s="15" t="s">
        <v>1019</v>
      </c>
      <c r="G150" s="140" t="s">
        <v>7639</v>
      </c>
      <c r="H150" s="84"/>
      <c r="I150" s="84"/>
      <c r="J150" s="84"/>
      <c r="K150" s="84"/>
      <c r="L150" s="12"/>
      <c r="M150" s="12"/>
      <c r="N150" s="12"/>
      <c r="O150" s="21" t="s">
        <v>7640</v>
      </c>
      <c r="P150" s="21" t="s">
        <v>7640</v>
      </c>
      <c r="Q150" s="12"/>
      <c r="R150" s="141">
        <v>5</v>
      </c>
      <c r="S150" s="12"/>
      <c r="T150" s="12"/>
      <c r="U150" s="12"/>
      <c r="V150" s="12"/>
      <c r="W150" s="12"/>
      <c r="X150" s="12"/>
      <c r="Y150" s="12"/>
      <c r="Z150" s="12"/>
      <c r="AA150" s="12"/>
      <c r="AB150" s="12"/>
      <c r="AC150" s="12"/>
      <c r="AD150" s="12"/>
      <c r="AE150" s="12"/>
      <c r="AF150" s="12"/>
      <c r="AG150" s="12"/>
      <c r="AH150" s="12"/>
      <c r="AI150" s="12"/>
    </row>
    <row r="151" spans="1:35">
      <c r="A151" s="136" t="s">
        <v>7641</v>
      </c>
      <c r="B151" s="13" t="s">
        <v>7642</v>
      </c>
      <c r="C151" s="113" t="s">
        <v>7643</v>
      </c>
      <c r="D151" s="139" t="s">
        <v>741</v>
      </c>
      <c r="E151" s="15" t="s">
        <v>1019</v>
      </c>
      <c r="G151" s="52">
        <v>9448305260</v>
      </c>
      <c r="H151" s="84"/>
      <c r="I151" s="84"/>
      <c r="J151" s="84"/>
      <c r="K151" s="84"/>
      <c r="L151" s="12"/>
      <c r="M151" s="12"/>
      <c r="N151" s="12"/>
      <c r="O151" s="28" t="s">
        <v>7644</v>
      </c>
      <c r="P151" s="28" t="s">
        <v>7644</v>
      </c>
      <c r="Q151" s="12"/>
      <c r="R151" s="141">
        <v>3</v>
      </c>
      <c r="S151" s="12"/>
      <c r="T151" s="12"/>
      <c r="U151" s="12"/>
      <c r="V151" s="12"/>
      <c r="W151" s="12"/>
      <c r="X151" s="12"/>
      <c r="Y151" s="12"/>
      <c r="Z151" s="12"/>
      <c r="AA151" s="12"/>
      <c r="AB151" s="12"/>
      <c r="AC151" s="12"/>
      <c r="AD151" s="12"/>
      <c r="AE151" s="12"/>
      <c r="AF151" s="12"/>
      <c r="AG151" s="12"/>
      <c r="AH151" s="12"/>
      <c r="AI151" s="12"/>
    </row>
    <row r="152" spans="1:35">
      <c r="A152" s="136" t="s">
        <v>7645</v>
      </c>
      <c r="B152" s="13" t="s">
        <v>7646</v>
      </c>
      <c r="C152" s="113" t="s">
        <v>7643</v>
      </c>
      <c r="D152" s="139" t="s">
        <v>741</v>
      </c>
      <c r="E152" s="15" t="s">
        <v>1019</v>
      </c>
      <c r="G152" s="52">
        <v>9945110962</v>
      </c>
      <c r="H152" s="84"/>
      <c r="I152" s="84"/>
      <c r="J152" s="84"/>
      <c r="K152" s="84"/>
      <c r="L152" s="12"/>
      <c r="M152" s="12"/>
      <c r="N152" s="12"/>
      <c r="O152" s="28" t="s">
        <v>7647</v>
      </c>
      <c r="P152" s="28" t="s">
        <v>7647</v>
      </c>
      <c r="Q152" s="12"/>
      <c r="R152" s="141">
        <v>3.8</v>
      </c>
      <c r="S152" s="12"/>
      <c r="T152" s="12"/>
      <c r="U152" s="12"/>
      <c r="V152" s="12"/>
      <c r="W152" s="12"/>
      <c r="X152" s="12"/>
      <c r="Y152" s="12"/>
      <c r="Z152" s="12"/>
      <c r="AA152" s="12"/>
      <c r="AB152" s="12"/>
      <c r="AC152" s="12"/>
      <c r="AD152" s="12"/>
      <c r="AE152" s="12"/>
      <c r="AF152" s="12"/>
      <c r="AG152" s="12"/>
      <c r="AH152" s="12"/>
      <c r="AI152" s="12"/>
    </row>
    <row r="153" spans="1:35">
      <c r="A153" s="136" t="s">
        <v>7648</v>
      </c>
      <c r="B153" s="13" t="s">
        <v>7649</v>
      </c>
      <c r="C153" s="113" t="s">
        <v>7643</v>
      </c>
      <c r="D153" s="139" t="s">
        <v>741</v>
      </c>
      <c r="E153" s="15" t="s">
        <v>1019</v>
      </c>
      <c r="G153" s="140" t="s">
        <v>7650</v>
      </c>
      <c r="H153" s="84"/>
      <c r="I153" s="84"/>
      <c r="J153" s="84"/>
      <c r="K153" s="84"/>
      <c r="L153" s="12"/>
      <c r="M153" s="12"/>
      <c r="N153" s="12"/>
      <c r="O153" s="28" t="s">
        <v>7651</v>
      </c>
      <c r="P153" s="28" t="s">
        <v>7651</v>
      </c>
      <c r="Q153" s="12"/>
      <c r="R153" s="141">
        <v>4.9000000000000004</v>
      </c>
      <c r="S153" s="12"/>
      <c r="T153" s="12"/>
      <c r="U153" s="12"/>
      <c r="V153" s="12"/>
      <c r="W153" s="12"/>
      <c r="X153" s="12"/>
      <c r="Y153" s="12"/>
      <c r="Z153" s="12"/>
      <c r="AA153" s="12"/>
      <c r="AB153" s="12"/>
      <c r="AC153" s="12"/>
      <c r="AD153" s="12"/>
      <c r="AE153" s="12"/>
      <c r="AF153" s="12"/>
      <c r="AG153" s="12"/>
      <c r="AH153" s="12"/>
      <c r="AI153" s="12"/>
    </row>
    <row r="154" spans="1:35">
      <c r="A154" s="136" t="s">
        <v>7652</v>
      </c>
      <c r="B154" s="13" t="s">
        <v>7653</v>
      </c>
      <c r="C154" s="113" t="s">
        <v>7643</v>
      </c>
      <c r="D154" s="139" t="s">
        <v>741</v>
      </c>
      <c r="E154" s="15" t="s">
        <v>1019</v>
      </c>
      <c r="G154" s="140" t="s">
        <v>7654</v>
      </c>
      <c r="H154" s="84"/>
      <c r="I154" s="84"/>
      <c r="J154" s="84"/>
      <c r="K154" s="84"/>
      <c r="L154" s="12"/>
      <c r="M154" s="12"/>
      <c r="N154" s="12"/>
      <c r="O154" s="28" t="s">
        <v>7655</v>
      </c>
      <c r="P154" s="28" t="s">
        <v>7655</v>
      </c>
      <c r="Q154" s="12"/>
      <c r="R154" s="141">
        <v>3.7</v>
      </c>
      <c r="S154" s="12"/>
      <c r="T154" s="12"/>
      <c r="U154" s="12"/>
      <c r="V154" s="12"/>
      <c r="W154" s="12"/>
      <c r="X154" s="12"/>
      <c r="Y154" s="12"/>
      <c r="Z154" s="12"/>
      <c r="AA154" s="12"/>
      <c r="AB154" s="12"/>
      <c r="AC154" s="12"/>
      <c r="AD154" s="12"/>
      <c r="AE154" s="12"/>
      <c r="AF154" s="12"/>
      <c r="AG154" s="12"/>
      <c r="AH154" s="12"/>
      <c r="AI154" s="12"/>
    </row>
    <row r="155" spans="1:35">
      <c r="A155" s="136" t="s">
        <v>7656</v>
      </c>
      <c r="B155" s="13" t="s">
        <v>7657</v>
      </c>
      <c r="C155" s="113" t="s">
        <v>7643</v>
      </c>
      <c r="D155" s="139" t="s">
        <v>741</v>
      </c>
      <c r="E155" s="15" t="s">
        <v>1019</v>
      </c>
      <c r="G155" s="140" t="s">
        <v>7658</v>
      </c>
      <c r="H155" s="84"/>
      <c r="I155" s="84"/>
      <c r="J155" s="84"/>
      <c r="K155" s="84"/>
      <c r="L155" s="12"/>
      <c r="M155" s="12"/>
      <c r="N155" s="12"/>
      <c r="O155" s="28" t="s">
        <v>7659</v>
      </c>
      <c r="P155" s="28" t="s">
        <v>7659</v>
      </c>
      <c r="Q155" s="12"/>
      <c r="R155" s="141">
        <v>4.0999999999999996</v>
      </c>
      <c r="S155" s="12"/>
      <c r="T155" s="12"/>
      <c r="U155" s="12"/>
      <c r="V155" s="12"/>
      <c r="W155" s="12"/>
      <c r="X155" s="12"/>
      <c r="Y155" s="12"/>
      <c r="Z155" s="12"/>
      <c r="AA155" s="12"/>
      <c r="AB155" s="12"/>
      <c r="AC155" s="12"/>
      <c r="AD155" s="12"/>
      <c r="AE155" s="12"/>
      <c r="AF155" s="12"/>
      <c r="AG155" s="12"/>
      <c r="AH155" s="12"/>
      <c r="AI155" s="12"/>
    </row>
    <row r="156" spans="1:35">
      <c r="A156" s="136" t="s">
        <v>7660</v>
      </c>
      <c r="B156" s="13" t="s">
        <v>7661</v>
      </c>
      <c r="C156" s="113" t="s">
        <v>7643</v>
      </c>
      <c r="D156" s="139" t="s">
        <v>741</v>
      </c>
      <c r="E156" s="15" t="s">
        <v>1019</v>
      </c>
      <c r="G156" s="140" t="s">
        <v>7662</v>
      </c>
      <c r="H156" s="152"/>
      <c r="I156" s="84"/>
      <c r="J156" s="84"/>
      <c r="K156" s="84"/>
      <c r="L156" s="12"/>
      <c r="M156" s="12"/>
      <c r="N156" s="12"/>
      <c r="O156" s="28" t="s">
        <v>7663</v>
      </c>
      <c r="P156" s="28" t="s">
        <v>7663</v>
      </c>
      <c r="Q156" s="12"/>
      <c r="R156" s="141">
        <v>4.5999999999999996</v>
      </c>
      <c r="S156" s="12"/>
      <c r="T156" s="12"/>
      <c r="U156" s="12"/>
      <c r="V156" s="12"/>
      <c r="W156" s="12"/>
      <c r="X156" s="12"/>
      <c r="Y156" s="12"/>
      <c r="Z156" s="12"/>
      <c r="AA156" s="12"/>
      <c r="AB156" s="12"/>
      <c r="AC156" s="12"/>
      <c r="AD156" s="12"/>
      <c r="AE156" s="12"/>
      <c r="AF156" s="12"/>
      <c r="AG156" s="12"/>
      <c r="AH156" s="12"/>
      <c r="AI156" s="12"/>
    </row>
    <row r="157" spans="1:35">
      <c r="A157" s="136" t="s">
        <v>7664</v>
      </c>
      <c r="B157" s="13" t="s">
        <v>7665</v>
      </c>
      <c r="C157" s="113" t="s">
        <v>7643</v>
      </c>
      <c r="D157" s="139" t="s">
        <v>741</v>
      </c>
      <c r="E157" s="15" t="s">
        <v>1019</v>
      </c>
      <c r="G157" s="140" t="s">
        <v>7666</v>
      </c>
      <c r="H157" s="84"/>
      <c r="I157" s="84"/>
      <c r="J157" s="84"/>
      <c r="K157" s="84"/>
      <c r="L157" s="12"/>
      <c r="M157" s="12"/>
      <c r="N157" s="12"/>
      <c r="O157" s="28" t="s">
        <v>7667</v>
      </c>
      <c r="P157" s="28" t="s">
        <v>7667</v>
      </c>
      <c r="Q157" s="12"/>
      <c r="R157" s="141">
        <v>4</v>
      </c>
      <c r="S157" s="12"/>
      <c r="T157" s="12"/>
      <c r="U157" s="12"/>
      <c r="V157" s="12"/>
      <c r="W157" s="12"/>
      <c r="X157" s="12"/>
      <c r="Y157" s="12"/>
      <c r="Z157" s="12"/>
      <c r="AA157" s="12"/>
      <c r="AB157" s="12"/>
      <c r="AC157" s="12"/>
      <c r="AD157" s="12"/>
      <c r="AE157" s="12"/>
      <c r="AF157" s="12"/>
      <c r="AG157" s="12"/>
      <c r="AH157" s="12"/>
      <c r="AI157" s="12"/>
    </row>
    <row r="158" spans="1:35">
      <c r="A158" s="136" t="s">
        <v>7668</v>
      </c>
      <c r="B158" s="13" t="s">
        <v>7669</v>
      </c>
      <c r="C158" s="113" t="s">
        <v>7643</v>
      </c>
      <c r="D158" s="139" t="s">
        <v>741</v>
      </c>
      <c r="E158" s="15" t="s">
        <v>1019</v>
      </c>
      <c r="G158" s="140" t="s">
        <v>7670</v>
      </c>
      <c r="H158" s="84"/>
      <c r="I158" s="84"/>
      <c r="J158" s="84"/>
      <c r="K158" s="84"/>
      <c r="L158" s="12"/>
      <c r="M158" s="12"/>
      <c r="N158" s="12"/>
      <c r="O158" s="28" t="s">
        <v>7671</v>
      </c>
      <c r="P158" s="28" t="s">
        <v>7671</v>
      </c>
      <c r="Q158" s="12"/>
      <c r="R158" s="141">
        <v>4.9000000000000004</v>
      </c>
      <c r="S158" s="12"/>
      <c r="T158" s="12"/>
      <c r="U158" s="12"/>
      <c r="V158" s="12"/>
      <c r="W158" s="12"/>
      <c r="X158" s="12"/>
      <c r="Y158" s="12"/>
      <c r="Z158" s="12"/>
      <c r="AA158" s="12"/>
      <c r="AB158" s="12"/>
      <c r="AC158" s="12"/>
      <c r="AD158" s="12"/>
      <c r="AE158" s="12"/>
      <c r="AF158" s="12"/>
      <c r="AG158" s="12"/>
      <c r="AH158" s="12"/>
      <c r="AI158" s="12"/>
    </row>
    <row r="159" spans="1:35">
      <c r="A159" s="136" t="s">
        <v>7672</v>
      </c>
      <c r="B159" s="13" t="s">
        <v>7673</v>
      </c>
      <c r="C159" s="113" t="s">
        <v>7643</v>
      </c>
      <c r="D159" s="139" t="s">
        <v>741</v>
      </c>
      <c r="E159" s="15" t="s">
        <v>1019</v>
      </c>
      <c r="G159" s="142" t="s">
        <v>3628</v>
      </c>
      <c r="H159" s="84"/>
      <c r="I159" s="84"/>
      <c r="J159" s="84"/>
      <c r="K159" s="84"/>
      <c r="L159" s="12"/>
      <c r="M159" s="12"/>
      <c r="N159" s="12"/>
      <c r="O159" s="28" t="s">
        <v>7674</v>
      </c>
      <c r="P159" s="28" t="s">
        <v>7674</v>
      </c>
      <c r="Q159" s="12"/>
      <c r="R159" s="139" t="s">
        <v>3628</v>
      </c>
      <c r="S159" s="12"/>
      <c r="T159" s="12"/>
      <c r="U159" s="12"/>
      <c r="V159" s="12"/>
      <c r="W159" s="12"/>
      <c r="X159" s="12"/>
      <c r="Y159" s="12"/>
      <c r="Z159" s="12"/>
      <c r="AA159" s="12"/>
      <c r="AB159" s="12"/>
      <c r="AC159" s="12"/>
      <c r="AD159" s="12"/>
      <c r="AE159" s="12"/>
      <c r="AF159" s="12"/>
      <c r="AG159" s="12"/>
      <c r="AH159" s="12"/>
      <c r="AI159" s="12"/>
    </row>
    <row r="160" spans="1:35">
      <c r="A160" s="136" t="s">
        <v>7675</v>
      </c>
      <c r="B160" s="13" t="s">
        <v>7676</v>
      </c>
      <c r="C160" s="113" t="s">
        <v>7643</v>
      </c>
      <c r="D160" s="139" t="s">
        <v>741</v>
      </c>
      <c r="E160" s="15" t="s">
        <v>1019</v>
      </c>
      <c r="G160" s="12"/>
      <c r="H160" s="84"/>
      <c r="I160" s="84"/>
      <c r="J160" s="84"/>
      <c r="K160" s="84"/>
      <c r="L160" s="12"/>
      <c r="M160" s="12"/>
      <c r="N160" s="12"/>
      <c r="O160" s="28" t="s">
        <v>7677</v>
      </c>
      <c r="P160" s="28" t="s">
        <v>7677</v>
      </c>
      <c r="Q160" s="12"/>
      <c r="R160" s="139" t="s">
        <v>3628</v>
      </c>
      <c r="S160" s="12"/>
      <c r="T160" s="12"/>
      <c r="U160" s="12"/>
      <c r="V160" s="12"/>
      <c r="W160" s="12"/>
      <c r="X160" s="12"/>
      <c r="Y160" s="12"/>
      <c r="Z160" s="12"/>
      <c r="AA160" s="12"/>
      <c r="AB160" s="12"/>
      <c r="AC160" s="12"/>
      <c r="AD160" s="12"/>
      <c r="AE160" s="12"/>
      <c r="AF160" s="12"/>
      <c r="AG160" s="12"/>
      <c r="AH160" s="12"/>
      <c r="AI160" s="12"/>
    </row>
    <row r="161" spans="1:35">
      <c r="A161" s="136" t="s">
        <v>7678</v>
      </c>
      <c r="B161" s="13" t="s">
        <v>7679</v>
      </c>
      <c r="C161" s="113" t="s">
        <v>7643</v>
      </c>
      <c r="D161" s="139" t="s">
        <v>741</v>
      </c>
      <c r="E161" s="15" t="s">
        <v>1019</v>
      </c>
      <c r="G161" s="140" t="s">
        <v>7680</v>
      </c>
      <c r="H161" s="84"/>
      <c r="I161" s="84"/>
      <c r="J161" s="84"/>
      <c r="K161" s="84"/>
      <c r="L161" s="12"/>
      <c r="M161" s="12"/>
      <c r="N161" s="12"/>
      <c r="O161" s="28" t="s">
        <v>7681</v>
      </c>
      <c r="P161" s="28" t="s">
        <v>7681</v>
      </c>
      <c r="Q161" s="12"/>
      <c r="R161" s="141">
        <v>4.4000000000000004</v>
      </c>
      <c r="S161" s="12"/>
      <c r="T161" s="12"/>
      <c r="U161" s="12"/>
      <c r="V161" s="12"/>
      <c r="W161" s="12"/>
      <c r="X161" s="12"/>
      <c r="Y161" s="12"/>
      <c r="Z161" s="12"/>
      <c r="AA161" s="12"/>
      <c r="AB161" s="12"/>
      <c r="AC161" s="12"/>
      <c r="AD161" s="12"/>
      <c r="AE161" s="12"/>
      <c r="AF161" s="12"/>
      <c r="AG161" s="12"/>
      <c r="AH161" s="12"/>
      <c r="AI161" s="12"/>
    </row>
    <row r="162" spans="1:35">
      <c r="A162" s="136" t="s">
        <v>7682</v>
      </c>
      <c r="B162" s="13" t="s">
        <v>7683</v>
      </c>
      <c r="C162" s="112" t="s">
        <v>3628</v>
      </c>
      <c r="D162" s="139" t="s">
        <v>741</v>
      </c>
      <c r="E162" s="15" t="s">
        <v>1019</v>
      </c>
      <c r="G162" s="140" t="s">
        <v>7684</v>
      </c>
      <c r="H162" s="84"/>
      <c r="I162" s="84"/>
      <c r="J162" s="84"/>
      <c r="K162" s="84"/>
      <c r="L162" s="12"/>
      <c r="M162" s="12"/>
      <c r="N162" s="12"/>
      <c r="O162" s="28" t="s">
        <v>7685</v>
      </c>
      <c r="P162" s="28" t="s">
        <v>7685</v>
      </c>
      <c r="Q162" s="12"/>
      <c r="R162" s="139" t="s">
        <v>3628</v>
      </c>
      <c r="S162" s="12"/>
      <c r="T162" s="12"/>
      <c r="U162" s="12"/>
      <c r="V162" s="12"/>
      <c r="W162" s="12"/>
      <c r="X162" s="12"/>
      <c r="Y162" s="12"/>
      <c r="Z162" s="12"/>
      <c r="AA162" s="12"/>
      <c r="AB162" s="12"/>
      <c r="AC162" s="12"/>
      <c r="AD162" s="12"/>
      <c r="AE162" s="12"/>
      <c r="AF162" s="12"/>
      <c r="AG162" s="12"/>
      <c r="AH162" s="12"/>
      <c r="AI162" s="12"/>
    </row>
    <row r="163" spans="1:35">
      <c r="A163" s="136" t="s">
        <v>1771</v>
      </c>
      <c r="B163" s="13" t="s">
        <v>7686</v>
      </c>
      <c r="C163" s="113" t="s">
        <v>7643</v>
      </c>
      <c r="D163" s="139" t="s">
        <v>741</v>
      </c>
      <c r="E163" s="15" t="s">
        <v>1019</v>
      </c>
      <c r="G163" s="142" t="s">
        <v>3628</v>
      </c>
      <c r="H163" s="84"/>
      <c r="I163" s="84"/>
      <c r="J163" s="84"/>
      <c r="K163" s="84"/>
      <c r="L163" s="12"/>
      <c r="M163" s="12"/>
      <c r="N163" s="12"/>
      <c r="O163" s="28" t="s">
        <v>7687</v>
      </c>
      <c r="P163" s="28" t="s">
        <v>7687</v>
      </c>
      <c r="Q163" s="12"/>
      <c r="R163" s="141">
        <v>3</v>
      </c>
      <c r="S163" s="12"/>
      <c r="T163" s="12"/>
      <c r="U163" s="12"/>
      <c r="V163" s="12"/>
      <c r="W163" s="12"/>
      <c r="X163" s="12"/>
      <c r="Y163" s="12"/>
      <c r="Z163" s="12"/>
      <c r="AA163" s="12"/>
      <c r="AB163" s="12"/>
      <c r="AC163" s="12"/>
      <c r="AD163" s="12"/>
      <c r="AE163" s="12"/>
      <c r="AF163" s="12"/>
      <c r="AG163" s="12"/>
      <c r="AH163" s="12"/>
      <c r="AI163" s="12"/>
    </row>
    <row r="164" spans="1:35">
      <c r="A164" s="136" t="s">
        <v>5351</v>
      </c>
      <c r="B164" s="13" t="s">
        <v>5352</v>
      </c>
      <c r="C164" s="113" t="s">
        <v>7643</v>
      </c>
      <c r="D164" s="139" t="s">
        <v>741</v>
      </c>
      <c r="E164" s="15" t="s">
        <v>1019</v>
      </c>
      <c r="G164" s="140" t="s">
        <v>7688</v>
      </c>
      <c r="H164" s="84"/>
      <c r="I164" s="84"/>
      <c r="J164" s="84"/>
      <c r="K164" s="84"/>
      <c r="L164" s="12"/>
      <c r="M164" s="12"/>
      <c r="N164" s="12"/>
      <c r="O164" s="28" t="s">
        <v>7689</v>
      </c>
      <c r="P164" s="28" t="s">
        <v>7689</v>
      </c>
      <c r="Q164" s="12"/>
      <c r="R164" s="141">
        <v>4.5</v>
      </c>
      <c r="S164" s="12"/>
      <c r="T164" s="12"/>
      <c r="U164" s="12"/>
      <c r="V164" s="12"/>
      <c r="W164" s="12"/>
      <c r="X164" s="12"/>
      <c r="Y164" s="12"/>
      <c r="Z164" s="12"/>
      <c r="AA164" s="12"/>
      <c r="AB164" s="12"/>
      <c r="AC164" s="12"/>
      <c r="AD164" s="12"/>
      <c r="AE164" s="12"/>
      <c r="AF164" s="12"/>
      <c r="AG164" s="12"/>
      <c r="AH164" s="12"/>
      <c r="AI164" s="12"/>
    </row>
    <row r="165" spans="1:35">
      <c r="A165" s="143" t="s">
        <v>7690</v>
      </c>
      <c r="B165" s="136"/>
      <c r="C165" s="112" t="s">
        <v>3628</v>
      </c>
      <c r="D165" s="139" t="s">
        <v>741</v>
      </c>
      <c r="E165" s="15" t="s">
        <v>1019</v>
      </c>
      <c r="G165" s="140" t="s">
        <v>7691</v>
      </c>
      <c r="H165" s="84"/>
      <c r="I165" s="84"/>
      <c r="J165" s="84"/>
      <c r="K165" s="84"/>
      <c r="L165" s="12"/>
      <c r="M165" s="12"/>
      <c r="N165" s="12"/>
      <c r="O165" s="28" t="s">
        <v>7692</v>
      </c>
      <c r="P165" s="28" t="s">
        <v>7692</v>
      </c>
      <c r="Q165" s="12"/>
      <c r="R165" s="139" t="s">
        <v>3628</v>
      </c>
      <c r="S165" s="12"/>
      <c r="T165" s="12"/>
      <c r="U165" s="12"/>
      <c r="V165" s="12"/>
      <c r="W165" s="12"/>
      <c r="X165" s="12"/>
      <c r="Y165" s="12"/>
      <c r="Z165" s="12"/>
      <c r="AA165" s="12"/>
      <c r="AB165" s="12"/>
      <c r="AC165" s="12"/>
      <c r="AD165" s="12"/>
      <c r="AE165" s="12"/>
      <c r="AF165" s="12"/>
      <c r="AG165" s="12"/>
      <c r="AH165" s="12"/>
      <c r="AI165" s="12"/>
    </row>
    <row r="166" spans="1:35">
      <c r="A166" s="136" t="s">
        <v>7693</v>
      </c>
      <c r="B166" s="13" t="s">
        <v>7694</v>
      </c>
      <c r="C166" s="113" t="s">
        <v>7643</v>
      </c>
      <c r="D166" s="139" t="s">
        <v>741</v>
      </c>
      <c r="E166" s="15" t="s">
        <v>1019</v>
      </c>
      <c r="G166" s="142" t="s">
        <v>3628</v>
      </c>
      <c r="H166" s="84"/>
      <c r="I166" s="84"/>
      <c r="J166" s="84"/>
      <c r="K166" s="84"/>
      <c r="L166" s="12"/>
      <c r="M166" s="12"/>
      <c r="N166" s="12"/>
      <c r="O166" s="28" t="s">
        <v>7695</v>
      </c>
      <c r="P166" s="28" t="s">
        <v>7695</v>
      </c>
      <c r="Q166" s="12"/>
      <c r="R166" s="139" t="s">
        <v>3628</v>
      </c>
      <c r="S166" s="12"/>
      <c r="T166" s="12"/>
      <c r="U166" s="12"/>
      <c r="V166" s="12"/>
      <c r="W166" s="12"/>
      <c r="X166" s="12"/>
      <c r="Y166" s="12"/>
      <c r="Z166" s="12"/>
      <c r="AA166" s="12"/>
      <c r="AB166" s="12"/>
      <c r="AC166" s="12"/>
      <c r="AD166" s="12"/>
      <c r="AE166" s="12"/>
      <c r="AF166" s="12"/>
      <c r="AG166" s="12"/>
      <c r="AH166" s="12"/>
      <c r="AI166" s="12"/>
    </row>
    <row r="167" spans="1:35">
      <c r="A167" s="136" t="s">
        <v>7696</v>
      </c>
      <c r="B167" s="13" t="s">
        <v>7697</v>
      </c>
      <c r="C167" s="113" t="s">
        <v>7643</v>
      </c>
      <c r="D167" s="139" t="s">
        <v>741</v>
      </c>
      <c r="E167" s="15" t="s">
        <v>1019</v>
      </c>
      <c r="G167" s="12" t="s">
        <v>7698</v>
      </c>
      <c r="H167" s="84"/>
      <c r="I167" s="84"/>
      <c r="J167" s="84"/>
      <c r="K167" s="84"/>
      <c r="L167" s="12"/>
      <c r="M167" s="12"/>
      <c r="N167" s="12"/>
      <c r="O167" s="28" t="s">
        <v>7699</v>
      </c>
      <c r="P167" s="28" t="s">
        <v>7699</v>
      </c>
      <c r="Q167" s="12"/>
      <c r="R167" s="141">
        <v>3.7</v>
      </c>
      <c r="S167" s="12"/>
      <c r="T167" s="12"/>
      <c r="U167" s="12"/>
      <c r="V167" s="12"/>
      <c r="W167" s="12"/>
      <c r="X167" s="12"/>
      <c r="Y167" s="12"/>
      <c r="Z167" s="12"/>
      <c r="AA167" s="12"/>
      <c r="AB167" s="12"/>
      <c r="AC167" s="12"/>
      <c r="AD167" s="12"/>
      <c r="AE167" s="12"/>
      <c r="AF167" s="12"/>
      <c r="AG167" s="12"/>
      <c r="AH167" s="12"/>
      <c r="AI167" s="12"/>
    </row>
    <row r="168" spans="1:35">
      <c r="A168" s="12" t="s">
        <v>7700</v>
      </c>
      <c r="B168" s="13" t="s">
        <v>7701</v>
      </c>
      <c r="C168" s="113" t="s">
        <v>7702</v>
      </c>
      <c r="D168" s="15" t="s">
        <v>5378</v>
      </c>
      <c r="E168" s="15" t="s">
        <v>1019</v>
      </c>
      <c r="G168" s="144" t="s">
        <v>7703</v>
      </c>
      <c r="H168" s="84"/>
      <c r="I168" s="84"/>
      <c r="J168" s="84"/>
      <c r="K168" s="84"/>
      <c r="L168" s="12"/>
      <c r="M168" s="12"/>
      <c r="N168" s="12"/>
      <c r="O168" s="21" t="s">
        <v>7704</v>
      </c>
      <c r="P168" s="21" t="s">
        <v>7704</v>
      </c>
      <c r="Q168" s="12"/>
      <c r="R168" s="16" t="s">
        <v>3628</v>
      </c>
      <c r="S168" s="12"/>
      <c r="T168" s="12"/>
      <c r="U168" s="12"/>
      <c r="V168" s="12"/>
      <c r="W168" s="12"/>
      <c r="X168" s="12"/>
      <c r="Y168" s="12"/>
      <c r="Z168" s="12"/>
      <c r="AA168" s="12"/>
      <c r="AB168" s="12"/>
      <c r="AC168" s="12"/>
      <c r="AD168" s="12"/>
      <c r="AE168" s="12"/>
      <c r="AF168" s="12"/>
      <c r="AG168" s="12"/>
      <c r="AH168" s="12"/>
      <c r="AI168" s="12"/>
    </row>
    <row r="169" spans="1:35">
      <c r="A169" s="136" t="s">
        <v>1374</v>
      </c>
      <c r="B169" s="13" t="s">
        <v>1375</v>
      </c>
      <c r="C169" s="113" t="s">
        <v>7702</v>
      </c>
      <c r="D169" s="15" t="s">
        <v>5378</v>
      </c>
      <c r="E169" s="15" t="s">
        <v>1019</v>
      </c>
      <c r="G169" s="144" t="s">
        <v>7705</v>
      </c>
      <c r="H169" s="84"/>
      <c r="I169" s="84"/>
      <c r="J169" s="84"/>
      <c r="K169" s="84"/>
      <c r="L169" s="12"/>
      <c r="M169" s="12"/>
      <c r="N169" s="12"/>
      <c r="O169" s="28" t="s">
        <v>7706</v>
      </c>
      <c r="P169" s="28" t="s">
        <v>7706</v>
      </c>
      <c r="Q169" s="12"/>
      <c r="R169" s="139">
        <v>5</v>
      </c>
      <c r="S169" s="12"/>
      <c r="T169" s="12"/>
      <c r="U169" s="12"/>
      <c r="V169" s="12"/>
      <c r="W169" s="12"/>
      <c r="X169" s="12"/>
      <c r="Y169" s="12"/>
      <c r="Z169" s="12"/>
      <c r="AA169" s="12"/>
      <c r="AB169" s="12"/>
      <c r="AC169" s="12"/>
      <c r="AD169" s="12"/>
      <c r="AE169" s="12"/>
      <c r="AF169" s="12"/>
      <c r="AG169" s="12"/>
      <c r="AH169" s="12"/>
      <c r="AI169" s="12"/>
    </row>
    <row r="170" spans="1:35">
      <c r="A170" s="136" t="s">
        <v>1711</v>
      </c>
      <c r="B170" s="13" t="s">
        <v>7707</v>
      </c>
      <c r="C170" s="113" t="s">
        <v>7702</v>
      </c>
      <c r="D170" s="15" t="s">
        <v>5378</v>
      </c>
      <c r="E170" s="15" t="s">
        <v>1019</v>
      </c>
      <c r="G170" s="144" t="s">
        <v>7708</v>
      </c>
      <c r="H170" s="84"/>
      <c r="I170" s="84"/>
      <c r="J170" s="84"/>
      <c r="K170" s="84"/>
      <c r="L170" s="12"/>
      <c r="M170" s="12"/>
      <c r="N170" s="12"/>
      <c r="O170" s="28" t="s">
        <v>7709</v>
      </c>
      <c r="P170" s="28" t="s">
        <v>7709</v>
      </c>
      <c r="Q170" s="12"/>
      <c r="R170" s="141">
        <v>4.9000000000000004</v>
      </c>
      <c r="S170" s="12"/>
      <c r="T170" s="12"/>
      <c r="U170" s="12"/>
      <c r="V170" s="12"/>
      <c r="W170" s="12"/>
      <c r="X170" s="12"/>
      <c r="Y170" s="12"/>
      <c r="Z170" s="12"/>
      <c r="AA170" s="12"/>
      <c r="AB170" s="12"/>
      <c r="AC170" s="12"/>
      <c r="AD170" s="12"/>
      <c r="AE170" s="12"/>
      <c r="AF170" s="12"/>
      <c r="AG170" s="12"/>
      <c r="AH170" s="12"/>
      <c r="AI170" s="12"/>
    </row>
    <row r="171" spans="1:35">
      <c r="A171" s="136" t="s">
        <v>7710</v>
      </c>
      <c r="B171" s="13" t="s">
        <v>1712</v>
      </c>
      <c r="C171" s="112" t="s">
        <v>3628</v>
      </c>
      <c r="D171" s="15" t="s">
        <v>5378</v>
      </c>
      <c r="E171" s="15" t="s">
        <v>1019</v>
      </c>
      <c r="G171" s="144" t="s">
        <v>7711</v>
      </c>
      <c r="H171" s="84"/>
      <c r="I171" s="84"/>
      <c r="J171" s="84"/>
      <c r="K171" s="84"/>
      <c r="L171" s="12"/>
      <c r="M171" s="12"/>
      <c r="N171" s="12"/>
      <c r="O171" s="28" t="s">
        <v>7712</v>
      </c>
      <c r="P171" s="28" t="s">
        <v>7712</v>
      </c>
      <c r="Q171" s="12"/>
      <c r="R171" s="141">
        <v>4.3</v>
      </c>
      <c r="S171" s="12"/>
      <c r="T171" s="12"/>
      <c r="U171" s="12"/>
      <c r="V171" s="12"/>
      <c r="W171" s="12"/>
      <c r="X171" s="12"/>
      <c r="Y171" s="12"/>
      <c r="Z171" s="12"/>
      <c r="AA171" s="12"/>
      <c r="AB171" s="12"/>
      <c r="AC171" s="12"/>
      <c r="AD171" s="12"/>
      <c r="AE171" s="12"/>
      <c r="AF171" s="12"/>
      <c r="AG171" s="12"/>
      <c r="AH171" s="12"/>
      <c r="AI171" s="12"/>
    </row>
    <row r="172" spans="1:35">
      <c r="A172" s="124" t="s">
        <v>1205</v>
      </c>
      <c r="B172" s="127" t="s">
        <v>1206</v>
      </c>
      <c r="C172" s="113" t="s">
        <v>7713</v>
      </c>
      <c r="D172" s="15" t="s">
        <v>5378</v>
      </c>
      <c r="E172" s="15" t="s">
        <v>1019</v>
      </c>
      <c r="G172" s="144" t="s">
        <v>7714</v>
      </c>
      <c r="H172" s="84"/>
      <c r="I172" s="84"/>
      <c r="J172" s="84"/>
      <c r="K172" s="84"/>
      <c r="L172" s="12"/>
      <c r="M172" s="12"/>
      <c r="N172" s="12"/>
      <c r="O172" s="28" t="s">
        <v>7715</v>
      </c>
      <c r="P172" s="28" t="s">
        <v>7715</v>
      </c>
      <c r="Q172" s="12"/>
      <c r="R172" s="141">
        <v>4.9000000000000004</v>
      </c>
      <c r="S172" s="12"/>
      <c r="T172" s="12"/>
      <c r="U172" s="12"/>
      <c r="V172" s="12"/>
      <c r="W172" s="12"/>
      <c r="X172" s="12"/>
      <c r="Y172" s="12"/>
      <c r="Z172" s="12"/>
      <c r="AA172" s="12"/>
      <c r="AB172" s="12"/>
      <c r="AC172" s="12"/>
      <c r="AD172" s="12"/>
      <c r="AE172" s="12"/>
      <c r="AF172" s="12"/>
      <c r="AG172" s="12"/>
      <c r="AH172" s="12"/>
      <c r="AI172" s="12"/>
    </row>
    <row r="173" spans="1:35">
      <c r="A173" s="143" t="s">
        <v>7716</v>
      </c>
      <c r="B173" s="127" t="s">
        <v>7717</v>
      </c>
      <c r="C173" s="112"/>
      <c r="D173" s="15" t="s">
        <v>5378</v>
      </c>
      <c r="E173" s="15" t="s">
        <v>1019</v>
      </c>
      <c r="G173" s="144" t="s">
        <v>7718</v>
      </c>
      <c r="H173" s="84"/>
      <c r="I173" s="84"/>
      <c r="J173" s="84"/>
      <c r="K173" s="84"/>
      <c r="L173" s="12"/>
      <c r="M173" s="12"/>
      <c r="N173" s="12"/>
      <c r="O173" s="28" t="s">
        <v>7719</v>
      </c>
      <c r="P173" s="28" t="s">
        <v>7719</v>
      </c>
      <c r="Q173" s="12"/>
      <c r="R173" s="141">
        <v>4.9000000000000004</v>
      </c>
      <c r="S173" s="12"/>
      <c r="T173" s="12"/>
      <c r="U173" s="12"/>
      <c r="V173" s="12"/>
      <c r="W173" s="12"/>
      <c r="X173" s="12"/>
      <c r="Y173" s="12"/>
      <c r="Z173" s="12"/>
      <c r="AA173" s="12"/>
      <c r="AB173" s="12"/>
      <c r="AC173" s="12"/>
      <c r="AD173" s="12"/>
      <c r="AE173" s="12"/>
      <c r="AF173" s="12"/>
      <c r="AG173" s="12"/>
      <c r="AH173" s="12"/>
      <c r="AI173" s="12"/>
    </row>
    <row r="174" spans="1:35">
      <c r="A174" s="136" t="s">
        <v>7720</v>
      </c>
      <c r="B174" s="13" t="s">
        <v>7721</v>
      </c>
      <c r="C174" s="112" t="s">
        <v>3628</v>
      </c>
      <c r="D174" s="15" t="s">
        <v>5378</v>
      </c>
      <c r="E174" s="15" t="s">
        <v>1019</v>
      </c>
      <c r="G174" s="144" t="s">
        <v>7722</v>
      </c>
      <c r="H174" s="84"/>
      <c r="I174" s="84"/>
      <c r="J174" s="84"/>
      <c r="K174" s="84"/>
      <c r="L174" s="12"/>
      <c r="M174" s="12"/>
      <c r="N174" s="12"/>
      <c r="O174" s="28" t="s">
        <v>7723</v>
      </c>
      <c r="P174" s="28" t="s">
        <v>7723</v>
      </c>
      <c r="Q174" s="12"/>
      <c r="R174" s="139" t="s">
        <v>3628</v>
      </c>
      <c r="S174" s="12"/>
      <c r="T174" s="12"/>
      <c r="U174" s="12"/>
      <c r="V174" s="12"/>
      <c r="W174" s="12"/>
      <c r="X174" s="12"/>
      <c r="Y174" s="12"/>
      <c r="Z174" s="12"/>
      <c r="AA174" s="12"/>
      <c r="AB174" s="12"/>
      <c r="AC174" s="12"/>
      <c r="AD174" s="12"/>
      <c r="AE174" s="12"/>
      <c r="AF174" s="12"/>
      <c r="AG174" s="12"/>
      <c r="AH174" s="12"/>
      <c r="AI174" s="12"/>
    </row>
    <row r="175" spans="1:35">
      <c r="A175" s="136" t="s">
        <v>7724</v>
      </c>
      <c r="B175" s="13" t="s">
        <v>7725</v>
      </c>
      <c r="C175" s="112" t="s">
        <v>3628</v>
      </c>
      <c r="D175" s="15" t="s">
        <v>5378</v>
      </c>
      <c r="E175" s="15" t="s">
        <v>1019</v>
      </c>
      <c r="G175" s="144" t="s">
        <v>7726</v>
      </c>
      <c r="H175" s="84"/>
      <c r="I175" s="84"/>
      <c r="J175" s="84"/>
      <c r="K175" s="84"/>
      <c r="L175" s="12"/>
      <c r="M175" s="12"/>
      <c r="N175" s="12"/>
      <c r="O175" s="28" t="s">
        <v>7727</v>
      </c>
      <c r="P175" s="28" t="s">
        <v>7727</v>
      </c>
      <c r="Q175" s="12"/>
      <c r="R175" s="141">
        <v>4</v>
      </c>
      <c r="S175" s="12"/>
      <c r="T175" s="12"/>
      <c r="U175" s="12"/>
      <c r="V175" s="12"/>
      <c r="W175" s="12"/>
      <c r="X175" s="12"/>
      <c r="Y175" s="12"/>
      <c r="Z175" s="12"/>
      <c r="AA175" s="12"/>
      <c r="AB175" s="12"/>
      <c r="AC175" s="12"/>
      <c r="AD175" s="12"/>
      <c r="AE175" s="12"/>
      <c r="AF175" s="12"/>
      <c r="AG175" s="12"/>
      <c r="AH175" s="12"/>
      <c r="AI175" s="12"/>
    </row>
    <row r="176" spans="1:35">
      <c r="A176" s="136" t="s">
        <v>1691</v>
      </c>
      <c r="B176" s="13" t="s">
        <v>1692</v>
      </c>
      <c r="C176" s="113" t="s">
        <v>7713</v>
      </c>
      <c r="D176" s="15" t="s">
        <v>5378</v>
      </c>
      <c r="E176" s="15" t="s">
        <v>1019</v>
      </c>
      <c r="G176" s="144" t="s">
        <v>7728</v>
      </c>
      <c r="H176" s="84"/>
      <c r="I176" s="84"/>
      <c r="J176" s="84"/>
      <c r="K176" s="84"/>
      <c r="L176" s="12"/>
      <c r="M176" s="12"/>
      <c r="N176" s="12"/>
      <c r="O176" s="28" t="s">
        <v>7729</v>
      </c>
      <c r="P176" s="28" t="s">
        <v>7729</v>
      </c>
      <c r="Q176" s="12"/>
      <c r="R176" s="141">
        <v>4.9000000000000004</v>
      </c>
      <c r="S176" s="12"/>
      <c r="T176" s="12"/>
      <c r="U176" s="12"/>
      <c r="V176" s="12"/>
      <c r="W176" s="12"/>
      <c r="X176" s="12"/>
      <c r="Y176" s="12"/>
      <c r="Z176" s="12"/>
      <c r="AA176" s="12"/>
      <c r="AB176" s="12"/>
      <c r="AC176" s="12"/>
      <c r="AD176" s="12"/>
      <c r="AE176" s="12"/>
      <c r="AF176" s="12"/>
      <c r="AG176" s="12"/>
      <c r="AH176" s="12"/>
      <c r="AI176" s="12"/>
    </row>
    <row r="177" spans="1:35">
      <c r="A177" s="136" t="s">
        <v>1308</v>
      </c>
      <c r="B177" s="13" t="s">
        <v>1309</v>
      </c>
      <c r="C177" s="112" t="s">
        <v>3628</v>
      </c>
      <c r="D177" s="15" t="s">
        <v>5378</v>
      </c>
      <c r="E177" s="15" t="s">
        <v>1019</v>
      </c>
      <c r="G177" s="144" t="s">
        <v>7730</v>
      </c>
      <c r="H177" s="84"/>
      <c r="I177" s="84"/>
      <c r="J177" s="84"/>
      <c r="K177" s="84"/>
      <c r="L177" s="12"/>
      <c r="M177" s="12"/>
      <c r="N177" s="12"/>
      <c r="O177" s="28" t="s">
        <v>7731</v>
      </c>
      <c r="P177" s="28" t="s">
        <v>7731</v>
      </c>
      <c r="Q177" s="12"/>
      <c r="R177" s="141">
        <v>4.9000000000000004</v>
      </c>
      <c r="S177" s="12"/>
      <c r="T177" s="12"/>
      <c r="U177" s="12"/>
      <c r="V177" s="12"/>
      <c r="W177" s="12"/>
      <c r="X177" s="12"/>
      <c r="Y177" s="12"/>
      <c r="Z177" s="12"/>
      <c r="AA177" s="12"/>
      <c r="AB177" s="12"/>
      <c r="AC177" s="12"/>
      <c r="AD177" s="12"/>
      <c r="AE177" s="12"/>
      <c r="AF177" s="12"/>
      <c r="AG177" s="12"/>
      <c r="AH177" s="12"/>
      <c r="AI177" s="12"/>
    </row>
    <row r="178" spans="1:35">
      <c r="A178" s="124" t="s">
        <v>1380</v>
      </c>
      <c r="B178" s="32" t="s">
        <v>7732</v>
      </c>
      <c r="C178" s="113" t="s">
        <v>7713</v>
      </c>
      <c r="D178" s="15" t="s">
        <v>5378</v>
      </c>
      <c r="E178" s="15" t="s">
        <v>1019</v>
      </c>
      <c r="G178" s="144" t="s">
        <v>7733</v>
      </c>
      <c r="H178" s="84"/>
      <c r="I178" s="84"/>
      <c r="J178" s="84"/>
      <c r="K178" s="84"/>
      <c r="L178" s="12"/>
      <c r="M178" s="12"/>
      <c r="N178" s="12"/>
      <c r="O178" s="28" t="s">
        <v>7734</v>
      </c>
      <c r="P178" s="28" t="s">
        <v>7734</v>
      </c>
      <c r="Q178" s="12"/>
      <c r="R178" s="141">
        <v>4.7</v>
      </c>
      <c r="S178" s="12"/>
      <c r="T178" s="12"/>
      <c r="U178" s="12"/>
      <c r="V178" s="12"/>
      <c r="W178" s="12"/>
      <c r="X178" s="12"/>
      <c r="Y178" s="12"/>
      <c r="Z178" s="12"/>
      <c r="AA178" s="12"/>
      <c r="AB178" s="12"/>
      <c r="AC178" s="12"/>
      <c r="AD178" s="12"/>
      <c r="AE178" s="12"/>
      <c r="AF178" s="12"/>
      <c r="AG178" s="12"/>
      <c r="AH178" s="12"/>
      <c r="AI178" s="12"/>
    </row>
    <row r="179" spans="1:35">
      <c r="A179" s="136" t="s">
        <v>7735</v>
      </c>
      <c r="B179" s="13" t="s">
        <v>7736</v>
      </c>
      <c r="C179" s="113" t="s">
        <v>7713</v>
      </c>
      <c r="D179" s="15" t="s">
        <v>5378</v>
      </c>
      <c r="E179" s="15" t="s">
        <v>1019</v>
      </c>
      <c r="G179" s="144" t="s">
        <v>7737</v>
      </c>
      <c r="H179" s="84"/>
      <c r="I179" s="84"/>
      <c r="J179" s="84"/>
      <c r="K179" s="84"/>
      <c r="L179" s="12"/>
      <c r="M179" s="12"/>
      <c r="N179" s="12"/>
      <c r="O179" s="28" t="s">
        <v>7738</v>
      </c>
      <c r="P179" s="28" t="s">
        <v>7738</v>
      </c>
      <c r="Q179" s="12"/>
      <c r="R179" s="141">
        <v>4.0999999999999996</v>
      </c>
      <c r="S179" s="12"/>
      <c r="T179" s="12"/>
      <c r="U179" s="12"/>
      <c r="V179" s="12"/>
      <c r="W179" s="12"/>
      <c r="X179" s="12"/>
      <c r="Y179" s="12"/>
      <c r="Z179" s="12"/>
      <c r="AA179" s="12"/>
      <c r="AB179" s="12"/>
      <c r="AC179" s="12"/>
      <c r="AD179" s="12"/>
      <c r="AE179" s="12"/>
      <c r="AF179" s="12"/>
      <c r="AG179" s="12"/>
      <c r="AH179" s="12"/>
      <c r="AI179" s="12"/>
    </row>
    <row r="180" spans="1:35">
      <c r="A180" s="136" t="s">
        <v>1308</v>
      </c>
      <c r="B180" s="13" t="s">
        <v>7739</v>
      </c>
      <c r="C180" s="113" t="s">
        <v>7713</v>
      </c>
      <c r="D180" s="15" t="s">
        <v>5378</v>
      </c>
      <c r="E180" s="15" t="s">
        <v>1019</v>
      </c>
      <c r="G180" s="144" t="s">
        <v>7740</v>
      </c>
      <c r="H180" s="84"/>
      <c r="I180" s="84"/>
      <c r="J180" s="84"/>
      <c r="K180" s="84"/>
      <c r="L180" s="12"/>
      <c r="M180" s="12"/>
      <c r="N180" s="12"/>
      <c r="O180" s="28" t="s">
        <v>7741</v>
      </c>
      <c r="P180" s="28" t="s">
        <v>7741</v>
      </c>
      <c r="Q180" s="12"/>
      <c r="R180" s="141">
        <v>4.8</v>
      </c>
      <c r="S180" s="12"/>
      <c r="T180" s="12"/>
      <c r="U180" s="12"/>
      <c r="V180" s="12"/>
      <c r="W180" s="12"/>
      <c r="X180" s="12"/>
      <c r="Y180" s="12"/>
      <c r="Z180" s="12"/>
      <c r="AA180" s="12"/>
      <c r="AB180" s="12"/>
      <c r="AC180" s="12"/>
      <c r="AD180" s="12"/>
      <c r="AE180" s="12"/>
      <c r="AF180" s="12"/>
      <c r="AG180" s="12"/>
      <c r="AH180" s="12"/>
      <c r="AI180" s="12"/>
    </row>
    <row r="181" spans="1:35">
      <c r="A181" s="136" t="s">
        <v>1483</v>
      </c>
      <c r="B181" s="13" t="s">
        <v>1484</v>
      </c>
      <c r="C181" s="113" t="s">
        <v>7713</v>
      </c>
      <c r="D181" s="15" t="s">
        <v>5378</v>
      </c>
      <c r="E181" s="15" t="s">
        <v>1019</v>
      </c>
      <c r="G181" s="144" t="s">
        <v>7742</v>
      </c>
      <c r="H181" s="84"/>
      <c r="I181" s="84"/>
      <c r="J181" s="84"/>
      <c r="K181" s="84"/>
      <c r="L181" s="12"/>
      <c r="M181" s="12"/>
      <c r="N181" s="12"/>
      <c r="O181" s="28" t="s">
        <v>7743</v>
      </c>
      <c r="P181" s="28" t="s">
        <v>7743</v>
      </c>
      <c r="Q181" s="12"/>
      <c r="R181" s="141">
        <v>4.9000000000000004</v>
      </c>
      <c r="S181" s="12"/>
      <c r="T181" s="12"/>
      <c r="U181" s="12"/>
      <c r="V181" s="12"/>
      <c r="W181" s="12"/>
      <c r="X181" s="12"/>
      <c r="Y181" s="12"/>
      <c r="Z181" s="12"/>
      <c r="AA181" s="12"/>
      <c r="AB181" s="12"/>
      <c r="AC181" s="12"/>
      <c r="AD181" s="12"/>
      <c r="AE181" s="12"/>
      <c r="AF181" s="12"/>
      <c r="AG181" s="12"/>
      <c r="AH181" s="12"/>
      <c r="AI181" s="12"/>
    </row>
    <row r="182" spans="1:35">
      <c r="A182" s="124" t="s">
        <v>7744</v>
      </c>
      <c r="B182" s="13" t="s">
        <v>7707</v>
      </c>
      <c r="C182" s="112" t="s">
        <v>3628</v>
      </c>
      <c r="D182" s="15" t="s">
        <v>5378</v>
      </c>
      <c r="E182" s="15" t="s">
        <v>1019</v>
      </c>
      <c r="G182" s="144" t="s">
        <v>7745</v>
      </c>
      <c r="H182" s="84"/>
      <c r="I182" s="84"/>
      <c r="J182" s="84"/>
      <c r="K182" s="84"/>
      <c r="L182" s="12"/>
      <c r="M182" s="12"/>
      <c r="N182" s="12"/>
      <c r="O182" s="28" t="s">
        <v>7746</v>
      </c>
      <c r="P182" s="28" t="s">
        <v>7746</v>
      </c>
      <c r="Q182" s="12"/>
      <c r="R182" s="141">
        <v>4.3</v>
      </c>
      <c r="S182" s="12"/>
      <c r="T182" s="12"/>
      <c r="U182" s="12"/>
      <c r="V182" s="12"/>
      <c r="W182" s="12"/>
      <c r="X182" s="12"/>
      <c r="Y182" s="12"/>
      <c r="Z182" s="12"/>
      <c r="AA182" s="12"/>
      <c r="AB182" s="12"/>
      <c r="AC182" s="12"/>
      <c r="AD182" s="12"/>
      <c r="AE182" s="12"/>
      <c r="AF182" s="12"/>
      <c r="AG182" s="12"/>
      <c r="AH182" s="12"/>
      <c r="AI182" s="12"/>
    </row>
    <row r="183" spans="1:35">
      <c r="A183" s="124" t="s">
        <v>7747</v>
      </c>
      <c r="B183" s="13" t="s">
        <v>7748</v>
      </c>
      <c r="C183" s="113" t="s">
        <v>7713</v>
      </c>
      <c r="D183" s="15" t="s">
        <v>5378</v>
      </c>
      <c r="E183" s="15" t="s">
        <v>1019</v>
      </c>
      <c r="G183" s="144" t="s">
        <v>7749</v>
      </c>
      <c r="H183" s="84"/>
      <c r="I183" s="84"/>
      <c r="J183" s="84"/>
      <c r="K183" s="84"/>
      <c r="L183" s="12"/>
      <c r="M183" s="12"/>
      <c r="N183" s="12"/>
      <c r="O183" s="28" t="s">
        <v>7750</v>
      </c>
      <c r="P183" s="28" t="s">
        <v>7750</v>
      </c>
      <c r="Q183" s="12"/>
      <c r="R183" s="141">
        <v>4.0999999999999996</v>
      </c>
      <c r="S183" s="12"/>
      <c r="T183" s="12"/>
      <c r="U183" s="12"/>
      <c r="V183" s="12"/>
      <c r="W183" s="12"/>
      <c r="X183" s="12"/>
      <c r="Y183" s="12"/>
      <c r="Z183" s="12"/>
      <c r="AA183" s="12"/>
      <c r="AB183" s="12"/>
      <c r="AC183" s="12"/>
      <c r="AD183" s="12"/>
      <c r="AE183" s="12"/>
      <c r="AF183" s="12"/>
      <c r="AG183" s="12"/>
      <c r="AH183" s="12"/>
      <c r="AI183" s="12"/>
    </row>
    <row r="184" spans="1:35">
      <c r="A184" s="136" t="s">
        <v>7751</v>
      </c>
      <c r="B184" s="13" t="s">
        <v>7752</v>
      </c>
      <c r="C184" s="113" t="s">
        <v>7713</v>
      </c>
      <c r="D184" s="15" t="s">
        <v>5378</v>
      </c>
      <c r="E184" s="15" t="s">
        <v>1019</v>
      </c>
      <c r="G184" s="144" t="s">
        <v>7753</v>
      </c>
      <c r="H184" s="84"/>
      <c r="I184" s="84"/>
      <c r="J184" s="84"/>
      <c r="K184" s="84"/>
      <c r="L184" s="12"/>
      <c r="M184" s="12"/>
      <c r="N184" s="12"/>
      <c r="O184" s="28" t="s">
        <v>7754</v>
      </c>
      <c r="P184" s="28" t="s">
        <v>7754</v>
      </c>
      <c r="Q184" s="12"/>
      <c r="R184" s="141">
        <v>4.0999999999999996</v>
      </c>
      <c r="S184" s="12"/>
      <c r="T184" s="12"/>
      <c r="U184" s="12"/>
      <c r="V184" s="12"/>
      <c r="W184" s="12"/>
      <c r="X184" s="12"/>
      <c r="Y184" s="12"/>
      <c r="Z184" s="12"/>
      <c r="AA184" s="12"/>
      <c r="AB184" s="12"/>
      <c r="AC184" s="12"/>
      <c r="AD184" s="12"/>
      <c r="AE184" s="12"/>
      <c r="AF184" s="12"/>
      <c r="AG184" s="12"/>
      <c r="AH184" s="12"/>
      <c r="AI184" s="12"/>
    </row>
    <row r="185" spans="1:35">
      <c r="A185" s="136" t="s">
        <v>7755</v>
      </c>
      <c r="B185" s="13" t="s">
        <v>7756</v>
      </c>
      <c r="C185" s="113" t="s">
        <v>7713</v>
      </c>
      <c r="D185" s="15" t="s">
        <v>5378</v>
      </c>
      <c r="E185" s="15" t="s">
        <v>1019</v>
      </c>
      <c r="G185" s="144" t="s">
        <v>7757</v>
      </c>
      <c r="H185" s="84"/>
      <c r="I185" s="84"/>
      <c r="J185" s="84"/>
      <c r="K185" s="84"/>
      <c r="L185" s="12"/>
      <c r="M185" s="12"/>
      <c r="N185" s="12"/>
      <c r="O185" s="28" t="s">
        <v>7758</v>
      </c>
      <c r="P185" s="28" t="s">
        <v>7758</v>
      </c>
      <c r="Q185" s="12"/>
      <c r="R185" s="141">
        <v>1</v>
      </c>
      <c r="S185" s="12"/>
      <c r="T185" s="12"/>
      <c r="U185" s="12"/>
      <c r="V185" s="12"/>
      <c r="W185" s="12"/>
      <c r="X185" s="12"/>
      <c r="Y185" s="12"/>
      <c r="Z185" s="12"/>
      <c r="AA185" s="12"/>
      <c r="AB185" s="12"/>
      <c r="AC185" s="12"/>
      <c r="AD185" s="12"/>
      <c r="AE185" s="12"/>
      <c r="AF185" s="12"/>
      <c r="AG185" s="12"/>
      <c r="AH185" s="12"/>
      <c r="AI185" s="12"/>
    </row>
    <row r="186" spans="1:35">
      <c r="A186" s="136" t="s">
        <v>7759</v>
      </c>
      <c r="B186" s="13" t="s">
        <v>7760</v>
      </c>
      <c r="C186" s="113" t="s">
        <v>7713</v>
      </c>
      <c r="D186" s="15" t="s">
        <v>5378</v>
      </c>
      <c r="E186" s="15" t="s">
        <v>1019</v>
      </c>
      <c r="G186" s="144" t="s">
        <v>7761</v>
      </c>
      <c r="H186" s="84"/>
      <c r="I186" s="84"/>
      <c r="J186" s="84"/>
      <c r="K186" s="84"/>
      <c r="L186" s="12"/>
      <c r="M186" s="12"/>
      <c r="N186" s="12"/>
      <c r="O186" s="28" t="s">
        <v>7762</v>
      </c>
      <c r="P186" s="28" t="s">
        <v>7762</v>
      </c>
      <c r="Q186" s="12"/>
      <c r="R186" s="141">
        <v>4.8</v>
      </c>
      <c r="S186" s="12"/>
      <c r="T186" s="12"/>
      <c r="U186" s="12"/>
      <c r="V186" s="12"/>
      <c r="W186" s="12"/>
      <c r="X186" s="12"/>
      <c r="Y186" s="12"/>
      <c r="Z186" s="12"/>
      <c r="AA186" s="12"/>
      <c r="AB186" s="12"/>
      <c r="AC186" s="12"/>
      <c r="AD186" s="12"/>
      <c r="AE186" s="12"/>
      <c r="AF186" s="12"/>
      <c r="AG186" s="12"/>
      <c r="AH186" s="12"/>
      <c r="AI186" s="12"/>
    </row>
    <row r="187" spans="1:35" s="51" customFormat="1">
      <c r="A187" s="153" t="s">
        <v>7763</v>
      </c>
      <c r="B187" s="154" t="s">
        <v>7764</v>
      </c>
      <c r="C187" s="155" t="s">
        <v>7713</v>
      </c>
      <c r="D187" s="48" t="s">
        <v>5378</v>
      </c>
      <c r="E187" s="48" t="s">
        <v>1019</v>
      </c>
      <c r="G187" s="104" t="s">
        <v>3628</v>
      </c>
      <c r="H187" s="102"/>
      <c r="I187" s="102"/>
      <c r="J187" s="102"/>
      <c r="K187" s="102"/>
      <c r="L187" s="46"/>
      <c r="M187" s="46"/>
      <c r="N187" s="46"/>
      <c r="O187" s="103" t="s">
        <v>7765</v>
      </c>
      <c r="P187" s="103" t="s">
        <v>7765</v>
      </c>
      <c r="Q187" s="46"/>
      <c r="R187" s="156" t="s">
        <v>3628</v>
      </c>
      <c r="S187" s="46"/>
      <c r="T187" s="46"/>
      <c r="U187" s="46"/>
      <c r="V187" s="46"/>
      <c r="W187" s="46"/>
      <c r="X187" s="46"/>
      <c r="Y187" s="46"/>
      <c r="Z187" s="46"/>
      <c r="AA187" s="46"/>
      <c r="AB187" s="46"/>
      <c r="AC187" s="46"/>
      <c r="AD187" s="46"/>
      <c r="AE187" s="46"/>
      <c r="AF187" s="46"/>
      <c r="AG187" s="46"/>
      <c r="AH187" s="46"/>
      <c r="AI187" s="46"/>
    </row>
  </sheetData>
  <hyperlinks>
    <hyperlink ref="T2" r:id="rId1" xr:uid="{04AC8183-7878-4F91-B06C-94FAD24A0D59}"/>
    <hyperlink ref="U2" r:id="rId2" location="rlfi=hd:;si:16885869994284595559,l,CiBneW1uYXN0aWNzIGNsYXNzZXMgaW4gdmlqYXlhd2FkYVo2ChJneW1uYXN0aWNzIGNsYXNzZXMiIGd5bW5hc3RpY3MgY2xhc3NlcyBpbiB2aWpheWF3YWRh;mv:[[16.52447914707599,80.63438051722716],[16.513946285775965,80.61343782923888],null,[16.519212788208616,80.62390917323302],16]" xr:uid="{334DA5D0-6747-44FF-9420-3362BCC0C305}"/>
    <hyperlink ref="V2" r:id="rId3" xr:uid="{789839D4-2BE5-4AB8-B1F4-6DCD693D4D44}"/>
    <hyperlink ref="C3" r:id="rId4" xr:uid="{0BAAAECA-E649-476B-80F0-FA801A1E93CB}"/>
    <hyperlink ref="T3" r:id="rId5" xr:uid="{A6160E16-3A13-47BE-A02F-9D43DCECF7ED}"/>
    <hyperlink ref="U3" r:id="rId6" xr:uid="{5F20CD31-C467-4F37-A91A-B558FDF2E20D}"/>
    <hyperlink ref="V3" r:id="rId7" xr:uid="{033D8CB5-4E7A-4B75-A8E9-A5CADF484C6C}"/>
    <hyperlink ref="T4" r:id="rId8" xr:uid="{86575BA5-3444-48FC-AE94-BCF37505007A}"/>
    <hyperlink ref="T5" r:id="rId9" xr:uid="{766FF4B4-AF1A-4766-B3D8-8DB5B7E3AB7F}"/>
    <hyperlink ref="U5" r:id="rId10" xr:uid="{74AB72B9-BEE5-4C44-A0E2-DF6AFE28D519}"/>
    <hyperlink ref="V5" r:id="rId11" xr:uid="{ED30FC06-0A7C-411E-9749-93843342244B}"/>
    <hyperlink ref="T6" r:id="rId12" xr:uid="{68D5C94B-9873-4EDB-9041-8CE8E52E7E2C}"/>
    <hyperlink ref="U6" r:id="rId13" xr:uid="{6114DAB3-9AC7-4A21-9DB3-AFD8FC45547B}"/>
    <hyperlink ref="V6" r:id="rId14" xr:uid="{8499C764-39AA-4C59-9323-12F86ABEBB2E}"/>
    <hyperlink ref="T7" r:id="rId15" xr:uid="{F496EAC1-43DF-4D4A-9C4B-AC8C21DC218A}"/>
    <hyperlink ref="U7" r:id="rId16" xr:uid="{96388E2D-2A75-4281-B4FB-7D2DC42D6B6E}"/>
    <hyperlink ref="T8" r:id="rId17" xr:uid="{F090CACC-46BF-423E-9554-0AE917724315}"/>
    <hyperlink ref="U8" r:id="rId18" xr:uid="{4DDC1C49-FD96-47F9-8C40-66DD19DB66C4}"/>
    <hyperlink ref="V8" r:id="rId19" xr:uid="{1136B744-EC6F-472C-9628-E09A0C8F9E45}"/>
    <hyperlink ref="T9" r:id="rId20" xr:uid="{595AC640-309E-4B47-BF9D-D69D39E25627}"/>
    <hyperlink ref="U9" r:id="rId21" xr:uid="{DDCBD3FA-15E2-422F-9783-1E410B34B956}"/>
    <hyperlink ref="V9" r:id="rId22" xr:uid="{1F8B7606-156E-4E04-84E8-757552393036}"/>
    <hyperlink ref="T10" r:id="rId23" xr:uid="{DCABB76E-16C1-4CE0-861B-D41584A64135}"/>
    <hyperlink ref="U10" r:id="rId24" xr:uid="{46276736-FF20-4334-887B-8BE310D81134}"/>
    <hyperlink ref="V10" r:id="rId25" xr:uid="{9F0C1129-8892-43EC-BA4D-F626C3BA5E80}"/>
    <hyperlink ref="T11" r:id="rId26" xr:uid="{74E5C58A-EDAB-4026-B0A1-29B67D2C2494}"/>
    <hyperlink ref="U11" r:id="rId27" xr:uid="{099B6D60-7317-4280-AC92-6D5D87C047FE}"/>
    <hyperlink ref="V11" r:id="rId28" xr:uid="{F8DF5025-CF80-4B05-943A-6C6E3831059D}"/>
    <hyperlink ref="T12" r:id="rId29" xr:uid="{D612A9D1-5A83-4BD9-9336-32E92D34C208}"/>
    <hyperlink ref="U12" r:id="rId30" xr:uid="{685B0A78-BDCE-4FE8-8DB2-C68A8575D27F}"/>
    <hyperlink ref="V12" r:id="rId31" xr:uid="{E4A78B37-5CBF-40D1-8F10-7ED149AF8DA1}"/>
    <hyperlink ref="T13" r:id="rId32" xr:uid="{701F3B0C-E2D0-42AA-80E5-91C91843FE82}"/>
    <hyperlink ref="U13" r:id="rId33" xr:uid="{22A60883-3099-4E4E-ADB7-CEE7A9B42B63}"/>
    <hyperlink ref="V13" r:id="rId34" xr:uid="{4EAFC11F-9958-4F40-B60A-45680E8BC528}"/>
    <hyperlink ref="T14" r:id="rId35" xr:uid="{B422FCAF-54A8-48F0-94CF-7511CBC3F485}"/>
    <hyperlink ref="U14" r:id="rId36" xr:uid="{F128B9C5-4F98-4843-885D-EFF037DDD3D2}"/>
    <hyperlink ref="V14" r:id="rId37" xr:uid="{5A1C3DCB-C3D7-49E2-9F02-669BAE4E108E}"/>
    <hyperlink ref="T15" r:id="rId38" xr:uid="{940E7359-1015-49D3-858F-F5E67C762FAE}"/>
    <hyperlink ref="U15" r:id="rId39" xr:uid="{D47267AD-67E3-4902-979B-39CC45DBDE60}"/>
    <hyperlink ref="T16" r:id="rId40" xr:uid="{70D9F030-03E3-4A00-965E-6FE132F8244B}"/>
    <hyperlink ref="U16" r:id="rId41" xr:uid="{061820E9-14F4-4FD9-9F4B-9930267AA1AD}"/>
    <hyperlink ref="V16" r:id="rId42" xr:uid="{A21732F9-0924-4446-ABE2-92B03943195E}"/>
    <hyperlink ref="T17" r:id="rId43" xr:uid="{901A5B2B-26CB-4196-9938-6A781AE64138}"/>
    <hyperlink ref="U17" r:id="rId44" xr:uid="{5085F93A-8491-4D31-82A8-A09932D1163C}"/>
    <hyperlink ref="T18" r:id="rId45" xr:uid="{216B6FA4-2E70-4CE2-8E85-FAFF9B5B4585}"/>
    <hyperlink ref="U18" r:id="rId46" xr:uid="{3E4471DD-F5FB-45FF-AB70-B83724C733E0}"/>
    <hyperlink ref="T19" r:id="rId47" xr:uid="{D6206871-5458-4D7D-9E01-D0245C8670C0}"/>
    <hyperlink ref="U19" r:id="rId48" xr:uid="{6DC8B7CC-3E0E-44E4-833F-EFABEF4E51A5}"/>
    <hyperlink ref="T20" r:id="rId49" xr:uid="{20D4DDC7-067A-4789-A1D8-16798ED1A8F6}"/>
    <hyperlink ref="U20" r:id="rId50" xr:uid="{96F96935-5A24-46F2-92F1-91D49D4F3FDC}"/>
    <hyperlink ref="T21" r:id="rId51" xr:uid="{1992B26C-A7AB-4420-9BC3-DF156DADD384}"/>
    <hyperlink ref="U21" r:id="rId52" xr:uid="{237CCD15-2F1D-45E3-8E70-73899275DB2C}"/>
    <hyperlink ref="T22" r:id="rId53" xr:uid="{CCC78F33-DC04-433F-97F7-643CD9FB52B5}"/>
    <hyperlink ref="U22" r:id="rId54" xr:uid="{DDE9750A-301E-4278-8CBB-DECFAA8AB9FF}"/>
    <hyperlink ref="V22" r:id="rId55" xr:uid="{93408F83-86CB-4643-82DE-B1590DD0B84D}"/>
    <hyperlink ref="G23" r:id="rId56" xr:uid="{ED45DA98-EE07-4028-922B-0FAB4EA62B4B}"/>
    <hyperlink ref="T23" r:id="rId57" location="rlfi=hd:;si:15292019919370116040;mv:[[16.5477947,80.68064849999999],[16.486344199999998,80.5963439]];start:20" xr:uid="{06AF482C-FB22-415F-AE29-C8A2325E4D3F}"/>
    <hyperlink ref="U23" r:id="rId58" location="rlfi=hd:;si:15292019919370116040;mv:[[16.5477947,80.68064849999999],[16.486344199999998,80.5963439]];start:20" xr:uid="{DEEEE4BD-788F-4E7A-AB5E-F78FE707E596}"/>
    <hyperlink ref="V23" r:id="rId59" xr:uid="{E6F39ACB-0B44-471C-BD73-E66423C0A880}"/>
    <hyperlink ref="T24" r:id="rId60" xr:uid="{F5B2BCBC-514C-4DD3-BEB9-39AEB332A1D1}"/>
    <hyperlink ref="U24" r:id="rId61" xr:uid="{BDE22249-D2EF-42A9-A3A5-C810AC0818FC}"/>
    <hyperlink ref="T25" r:id="rId62" xr:uid="{1A8F94C4-5F18-41C3-B1F7-57B9C8AF6A29}"/>
    <hyperlink ref="U25" r:id="rId63" xr:uid="{94BF8F4C-77C4-45DC-AD08-C380EE9E4E59}"/>
    <hyperlink ref="V25" r:id="rId64" xr:uid="{B64AF317-A512-43A3-9B28-7126B4732322}"/>
    <hyperlink ref="T26" r:id="rId65" xr:uid="{A7CCC1C3-FD7C-4725-B380-1A12F2CDFE04}"/>
    <hyperlink ref="U26" r:id="rId66" xr:uid="{6E0A740F-9AF7-4602-9D57-ED0C9653F58E}"/>
    <hyperlink ref="T27" r:id="rId67" xr:uid="{7E2CE1E9-994F-4FD0-95C8-6874377B4F2D}"/>
    <hyperlink ref="U27" r:id="rId68" xr:uid="{7D3202DA-EE91-4C5C-9789-85565B501F98}"/>
    <hyperlink ref="T28" r:id="rId69" location="rlfi=hd:;si:16575710876612514532,l,Ci5neW1uYXN0aWMgY2xhc3NlcyBpbiBhbmRocmEgcHJhZGVzaCB2aWpheWF3YWRhWkMKEWd5bW5hc3RpYyBjbGFzc2VzIi5neW1uYXN0aWMgY2xhc3NlcyBpbiBhbmRocmEgcHJhZGVzaCB2aWpheWF3YWRh;mv:[[16.542407900000004,80.7208327],[16.4710155,80.6032895]]" xr:uid="{64BF33C3-97CD-4EDE-93E8-F428764A47A0}"/>
    <hyperlink ref="U28" r:id="rId70" location="rlfi=hd:;si:16575710876612514532,l,Ci5neW1uYXN0aWMgY2xhc3NlcyBpbiBhbmRocmEgcHJhZGVzaCB2aWpheWF3YWRhWkMKEWd5bW5hc3RpYyBjbGFzc2VzIi5neW1uYXN0aWMgY2xhc3NlcyBpbiBhbmRocmEgcHJhZGVzaCB2aWpheWF3YWRh;mv:[[16.542407900000004,80.7208327],[16.4710155,80.6032895]]" xr:uid="{76E95E84-0234-4529-B906-B012FD4C7C5A}"/>
    <hyperlink ref="V28" r:id="rId71" xr:uid="{3C320D1F-5CAC-46D5-9691-54FC61D4E8BF}"/>
    <hyperlink ref="T29" r:id="rId72" location="rlfi=hd:;si:6405582289296170757;mv:[[16.542407900000004,80.7208327],[16.4710155,80.6032895]]" xr:uid="{909A5176-0493-4298-BA68-17303660AE77}"/>
    <hyperlink ref="U29" r:id="rId73" location="rlfi=hd:;si:6405582289296170757;mv:[[16.542407900000004,80.7208327],[16.4710155,80.6032895]]" xr:uid="{91CE517F-6DCA-4F6F-BE36-3D394487F758}"/>
    <hyperlink ref="V29" r:id="rId74" xr:uid="{043EBE74-3BF9-46E7-9865-FEDA97839214}"/>
    <hyperlink ref="T30" r:id="rId75" xr:uid="{2FFD5EF2-AAFD-491C-A7D4-4D15FF8BA135}"/>
    <hyperlink ref="U30" r:id="rId76" xr:uid="{B1D45BB4-E543-4098-B274-98A115C5972B}"/>
    <hyperlink ref="T31" r:id="rId77" xr:uid="{F835D489-8EDE-428B-AF4D-3FC6B959F4B5}"/>
    <hyperlink ref="U31" r:id="rId78" xr:uid="{F67839FC-243A-4D26-8CC5-7BF23913E812}"/>
    <hyperlink ref="T32" r:id="rId79" xr:uid="{3F16C21E-C06B-42EB-9E0C-654FAA672FCE}"/>
    <hyperlink ref="U32" r:id="rId80" xr:uid="{613026D3-F6FB-4F9B-8C00-DFAA25DCF0BC}"/>
    <hyperlink ref="T33" r:id="rId81" xr:uid="{663055FA-6E0B-41C2-858D-1D218BC2EA40}"/>
    <hyperlink ref="U33" r:id="rId82" xr:uid="{F7AF0483-5145-4103-8556-FE482C917D49}"/>
    <hyperlink ref="T34" r:id="rId83" xr:uid="{DFC7C2B4-6544-44BB-8381-6DB1857CD30E}"/>
    <hyperlink ref="U34" r:id="rId84" xr:uid="{4BBAE666-3C72-482E-AF5E-9DB8790B1CDA}"/>
    <hyperlink ref="V34" r:id="rId85" xr:uid="{C56050FF-0366-4B55-A4FA-B90544C8F889}"/>
    <hyperlink ref="T35" r:id="rId86" xr:uid="{67AFCFF1-8D9B-4410-B345-486D461A6DBC}"/>
    <hyperlink ref="U35" r:id="rId87" xr:uid="{A24EFA0C-C8A4-48C1-9B07-45BD6A15D201}"/>
    <hyperlink ref="V35" r:id="rId88" xr:uid="{06822265-DE50-4D25-BC0B-3C16B725A998}"/>
    <hyperlink ref="T36" r:id="rId89" xr:uid="{337C6692-A5DB-4173-9A19-3AC46E0B6FF8}"/>
    <hyperlink ref="U36" r:id="rId90" xr:uid="{C2D9A72A-0E23-4653-9CA5-03A317CE9D74}"/>
    <hyperlink ref="T37" r:id="rId91" xr:uid="{8AFEA422-528B-4025-9E8B-729706A2D4FB}"/>
    <hyperlink ref="U37" r:id="rId92" xr:uid="{2321730B-F591-4484-869E-2D4481DB2605}"/>
    <hyperlink ref="V37" r:id="rId93" xr:uid="{36EA20F6-A945-4210-9F77-0FA34B084447}"/>
    <hyperlink ref="T38" r:id="rId94" xr:uid="{FFD5FB65-5DF3-4489-9F5C-FC8DBF14C68A}"/>
    <hyperlink ref="U38" r:id="rId95" xr:uid="{B9F7C54C-2016-4190-A0C8-061C7B0E2CDD}"/>
    <hyperlink ref="V38" r:id="rId96" xr:uid="{3AA8DE5A-C457-4CD2-9D75-7F4F452729E7}"/>
    <hyperlink ref="T39" r:id="rId97" xr:uid="{EC46B2C5-531C-4519-94BA-30C62B1CFFD9}"/>
    <hyperlink ref="U39" r:id="rId98" xr:uid="{46C96695-FD36-4B89-980A-C45EBB14F213}"/>
    <hyperlink ref="V39" r:id="rId99" xr:uid="{E466807A-F983-4AA5-9E63-D9015A0AFABE}"/>
    <hyperlink ref="T40" r:id="rId100" xr:uid="{ED88A98E-5A5F-45E2-AA38-C53606678D91}"/>
    <hyperlink ref="U40" r:id="rId101" xr:uid="{426C3281-BD82-4B43-BD2D-FD81E284A86B}"/>
    <hyperlink ref="V40" r:id="rId102" xr:uid="{6E918381-A0A2-4850-B738-122A94CA0B0C}"/>
    <hyperlink ref="C41" r:id="rId103" xr:uid="{0886B396-4CA0-4649-A66B-85F52DBA8C81}"/>
    <hyperlink ref="T41" r:id="rId104" location="rlfi=hd:;si:525908843129610985,l,Ch9HeW1uYXN0aWNzIGNsYXNzZXMgaW4gS2FybmF0YWthGVhw5ApUCyWqWjUKEmd5bW5hc3RpY3MgY2xhc3NlcyIfZ3ltbmFzdGljcyBjbGFzc2VzIGluIGthcm5hdGFrYQ;mv:[[15.5149575,77.87789579999999],[12.7367153,75.0026455]];tbs:lrf:!1m4!1u3!2m2!3m1!1e1!1m4!1u2!2m2!2m1!1e1!1m4!1u16!2m2!16m1!1e1!1m4!1u16!2m2!16m1!1e2!2m1!1e2!2m1!1e16!2m1!1e3!3sIAE,lf:1,lf_ui:2" xr:uid="{C37FA9E0-5DCD-4A41-846A-B66FC4F9549F}"/>
    <hyperlink ref="U41" r:id="rId105" location="rlfi=hd:;si:525908843129610985,l,Ch9HeW1uYXN0aWNzIGNsYXNzZXMgaW4gS2FybmF0YWthGVhw5ApUCyWqWjUKEmd5bW5hc3RpY3MgY2xhc3NlcyIfZ3ltbmFzdGljcyBjbGFzc2VzIGluIGthcm5hdGFrYQ;mv:[[15.5149575,77.87789579999999],[12.7367153,75.0026455]];tbs:lrf:!1m4!1u3!2m2!3m1!1e1!1m4!1u2!2m2!2m1!1e1!1m4!1u16!2m2!16m1!1e1!1m4!1u16!2m2!16m1!1e2!2m1!1e2!2m1!1e16!2m1!1e3!3sIAE,lf:1,lf_ui:2" xr:uid="{0EFF1EA0-6BC4-40D4-8356-7FCA50C3C425}"/>
    <hyperlink ref="C42" r:id="rId106" xr:uid="{56B3854F-78F1-445E-8F6F-A8D39E3C91D3}"/>
    <hyperlink ref="T42" r:id="rId107" location="rlfi=hd:;si:6639962475539079061,l,Ch9HeW1uYXN0aWNzIGNsYXNzZXMgaW4gS2FybmF0YWthWjUKEmd5bW5hc3RpY3MgY2xhc3NlcyIfZ3ltbmFzdGljcyBjbGFzc2VzIGluIGthcm5hdGFrYQ;mv:[[15.5149575,77.87789579999999],[12.7367153,75.0026455]];tbs:lrf:!1m4!1u3!2m2!3m1!1e1!1m4!1u2!2m2!2m1!1e1!1m4!1u16!2m2!16m1!1e1!1m4!1u16!2m2!16m1!1e2!2m1!1e2!2m1!1e16!2m1!1e3!3sIAE,lf:1,lf_ui:2" xr:uid="{3584C7B8-4FD4-4FD2-A64D-BCA9FCD3EB3F}"/>
    <hyperlink ref="U42" r:id="rId108" location="rlfi=hd:;si:6639962475539079061,l,Ch9HeW1uYXN0aWNzIGNsYXNzZXMgaW4gS2FybmF0YWthWjUKEmd5bW5hc3RpY3MgY2xhc3NlcyIfZ3ltbmFzdGljcyBjbGFzc2VzIGluIGthcm5hdGFrYQ;mv:[[15.5149575,77.87789579999999],[12.7367153,75.0026455]];tbs:lrf:!1m4!1u3!2m2!3m1!1e1!1m4!1u2!2m2!2m1!1e1!1m4!1u16!2m2!16m1!1e1!1m4!1u16!2m2!16m1!1e2!2m1!1e2!2m1!1e16!2m1!1e3!3sIAE,lf:1,lf_ui:2" xr:uid="{25C38314-DBAE-47D5-A3D2-097ADC334084}"/>
    <hyperlink ref="V42" r:id="rId109" xr:uid="{3109E62D-1A97-4F5D-8991-5B5A8107D5AE}"/>
    <hyperlink ref="C43" r:id="rId110" xr:uid="{838F3894-4F35-48A5-82BC-BC26025209D5}"/>
    <hyperlink ref="T43" r:id="rId111" location="rlfi=hd:;si:7483542259863969120,l,Ch9HeW1uYXN0aWNzIGNsYXNzZXMgaW4gS2FybmF0YWthWjUKEmd5bW5hc3RpY3MgY2xhc3NlcyIfZ3ltbmFzdGljcyBjbGFzc2VzIGluIGthcm5hdGFrYQ;mv:[[15.5149575,77.87789579999999],[12.7367153,75.0026455]];tbs:lrf:!1m4!1u3!2m2!3m1!1e1!1m4!1u2!2m2!2m1!1e1!1m4!1u16!2m2!16m1!1e1!1m4!1u16!2m2!16m1!1e2!2m1!1e2!2m1!1e16!2m1!1e3!3sIAE,lf:1,lf_ui:2" xr:uid="{CC947535-6E29-4A05-BEA2-9B0D0EC87867}"/>
    <hyperlink ref="U43" r:id="rId112" location="rlfi=hd:;si:7483542259863969120,l,Ch9HeW1uYXN0aWNzIGNsYXNzZXMgaW4gS2FybmF0YWthWjUKEmd5bW5hc3RpY3MgY2xhc3NlcyIfZ3ltbmFzdGljcyBjbGFzc2VzIGluIGthcm5hdGFrYQ;mv:[[15.5149575,77.87789579999999],[12.7367153,75.0026455]];tbs:lrf:!1m4!1u3!2m2!3m1!1e1!1m4!1u2!2m2!2m1!1e1!1m4!1u16!2m2!16m1!1e1!1m4!1u16!2m2!16m1!1e2!2m1!1e2!2m1!1e16!2m1!1e3!3sIAE,lf:1,lf_ui:2" xr:uid="{2F825B48-DC7E-465D-B49A-5F8096D12D5F}"/>
    <hyperlink ref="V43" r:id="rId113" xr:uid="{F0E00001-CBBD-4838-A8E3-EE6784D891D0}"/>
    <hyperlink ref="C44" r:id="rId114" xr:uid="{36785161-3210-40D0-AF25-9842BFAE95B8}"/>
    <hyperlink ref="T44" r:id="rId115" location="rlfi=hd:;si:1021451967600840267,l,Ch9HeW1uYXN0aWNzIGNsYXNzZXMgaW4gS2FybmF0YWthGSIzcBl2OazwWjUKEmd5bW5hc3RpY3MgY2xhc3NlcyIfZ3ltbmFzdGljcyBjbGFzc2VzIGluIGthcm5hdGFrYQ;mv:[[15.5149575,77.87789579999999],[12.7367153,75.0026455]];tbs:lrf:!1m4!1u3!2m2!3m1!1e1!1m4!1u2!2m2!2m1!1e1!1m4!1u16!2m2!16m1!1e1!1m4!1u16!2m2!16m1!1e2!2m1!1e2!2m1!1e16!2m1!1e3!3sIAE,lf:1,lf_ui:2" xr:uid="{16894098-D143-4917-BD4E-893442238F70}"/>
    <hyperlink ref="U44" r:id="rId116" location="rlfi=hd:;si:1021451967600840267,l,Ch9HeW1uYXN0aWNzIGNsYXNzZXMgaW4gS2FybmF0YWthGSIzcBl2OazwWjUKEmd5bW5hc3RpY3MgY2xhc3NlcyIfZ3ltbmFzdGljcyBjbGFzc2VzIGluIGthcm5hdGFrYQ;mv:[[15.5149575,77.87789579999999],[12.7367153,75.0026455]];tbs:lrf:!1m4!1u3!2m2!3m1!1e1!1m4!1u2!2m2!2m1!1e1!1m4!1u16!2m2!16m1!1e1!1m4!1u16!2m2!16m1!1e2!2m1!1e2!2m1!1e16!2m1!1e3!3sIAE,lf:1,lf_ui:2" xr:uid="{CDA14156-608C-4376-9665-D8C7C8B858FA}"/>
    <hyperlink ref="V44" r:id="rId117" xr:uid="{B9C8FDA0-F3C1-4C8E-82CA-21416F7F5D2C}"/>
    <hyperlink ref="C45" r:id="rId118" xr:uid="{B1D6A6D4-7CDD-4A59-A5D7-F64F4883FD64}"/>
    <hyperlink ref="T45" r:id="rId119" location="rlfi=hd:;si:13446864999907768364,l,Ch9HeW1uYXN0aWNzIGNsYXNzZXMgaW4gS2FybmF0YWthWjUKEmd5bW5hc3RpY3MgY2xhc3NlcyIfZ3ltbmFzdGljcyBjbGFzc2VzIGluIGthcm5hdGFrYQ;mv:[[15.5149575,77.87789579999999],[12.7367153,75.0026455]];tbs:lrf:!1m4!1u3!2m2!3m1!1e1!1m4!1u2!2m2!2m1!1e1!1m4!1u16!2m2!16m1!1e1!1m4!1u16!2m2!16m1!1e2!2m1!1e2!2m1!1e16!2m1!1e3!3sIAE,lf:1,lf_ui:2" xr:uid="{CA1852E8-3CF4-47D5-AE85-2BCAE76B5DA6}"/>
    <hyperlink ref="U45" r:id="rId120" location="rlfi=hd:;si:13446864999907768364,l,Ch9HeW1uYXN0aWNzIGNsYXNzZXMgaW4gS2FybmF0YWthWjUKEmd5bW5hc3RpY3MgY2xhc3NlcyIfZ3ltbmFzdGljcyBjbGFzc2VzIGluIGthcm5hdGFrYQ;mv:[[15.5149575,77.87789579999999],[12.7367153,75.0026455]];tbs:lrf:!1m4!1u3!2m2!3m1!1e1!1m4!1u2!2m2!2m1!1e1!1m4!1u16!2m2!16m1!1e1!1m4!1u16!2m2!16m1!1e2!2m1!1e2!2m1!1e16!2m1!1e3!3sIAE,lf:1,lf_ui:2" xr:uid="{511E0985-7628-4003-801A-3554E51756BC}"/>
    <hyperlink ref="C46" r:id="rId121" xr:uid="{568CE6B8-9691-4E56-BD8A-E637F04130FD}"/>
    <hyperlink ref="T46" r:id="rId122" location="rlfi=hd:;si:12849948869480425725,l,Ch9HeW1uYXN0aWNzIGNsYXNzZXMgaW4gS2FybmF0YWthWjUKEmd5bW5hc3RpY3MgY2xhc3NlcyIfZ3ltbmFzdGljcyBjbGFzc2VzIGluIGthcm5hdGFrYQ;mv:[[15.5149575,77.87789579999999],[12.7367153,75.0026455]];tbs:lrf:!1m4!1u3!2m2!3m1!1e1!1m4!1u2!2m2!2m1!1e1!1m4!1u16!2m2!16m1!1e1!1m4!1u16!2m2!16m1!1e2!2m1!1e2!2m1!1e16!2m1!1e3!3sIAE,lf:1,lf_ui:2" xr:uid="{5AF50591-5BD1-4F8C-A1B8-63381BEE1D72}"/>
    <hyperlink ref="U46" r:id="rId123" location="rlfi=hd:;si:12849948869480425725,l,Ch9HeW1uYXN0aWNzIGNsYXNzZXMgaW4gS2FybmF0YWthWjUKEmd5bW5hc3RpY3MgY2xhc3NlcyIfZ3ltbmFzdGljcyBjbGFzc2VzIGluIGthcm5hdGFrYQ;mv:[[15.5149575,77.87789579999999],[12.7367153,75.0026455]];tbs:lrf:!1m4!1u3!2m2!3m1!1e1!1m4!1u2!2m2!2m1!1e1!1m4!1u16!2m2!16m1!1e1!1m4!1u16!2m2!16m1!1e2!2m1!1e2!2m1!1e16!2m1!1e3!3sIAE,lf:1,lf_ui:2" xr:uid="{EF049E49-E955-4A10-B979-E9A5AF846A8D}"/>
    <hyperlink ref="C47" r:id="rId124" xr:uid="{AEB46440-81F0-4173-A211-20A143CCF365}"/>
    <hyperlink ref="T47" r:id="rId125" location="rlfi=hd:;si:6974973427348883011;mv:[[15.5149575,77.87789579999999],[12.7367153,75.0026455]];tbs:lrf:!1m4!1u3!2m2!3m1!1e1!1m4!1u2!2m2!2m1!1e1!1m4!1u16!2m2!16m1!1e1!1m4!1u16!2m2!16m1!1e2!2m1!1e2!2m1!1e16!2m1!1e3!3sIAE,lf:1,lf_ui:2" xr:uid="{89E50598-2B38-422B-B543-ABF498D5E5C2}"/>
    <hyperlink ref="U47" r:id="rId126" location="rlfi=hd:;si:6974973427348883011;mv:[[15.5149575,77.87789579999999],[12.7367153,75.0026455]];tbs:lrf:!1m4!1u3!2m2!3m1!1e1!1m4!1u2!2m2!2m1!1e1!1m4!1u16!2m2!16m1!1e1!1m4!1u16!2m2!16m1!1e2!2m1!1e2!2m1!1e16!2m1!1e3!3sIAE,lf:1,lf_ui:2" xr:uid="{8CCC072E-0BE6-462A-91C2-7B8919AC669A}"/>
    <hyperlink ref="C48" r:id="rId127" xr:uid="{51E4CDB5-5C19-4147-8EB0-74DCB613F63F}"/>
    <hyperlink ref="T48" r:id="rId128" location="rlfi=hd:;si:1226388787630098020,l,Ch9HeW1uYXN0aWNzIGNsYXNzZXMgaW4gS2FybmF0YWthWjUKEmd5bW5hc3RpY3MgY2xhc3NlcyIfZ3ltbmFzdGljcyBjbGFzc2VzIGluIGthcm5hdGFrYQ;mv:[[16.072426999999998,77.94390220000001],[12.0473257,74.3171745]];start:20;tbs:lrf:!1m4!1u3!2m2!3m1!1e1!1m4!1u2!2m2!2m1!1e1!1m4!1u16!2m2!16m1!1e1!1m4!1u16!2m2!16m1!1e2!2m1!1e2!2m1!1e16!2m1!1e3!3sIAE,lf:1,lf_ui:2" xr:uid="{CA95D88B-A083-49DB-A67D-85FFAA1D1C8E}"/>
    <hyperlink ref="U48" r:id="rId129" location="rlfi=hd:;si:1226388787630098020,l,Ch9HeW1uYXN0aWNzIGNsYXNzZXMgaW4gS2FybmF0YWthWjUKEmd5bW5hc3RpY3MgY2xhc3NlcyIfZ3ltbmFzdGljcyBjbGFzc2VzIGluIGthcm5hdGFrYQ;mv:[[16.072426999999998,77.94390220000001],[12.0473257,74.3171745]];start:20;tbs:lrf:!1m4!1u3!2m2!3m1!1e1!1m4!1u2!2m2!2m1!1e1!1m4!1u16!2m2!16m1!1e1!1m4!1u16!2m2!16m1!1e2!2m1!1e2!2m1!1e16!2m1!1e3!3sIAE,lf:1,lf_ui:2" xr:uid="{01A4586D-505B-40B9-A67A-D6F9BB8FA0DA}"/>
    <hyperlink ref="C49" r:id="rId130" xr:uid="{95F8E77F-BD1F-4708-9DD5-363C9A6939CE}"/>
    <hyperlink ref="T49" r:id="rId131" location="rlfi=hd:;si:9147618014022906382,l,Ch9HeW1uYXN0aWNzIGNsYXNzZXMgaW4gS2FybmF0YWthWjUKEmd5bW5hc3RpY3MgY2xhc3NlcyIfZ3ltbmFzdGljcyBjbGFzc2VzIGluIGthcm5hdGFrYQ;mv:[[16.072426999999998,77.94390220000001],[12.0473257,74.3171745]];start:20;tbs:lrf:!1m4!1u3!2m2!3m1!1e1!1m4!1u2!2m2!2m1!1e1!1m4!1u16!2m2!16m1!1e1!1m4!1u16!2m2!16m1!1e2!2m1!1e2!2m1!1e16!2m1!1e3!3sIAE,lf:1,lf_ui:2" xr:uid="{57B7BEF5-CAA0-4CC9-B774-58D5DCD33499}"/>
    <hyperlink ref="U49" r:id="rId132" location="rlfi=hd:;si:9147618014022906382,l,Ch9HeW1uYXN0aWNzIGNsYXNzZXMgaW4gS2FybmF0YWthWjUKEmd5bW5hc3RpY3MgY2xhc3NlcyIfZ3ltbmFzdGljcyBjbGFzc2VzIGluIGthcm5hdGFrYQ;mv:[[16.072426999999998,77.94390220000001],[12.0473257,74.3171745]];start:20;tbs:lrf:!1m4!1u3!2m2!3m1!1e1!1m4!1u2!2m2!2m1!1e1!1m4!1u16!2m2!16m1!1e1!1m4!1u16!2m2!16m1!1e2!2m1!1e2!2m1!1e16!2m1!1e3!3sIAE,lf:1,lf_ui:2" xr:uid="{4076FC48-358E-4141-8A04-B80DB9BE025B}"/>
    <hyperlink ref="C50" r:id="rId133" xr:uid="{7EF87FFF-79BC-4018-AA7F-351B96FBCE43}"/>
    <hyperlink ref="T50" r:id="rId134" location="rlfi=hd:;si:8174105284855809721,l,Ch9HeW1uYXN0aWNzIGNsYXNzZXMgaW4gS2FybmF0YWthSJaM_cyqr4CACFo9ChJneW1uYXN0aWNzIGNsYXNzZXMQABABGAAYAyIfZ3ltbmFzdGljcyBjbGFzc2VzIGluIGthcm5hdGFrYQ;mv:[[17.73707039350949,91.63436244687499],[6.827059862619297,70.84822963437499],null,[12.338819720392806,81.24129604062499],6];start:20" xr:uid="{C565AF84-2514-4DF1-B900-A4DEB76A374A}"/>
    <hyperlink ref="U50" r:id="rId135" location="rlfi=hd:;si:8174105284855809721,l,Ch9HeW1uYXN0aWNzIGNsYXNzZXMgaW4gS2FybmF0YWthSJaM_cyqr4CACFo9ChJneW1uYXN0aWNzIGNsYXNzZXMQABABGAAYAyIfZ3ltbmFzdGljcyBjbGFzc2VzIGluIGthcm5hdGFrYQ;mv:[[17.73707039350949,91.63436244687499],[6.827059862619297,70.84822963437499],null,[12.338819720392806,81.24129604062499],6];start:20" xr:uid="{B9F4560C-22E4-4935-A31C-CEEBBFF3776F}"/>
    <hyperlink ref="C51" r:id="rId136" xr:uid="{B49EAD32-EA74-4EF5-9DE1-0BA5F6183724}"/>
    <hyperlink ref="T51" r:id="rId137" location="rlfi=hd:;si:13775921090109870470,l,Ch9HeW1uYXN0aWNzIGNsYXNzZXMgaW4gS2FybmF0YWthSKuvqrLuqoCACFo7ChJneW1uYXN0aWNzIGNsYXNzZXMQABABGAMiH2d5bW5hc3RpY3MgY2xhc3NlcyBpbiBrYXJuYXRha2E;mv:[[17.793824985837905,91.63436244687499],[6.88381445494771,70.84822963437499]];start:20" xr:uid="{912CC1CD-E7E7-43C3-B626-78EDA918CCB5}"/>
    <hyperlink ref="U51" r:id="rId138" location="rlfi=hd:;si:13775921090109870470,l,Ch9HeW1uYXN0aWNzIGNsYXNzZXMgaW4gS2FybmF0YWthSKuvqrLuqoCACFo7ChJneW1uYXN0aWNzIGNsYXNzZXMQABABGAMiH2d5bW5hc3RpY3MgY2xhc3NlcyBpbiBrYXJuYXRha2E;mv:[[16.071046799999998,77.94390220000001],[12.071709799999999,74.3171745]];start:20" xr:uid="{340B8FA1-FACB-4615-974B-990D1BA47632}"/>
    <hyperlink ref="V51" r:id="rId139" xr:uid="{5A446C91-A06C-45A9-BC1A-CF7FF72F9495}"/>
    <hyperlink ref="C52" r:id="rId140" xr:uid="{0657FC8C-6968-4636-83F6-F1CE44EC248F}"/>
    <hyperlink ref="T52" r:id="rId141" location="rlfi=hd:;si:2943829915001526729,l,Ch9HeW1uYXN0aWNzIGNsYXNzZXMgaW4gS2FybmF0YWthWjUKEmd5bW5hc3RpY3MgY2xhc3NlcyIfZ3ltbmFzdGljcyBjbGFzc2VzIGluIGthcm5hdGFrYQ;mv:[[16.071046799999998,77.94390220000001],[12.071709799999999,74.3171745]];start:20" xr:uid="{7E59940C-AFBF-4490-973F-A47E0D925A8B}"/>
    <hyperlink ref="U52" r:id="rId142" location="rlfi=hd:;si:2943829915001526729,l,Ch9HeW1uYXN0aWNzIGNsYXNzZXMgaW4gS2FybmF0YWthWjUKEmd5bW5hc3RpY3MgY2xhc3NlcyIfZ3ltbmFzdGljcyBjbGFzc2VzIGluIGthcm5hdGFrYQ;mv:[[16.071046799999998,77.94390220000001],[12.071709799999999,74.3171745]];start:20" xr:uid="{16E27302-B65A-4E93-8BC8-F183DDCBDE68}"/>
    <hyperlink ref="C53" r:id="rId143" xr:uid="{71D35870-20E9-4EAE-8535-997A7FF8A412}"/>
    <hyperlink ref="T53" r:id="rId144" location="rlfi=hd:;si:12895947523544509542,l,Ch9HeW1uYXN0aWNzIGNsYXNzZXMgaW4gS2FybmF0YWthWjUKEmd5bW5hc3RpY3MgY2xhc3NlcyIfZ3ltbmFzdGljcyBjbGFzc2VzIGluIGthcm5hdGFrYQ;mv:[[16.072426999999998,77.94390220000001],[12.0473257,74.3171745]];start:20;tbs:lrf:!1m4!1u3!2m2!3m1!1e1!1m4!1u2!2m2!2m1!1e1!1m4!1u16!2m2!16m1!1e1!1m4!1u16!2m2!16m1!1e2!2m1!1e2!2m1!1e16!2m1!1e3!3sIAE,lf:1,lf_ui:2" xr:uid="{C1D32CD5-BD81-434B-93FA-41AF56442203}"/>
    <hyperlink ref="U53" r:id="rId145" location="rlfi=hd:;si:12895947523544509542,l,Ch9HeW1uYXN0aWNzIGNsYXNzZXMgaW4gS2FybmF0YWthWjUKEmd5bW5hc3RpY3MgY2xhc3NlcyIfZ3ltbmFzdGljcyBjbGFzc2VzIGluIGthcm5hdGFrYQ;mv:[[16.072426999999998,77.94390220000001],[12.0473257,74.3171745]];start:20;tbs:lrf:!1m4!1u3!2m2!3m1!1e1!1m4!1u2!2m2!2m1!1e1!1m4!1u16!2m2!16m1!1e1!1m4!1u16!2m2!16m1!1e2!2m1!1e2!2m1!1e16!2m1!1e3!3sIAE,lf:1,lf_ui:2" xr:uid="{74753005-DBBA-428E-AC12-7225789E4B3B}"/>
    <hyperlink ref="C54" r:id="rId146" xr:uid="{E0B3900B-45C0-4578-878C-E3DD10BE36D4}"/>
    <hyperlink ref="T54" r:id="rId147" location="rlfi=hd:;si:8375019007903685868,l,Ch9HeW1uYXN0aWNzIGNsYXNzZXMgaW4gS2FybmF0YWthGZdLnAyvnL9IWjUKEmd5bW5hc3RpY3MgY2xhc3NlcyIfZ3ltbmFzdGljcyBjbGFzc2VzIGluIGthcm5hdGFrYQ;mv:[[16.072426999999998,77.94390220000001],[12.0473257,74.3171745]];start:20;tbs:lrf:!1m4!1u3!2m2!3m1!1e1!1m4!1u2!2m2!2m1!1e1!1m4!1u16!2m2!16m1!1e1!1m4!1u16!2m2!16m1!1e2!2m1!1e2!2m1!1e16!2m1!1e3!3sIAE,lf:1,lf_ui:2" xr:uid="{63BAED99-AC64-4FF0-B19A-79123C32B2B9}"/>
    <hyperlink ref="U54" r:id="rId148" location="rlfi=hd:;si:8375019007903685868,l,Ch9HeW1uYXN0aWNzIGNsYXNzZXMgaW4gS2FybmF0YWthGZdLnAyvnL9IWjUKEmd5bW5hc3RpY3MgY2xhc3NlcyIfZ3ltbmFzdGljcyBjbGFzc2VzIGluIGthcm5hdGFrYQ;mv:[[16.072426999999998,77.94390220000001],[12.0473257,74.3171745]];start:20;tbs:lrf:!1m4!1u3!2m2!3m1!1e1!1m4!1u2!2m2!2m1!1e1!1m4!1u16!2m2!16m1!1e1!1m4!1u16!2m2!16m1!1e2!2m1!1e2!2m1!1e16!2m1!1e3!3sIAE,lf:1,lf_ui:2" xr:uid="{E395A3C8-7162-426A-945E-CE1BEC716BBD}"/>
    <hyperlink ref="V54" r:id="rId149" xr:uid="{14D013BC-77E8-4CC8-82B4-A9FB64507383}"/>
    <hyperlink ref="C55" r:id="rId150" xr:uid="{C82668AA-6D9D-414B-9EEF-261943497A06}"/>
    <hyperlink ref="T55" r:id="rId151" location="rlfi=hd:;si:15995540578350937504,l,Ch9HeW1uYXN0aWNzIGNsYXNzZXMgaW4gS2FybmF0YWthWjUKEmd5bW5hc3RpY3MgY2xhc3NlcyIfZ3ltbmFzdGljcyBjbGFzc2VzIGluIGthcm5hdGFrYQ;mv:[[16.072426999999998,77.94390220000001],[12.0473257,74.3171745]];start:20;tbs:lrf:!1m4!1u3!2m2!3m1!1e1!1m4!1u2!2m2!2m1!1e1!1m4!1u16!2m2!16m1!1e1!1m4!1u16!2m2!16m1!1e2!2m1!1e2!2m1!1e16!2m1!1e3!3sIAE,lf:1,lf_ui:2" xr:uid="{4166CE51-F5E4-467F-9F9A-9B7F195EFFDE}"/>
    <hyperlink ref="U55" r:id="rId152" location="rlfi=hd:;si:15995540578350937504,l,Ch9HeW1uYXN0aWNzIGNsYXNzZXMgaW4gS2FybmF0YWthWjUKEmd5bW5hc3RpY3MgY2xhc3NlcyIfZ3ltbmFzdGljcyBjbGFzc2VzIGluIGthcm5hdGFrYQ;mv:[[16.072426999999998,77.94390220000001],[12.0473257,74.3171745]];start:20;tbs:lrf:!1m4!1u3!2m2!3m1!1e1!1m4!1u2!2m2!2m1!1e1!1m4!1u16!2m2!16m1!1e1!1m4!1u16!2m2!16m1!1e2!2m1!1e2!2m1!1e16!2m1!1e3!3sIAE,lf:1,lf_ui:2" xr:uid="{83F4B94B-73E1-4887-A9D9-E9555F03AF50}"/>
    <hyperlink ref="C56" r:id="rId153" xr:uid="{FD92EAED-F3BB-4268-AEC9-1288620EC2C9}"/>
    <hyperlink ref="T56" r:id="rId154" location="rlfi=hd:;si:2409737163629023833,l,Ch9HeW1uYXN0aWNzIGNsYXNzZXMgaW4gS2FybmF0YWthGfT8S1OCfGtYWjUKEmd5bW5hc3RpY3MgY2xhc3NlcyIfZ3ltbmFzdGljcyBjbGFzc2VzIGluIGthcm5hdGFrYQ;mv:[[16.072426999999998,77.94390220000001],[12.0473257,74.3171745]];start:20;tbs:lrf:!1m4!1u3!2m2!3m1!1e1!1m4!1u2!2m2!2m1!1e1!1m4!1u16!2m2!16m1!1e1!1m4!1u16!2m2!16m1!1e2!2m1!1e2!2m1!1e16!2m1!1e3!3sIAE,lf:1,lf_ui:2" xr:uid="{B26D33D1-6DB0-40B8-9DA5-F82107948B2E}"/>
    <hyperlink ref="U56" r:id="rId155" location="rlfi=hd:;si:2409737163629023833,l,Ch9HeW1uYXN0aWNzIGNsYXNzZXMgaW4gS2FybmF0YWthGfT8S1OCfGtYWjUKEmd5bW5hc3RpY3MgY2xhc3NlcyIfZ3ltbmFzdGljcyBjbGFzc2VzIGluIGthcm5hdGFrYQ;mv:[[16.072426999999998,77.94390220000001],[12.0473257,74.3171745]];start:20;tbs:lrf:!1m4!1u3!2m2!3m1!1e1!1m4!1u2!2m2!2m1!1e1!1m4!1u16!2m2!16m1!1e1!1m4!1u16!2m2!16m1!1e2!2m1!1e2!2m1!1e16!2m1!1e3!3sIAE,lf:1,lf_ui:2" xr:uid="{755680DC-5CFA-4137-BAE2-301D2F503F04}"/>
    <hyperlink ref="V56" r:id="rId156" xr:uid="{68304B3F-8BF1-4458-86DC-BE9EAC38F83E}"/>
    <hyperlink ref="C57" r:id="rId157" xr:uid="{C059559B-3401-448A-A13E-EA9BE0F346D3}"/>
    <hyperlink ref="T57" r:id="rId158" location="rlfi=hd:;si:2481618855205381103,l,Ch9HeW1uYXN0aWNzIGNsYXNzZXMgaW4gS2FybmF0YWthWjUKEmd5bW5hc3RpY3MgY2xhc3NlcyIfZ3ltbmFzdGljcyBjbGFzc2VzIGluIGthcm5hdGFrYQ;mv:[[16.072426999999998,77.94390220000001],[12.0473257,74.3171745]];start:20;tbs:lrf:!1m4!1u3!2m2!3m1!1e1!1m4!1u2!2m2!2m1!1e1!1m4!1u16!2m2!16m1!1e1!1m4!1u16!2m2!16m1!1e2!2m1!1e2!2m1!1e16!2m1!1e3!3sIAE,lf:1,lf_ui:2" xr:uid="{60A09303-3ED5-46BA-ACF7-228B95D01875}"/>
    <hyperlink ref="U57" r:id="rId159" location="rlfi=hd:;si:2481618855205381103,l,Ch9HeW1uYXN0aWNzIGNsYXNzZXMgaW4gS2FybmF0YWthWjUKEmd5bW5hc3RpY3MgY2xhc3NlcyIfZ3ltbmFzdGljcyBjbGFzc2VzIGluIGthcm5hdGFrYQ;mv:[[16.072426999999998,77.94390220000001],[12.0473257,74.3171745]];start:20;tbs:lrf:!1m4!1u3!2m2!3m1!1e1!1m4!1u2!2m2!2m1!1e1!1m4!1u16!2m2!16m1!1e1!1m4!1u16!2m2!16m1!1e2!2m1!1e2!2m1!1e16!2m1!1e3!3sIAE,lf:1,lf_ui:2" xr:uid="{BFB9D249-D11D-48B5-8110-0A12CD8E262B}"/>
    <hyperlink ref="C58" r:id="rId160" xr:uid="{09D3F2D6-211C-42D6-BF9E-1C356C8B0DA8}"/>
    <hyperlink ref="T58" r:id="rId161" location="rlfi=hd:;si:17737402919092284548,l,Ch9HeW1uYXN0aWNzIGNsYXNzZXMgaW4gS2FybmF0YWthSLT8l6KDq4CACFo7ChJneW1uYXN0aWNzIGNsYXNzZXMQABABGAMiH2d5bW5hc3RpY3MgY2xhc3NlcyBpbiBrYXJuYXRha2E;mv:[[16.072426999999998,77.94390220000001],[12.0473257,74.3171745]];start:20;tbs:lrf:!1m4!1u3!2m2!3m1!1e1!1m4!1u2!2m2!2m1!1e1!1m4!1u16!2m2!16m1!1e1!1m4!1u16!2m2!16m1!1e2!2m1!1e2!2m1!1e16!2m1!1e3!3sIAE,lf:1,lf_ui:2" xr:uid="{70C816BB-7293-4D7A-97E6-4ED0DD004E35}"/>
    <hyperlink ref="U58" r:id="rId162" location="rlfi=hd:;si:17737402919092284548,l,Ch9HeW1uYXN0aWNzIGNsYXNzZXMgaW4gS2FybmF0YWthSLT8l6KDq4CACFo7ChJneW1uYXN0aWNzIGNsYXNzZXMQABABGAMiH2d5bW5hc3RpY3MgY2xhc3NlcyBpbiBrYXJuYXRha2E;mv:[[16.072426999999998,77.94390220000001],[12.0473257,74.3171745]];start:20;tbs:lrf:!1m4!1u3!2m2!3m1!1e1!1m4!1u2!2m2!2m1!1e1!1m4!1u16!2m2!16m1!1e1!1m4!1u16!2m2!16m1!1e2!2m1!1e2!2m1!1e16!2m1!1e3!3sIAE,lf:1,lf_ui:2" xr:uid="{5BAD17C7-0BF1-461D-A743-DF6DBF4340B3}"/>
    <hyperlink ref="V58" r:id="rId163" xr:uid="{6E40DDF4-AAC9-4FE4-BA62-58D530628EBD}"/>
    <hyperlink ref="C59" r:id="rId164" xr:uid="{4ADB45AF-9642-425D-822D-0300D449A413}"/>
    <hyperlink ref="T59" r:id="rId165" location="rlfi=hd:;si:227751300359833152,l,Ch9HeW1uYXN0aWNzIGNsYXNzZXMgaW4gS2FybmF0YWthWjUKEmd5bW5hc3RpY3MgY2xhc3NlcyIfZ3ltbmFzdGljcyBjbGFzc2VzIGluIGthcm5hdGFrYQ;mv:[[15.646268099999999,77.8807942],[12.1491708,74.81856189999999]];start:40;tbs:lrf:!1m4!1u3!2m2!3m1!1e1!1m4!1u2!2m2!2m1!1e1!1m4!1u16!2m2!16m1!1e1!1m4!1u16!2m2!16m1!1e2!2m1!1e2!2m1!1e16!2m1!1e3!3sIAE,lf:1,lf_ui:2" xr:uid="{CD14EACB-F47D-47D0-92F2-3DD96B666A9E}"/>
    <hyperlink ref="U59" r:id="rId166" location="rlfi=hd:;si:227751300359833152,l,Ch9HeW1uYXN0aWNzIGNsYXNzZXMgaW4gS2FybmF0YWthWjUKEmd5bW5hc3RpY3MgY2xhc3NlcyIfZ3ltbmFzdGljcyBjbGFzc2VzIGluIGthcm5hdGFrYQ;mv:[[15.646268099999999,77.8807942],[12.1491708,74.81856189999999]];start:40;tbs:lrf:!1m4!1u3!2m2!3m1!1e1!1m4!1u2!2m2!2m1!1e1!1m4!1u16!2m2!16m1!1e1!1m4!1u16!2m2!16m1!1e2!2m1!1e2!2m1!1e16!2m1!1e3!3sIAE,lf:1,lf_ui:2" xr:uid="{503273DD-5028-4236-8403-6750D7736D10}"/>
    <hyperlink ref="C60" r:id="rId167" xr:uid="{A05D2BE0-4555-469D-B8F9-36B6F9818C21}"/>
    <hyperlink ref="T60" r:id="rId168" location="rldoc=1&amp;rlfi=hd:;si:5371720318066619897,l,Ch9HeW1uYXN0aWNzIGNsYXNzZXMgaW4gS2FybmF0YWthWjUKEmd5bW5hc3RpY3MgY2xhc3NlcyIfZ3ltbmFzdGljcyBjbGFzc2VzIGluIGthcm5hdGFrYQ;mv:[[15.646268099999999,77.8807942],[12.1491708,74.81856189999999]];start:40;tbs:lrf:!1m4!1u3!2m2!3m1!1e1!1m4!1u2!2m2!2m1!1e1!1m4!1u16!2m2!16m1!1e1!1m4!1u16!2m2!16m1!1e2!2m1!1e2!2m1!1e16!2m1!1e3!3sIAE,lf:1,lf_ui:2" xr:uid="{45FD960F-6834-40A2-931E-5D680C505D1F}"/>
    <hyperlink ref="U60" r:id="rId169" location="rldoc=1&amp;rlfi=hd:;si:5371720318066619897,l,Ch9HeW1uYXN0aWNzIGNsYXNzZXMgaW4gS2FybmF0YWthWjUKEmd5bW5hc3RpY3MgY2xhc3NlcyIfZ3ltbmFzdGljcyBjbGFzc2VzIGluIGthcm5hdGFrYQ;mv:[[15.646268099999999,77.8807942],[12.1491708,74.81856189999999]];start:40;tbs:lrf:!1m4!1u3!2m2!3m1!1e1!1m4!1u2!2m2!2m1!1e1!1m4!1u16!2m2!16m1!1e1!1m4!1u16!2m2!16m1!1e2!2m1!1e2!2m1!1e16!2m1!1e3!3sIAE,lf:1,lf_ui:2" xr:uid="{F308ECF5-5632-49B5-89FB-C2C02094CCE5}"/>
    <hyperlink ref="V60" r:id="rId170" xr:uid="{6A92B360-5B45-4A8F-950C-C1B5C230F03C}"/>
    <hyperlink ref="C61" r:id="rId171" xr:uid="{D9FF2033-BD1C-4E82-80A1-92A21768C2ED}"/>
    <hyperlink ref="T61" r:id="rId172" location="rlfi=hd:;si:2293494597631519730,l,Ch9HeW1uYXN0aWNzIGNsYXNzZXMgaW4gS2FybmF0YWthWjUKEmd5bW5hc3RpY3MgY2xhc3NlcyIfZ3ltbmFzdGljcyBjbGFzc2VzIGluIGthcm5hdGFrYQ;mv:[[15.650681599999999,77.8983488],[12.071197999999999,74.8175683]];start:40" xr:uid="{596DE59F-C611-4A32-BC87-9AD30AAFFCFF}"/>
    <hyperlink ref="U61" r:id="rId173" location="rlfi=hd:;si:2293494597631519730,l,Ch9HeW1uYXN0aWNzIGNsYXNzZXMgaW4gS2FybmF0YWthWjUKEmd5bW5hc3RpY3MgY2xhc3NlcyIfZ3ltbmFzdGljcyBjbGFzc2VzIGluIGthcm5hdGFrYQ;mv:[[15.650681599999999,77.8983488],[12.071197999999999,74.8175683]];start:40" xr:uid="{A8B5C78B-33AF-497F-9806-615AC3D34F02}"/>
    <hyperlink ref="C62" r:id="rId174" xr:uid="{8B6EBCC2-B7D9-48C1-BC30-CDC316B27961}"/>
    <hyperlink ref="T62" r:id="rId175" location="rlfi=hd:;si:5335872706995480331,l,Ch9HeW1uYXN0aWNzIGNsYXNzZXMgaW4gS2FybmF0YWthWjUKEmd5bW5hc3RpY3MgY2xhc3NlcyIfZ3ltbmFzdGljcyBjbGFzc2VzIGluIGthcm5hdGFrYQ;mv:[[15.650681599999999,77.8983488],[12.071197999999999,74.8175683]];start:40" xr:uid="{A820E856-FB6F-4158-93AE-F407776F072B}"/>
    <hyperlink ref="U62" r:id="rId176" location="rlfi=hd:;si:5335872706995480331,l,Ch9HeW1uYXN0aWNzIGNsYXNzZXMgaW4gS2FybmF0YWthWjUKEmd5bW5hc3RpY3MgY2xhc3NlcyIfZ3ltbmFzdGljcyBjbGFzc2VzIGluIGthcm5hdGFrYQ;mv:[[15.650681599999999,77.8983488],[12.071197999999999,74.8175683]];start:40" xr:uid="{D0055B30-9273-4092-B23E-20467BCB50F5}"/>
    <hyperlink ref="V62" r:id="rId177" xr:uid="{8DFE5629-858B-4FD1-BF0A-C19F2B274851}"/>
    <hyperlink ref="C63" r:id="rId178" xr:uid="{D75CEEB0-127E-447F-870B-55B545219693}"/>
    <hyperlink ref="T63" r:id="rId179" location="rlfi=hd:;si:13158977395926244658,l,Ch9HeW1uYXN0aWNzIGNsYXNzZXMgaW4gS2FybmF0YWthWjUKEmd5bW5hc3RpY3MgY2xhc3NlcyIfZ3ltbmFzdGljcyBjbGFzc2VzIGluIGthcm5hdGFrYQ;mv:[[17.6068013,77.8407265],[11.993632000000002,74.3124276]];start:60" xr:uid="{C757DBE7-0803-41E1-AC09-B8758F4B0CC3}"/>
    <hyperlink ref="U63" r:id="rId180" location="rlfi=hd:;si:13158977395926244658,l,Ch9HeW1uYXN0aWNzIGNsYXNzZXMgaW4gS2FybmF0YWthWjUKEmd5bW5hc3RpY3MgY2xhc3NlcyIfZ3ltbmFzdGljcyBjbGFzc2VzIGluIGthcm5hdGFrYQ;mv:[[17.6068013,77.8407265],[11.993632000000002,74.3124276]];start:60" xr:uid="{ABA0E879-DFE2-4B49-AAC8-1E736FC2FD1B}"/>
    <hyperlink ref="C64" r:id="rId181" xr:uid="{C85A166B-F518-40FC-A402-BDE6B7344739}"/>
    <hyperlink ref="T64" r:id="rId182" location="rlfi=hd:;si:2054050027983591317,l,Ch9HeW1uYXN0aWNzIGNsYXNzZXMgaW4gS2FybmF0YWthSNf9voWaroCACFo7ChJneW1uYXN0aWNzIGNsYXNzZXMQABABGAMiH2d5bW5hc3RpY3MgY2xhc3NlcyBpbiBrYXJuYXRha2E;mv:[[17.6068013,77.8407265],[11.993632000000002,74.3124276]];start:60" xr:uid="{95AE93BD-5E9E-495A-9E8F-233257D19FCF}"/>
    <hyperlink ref="U64" r:id="rId183" location="rlfi=hd:;si:2054050027983591317,l,Ch9HeW1uYXN0aWNzIGNsYXNzZXMgaW4gS2FybmF0YWthSNf9voWaroCACFo7ChJneW1uYXN0aWNzIGNsYXNzZXMQABABGAMiH2d5bW5hc3RpY3MgY2xhc3NlcyBpbiBrYXJuYXRha2E;mv:[[17.6068013,77.8407265],[11.993632000000002,74.3124276]];start:60" xr:uid="{1B33BCA1-4554-4614-935D-90A1A9953075}"/>
    <hyperlink ref="V64" r:id="rId184" xr:uid="{43A8972F-C675-4048-AA5F-AC391493FA47}"/>
    <hyperlink ref="C65" r:id="rId185" xr:uid="{C51D7497-094D-4037-99F8-DD3EE0C0A817}"/>
    <hyperlink ref="T65" r:id="rId186" location="rlfi=hd:;si:1263098710965312538,l,Ch9HeW1uYXN0aWNzIGNsYXNzZXMgaW4gS2FybmF0YWthWjUKEmd5bW5hc3RpY3MgY2xhc3NlcyIfZ3ltbmFzdGljcyBjbGFzc2VzIGluIGthcm5hdGFrYQ;mv:[[17.6068013,77.8407265],[11.993632000000002,74.3124276]];start:60" xr:uid="{7E31150E-6679-4C42-B709-52422FF6BB42}"/>
    <hyperlink ref="U65" r:id="rId187" location="rlfi=hd:;si:1263098710965312538,l,Ch9HeW1uYXN0aWNzIGNsYXNzZXMgaW4gS2FybmF0YWthWjUKEmd5bW5hc3RpY3MgY2xhc3NlcyIfZ3ltbmFzdGljcyBjbGFzc2VzIGluIGthcm5hdGFrYQ;mv:[[17.6068013,77.8407265],[11.993632000000002,74.3124276]];start:60" xr:uid="{92931A49-754A-4AB8-BB34-5C43FACDAA66}"/>
    <hyperlink ref="V65" r:id="rId188" xr:uid="{A0F5ADCB-CC73-4C39-A267-16D9E814CF0E}"/>
    <hyperlink ref="C66" r:id="rId189" xr:uid="{B8CAC590-1590-4C21-A583-6504884A9625}"/>
    <hyperlink ref="T66" r:id="rId190" location="rlfi=hd:;si:9481823749608971409,l,Ch9HeW1uYXN0aWNzIGNsYXNzZXMgaW4gS2FybmF0YWthSLi1qcfmgICACFo9ChJneW1uYXN0aWNzIGNsYXNzZXMQABABGAEYAyIfZ3ltbmFzdGljcyBjbGFzc2VzIGluIGthcm5hdGFrYQ;mv:[[16.627932,77.9281403],[12.0482426,74.81429829999999]];start:80" xr:uid="{9577D69B-59B9-4C71-8676-4B2414442B89}"/>
    <hyperlink ref="U66" r:id="rId191" location="rlfi=hd:;si:9481823749608971409,l,Ch9HeW1uYXN0aWNzIGNsYXNzZXMgaW4gS2FybmF0YWthSLi1qcfmgICACFo9ChJneW1uYXN0aWNzIGNsYXNzZXMQABABGAEYAyIfZ3ltbmFzdGljcyBjbGFzc2VzIGluIGthcm5hdGFrYQ;mv:[[16.627932,77.9281403],[12.0482426,74.81429829999999]];start:80" xr:uid="{095A48B4-1250-4B5F-87AD-235DB2CB5C76}"/>
    <hyperlink ref="V66" r:id="rId192" xr:uid="{0ADC9B70-D032-4FFC-932B-AC8EF3793FFB}"/>
    <hyperlink ref="C67" r:id="rId193" xr:uid="{879E3FA5-0730-4633-8461-9721CC014873}"/>
    <hyperlink ref="T67" r:id="rId194" location="rlfi=hd:;si:1509244279549429168,l,Ch9HeW1uYXN0aWNzIGNsYXNzZXMgaW4gS2FybmF0YWthWjUKEmd5bW5hc3RpY3MgY2xhc3NlcyIfZ3ltbmFzdGljcyBjbGFzc2VzIGluIGthcm5hdGFrYQ;mv:[[16.627932,77.9281403],[12.0482426,74.81429829999999]];start:80" xr:uid="{EA588B3C-4C8B-4A0F-8001-13A2000D3501}"/>
    <hyperlink ref="U67" r:id="rId195" location="rlfi=hd:;si:1509244279549429168,l,Ch9HeW1uYXN0aWNzIGNsYXNzZXMgaW4gS2FybmF0YWthWjUKEmd5bW5hc3RpY3MgY2xhc3NlcyIfZ3ltbmFzdGljcyBjbGFzc2VzIGluIGthcm5hdGFrYQ;mv:[[16.627932,77.9281403],[12.0482426,74.81429829999999]];start:80" xr:uid="{EAFEC93B-444A-4BF8-98E3-C2D5EE7C6AB8}"/>
    <hyperlink ref="C68" r:id="rId196" xr:uid="{7DB2B102-9ECE-493E-9DE6-EAB56146D4E7}"/>
    <hyperlink ref="T68" r:id="rId197" location="rlfi=hd:;si:11405193645106218092,l,Ch9HeW1uYXN0aWNzIGNsYXNzZXMgaW4gS2FybmF0YWthWjUKEmd5bW5hc3RpY3MgY2xhc3NlcyIfZ3ltbmFzdGljcyBjbGFzc2VzIGluIGthcm5hdGFrYQ;mv:[[16.627932,77.9281403],[12.0482426,74.81429829999999]];start:80" xr:uid="{4409A520-CB09-44F2-8403-A66A1A777867}"/>
    <hyperlink ref="U68" r:id="rId198" location="rlfi=hd:;si:11405193645106218092,l,Ch9HeW1uYXN0aWNzIGNsYXNzZXMgaW4gS2FybmF0YWthWjUKEmd5bW5hc3RpY3MgY2xhc3NlcyIfZ3ltbmFzdGljcyBjbGFzc2VzIGluIGthcm5hdGFrYQ;mv:[[16.627932,77.9281403],[12.0482426,74.81429829999999]];start:80" xr:uid="{CBF06F05-7746-4E8F-B88E-E809D4E4D149}"/>
    <hyperlink ref="V68" r:id="rId199" xr:uid="{4C4C2695-906B-4BFB-BEB1-CA01A5D8FACC}"/>
    <hyperlink ref="C69" r:id="rId200" xr:uid="{19FEB175-3B55-40CE-98E9-901DAB0BA91D}"/>
    <hyperlink ref="T69" r:id="rId201" location="rlfi=hd:;si:18384939107652726703,l,Ch9HeW1uYXN0aWNzIGNsYXNzZXMgaW4gS2FybmF0YWthSIn7uvmzj4CACFo7ChJneW1uYXN0aWNzIGNsYXNzZXMQABABGAMiH2d5bW5hc3RpY3MgY2xhc3NlcyBpbiBrYXJuYXRha2E;mv:[[16.627932,77.9281403],[12.0482426,74.81429829999999]];start:80" xr:uid="{61D46696-D282-476E-84AA-25B8CC180DFB}"/>
    <hyperlink ref="U69" r:id="rId202" location="rlfi=hd:;si:18384939107652726703,l,Ch9HeW1uYXN0aWNzIGNsYXNzZXMgaW4gS2FybmF0YWthSIn7uvmzj4CACFo7ChJneW1uYXN0aWNzIGNsYXNzZXMQABABGAMiH2d5bW5hc3RpY3MgY2xhc3NlcyBpbiBrYXJuYXRha2E;mv:[[16.627932,77.9281403],[12.0482426,74.81429829999999]];start:80" xr:uid="{1C23CCFD-CC7E-4E09-AAAD-53D70986535A}"/>
    <hyperlink ref="V69" r:id="rId203" xr:uid="{EE709B89-F858-4798-9443-DF389DAE5F4B}"/>
    <hyperlink ref="C70" r:id="rId204" xr:uid="{2F1123C8-CB76-449A-A697-A251DC0B9CEE}"/>
    <hyperlink ref="T70" r:id="rId205" location="rlfi=hd:;si:2472954494568650690,l,Ch9HeW1uYXN0aWNzIGNsYXNzZXMgaW4gS2FybmF0YWthSN-Wjsa6roCACFo9ChJneW1uYXN0aWNzIGNsYXNzZXMQABABGAAYAyIfZ3ltbmFzdGljcyBjbGFzc2VzIGluIGthcm5hdGFrYQ;mv:[[16.627932,77.9281403],[12.0482426,74.81429829999999]];start:80" xr:uid="{284BB1AB-0634-42ED-B043-A8EB5034307F}"/>
    <hyperlink ref="U70" r:id="rId206" location="rlfi=hd:;si:2472954494568650690,l,Ch9HeW1uYXN0aWNzIGNsYXNzZXMgaW4gS2FybmF0YWthSN-Wjsa6roCACFo9ChJneW1uYXN0aWNzIGNsYXNzZXMQABABGAAYAyIfZ3ltbmFzdGljcyBjbGFzc2VzIGluIGthcm5hdGFrYQ;mv:[[16.627932,77.9281403],[12.0482426,74.81429829999999]];start:80" xr:uid="{2D699545-D5B0-4704-8020-76400D0079E0}"/>
    <hyperlink ref="V70" r:id="rId207" xr:uid="{28687358-03A3-44B2-B27E-8935B524E351}"/>
    <hyperlink ref="C71" r:id="rId208" xr:uid="{936A14D9-2662-4863-AB5E-C3C2A4647E91}"/>
    <hyperlink ref="T71" r:id="rId209" location="rlfi=hd:;si:14647036823148392290,l,Ch9HeW1uYXN0aWNzIGNsYXNzZXMgaW4gS2FybmF0YWthWjUKEmd5bW5hc3RpY3MgY2xhc3NlcyIfZ3ltbmFzdGljcyBjbGFzc2VzIGluIGthcm5hdGFrYQ;mv:[[16.627932,77.9281403],[12.0482426,74.81429829999999]];start:80" xr:uid="{D133E0D1-7E64-4F05-B1C5-72B0461766D7}"/>
    <hyperlink ref="U71" r:id="rId210" location="rlfi=hd:;si:14647036823148392290,l,Ch9HeW1uYXN0aWNzIGNsYXNzZXMgaW4gS2FybmF0YWthWjUKEmd5bW5hc3RpY3MgY2xhc3NlcyIfZ3ltbmFzdGljcyBjbGFzc2VzIGluIGthcm5hdGFrYQ;mv:[[16.627932,77.9281403],[12.0482426,74.81429829999999]];start:80" xr:uid="{13DF8786-23AB-4B7F-8CC2-708B031704E5}"/>
    <hyperlink ref="V71" r:id="rId211" xr:uid="{72A431CC-095F-4625-B990-C01A0CC4EC22}"/>
    <hyperlink ref="C72" r:id="rId212" xr:uid="{51226F03-151B-409B-9EC7-5660E2153D76}"/>
    <hyperlink ref="T72" r:id="rId213" location="rlfi=hd:;si:7031852878258576601,l,Ch9HeW1uYXN0aWNzIGNsYXNzZXMgaW4gS2FybmF0YWthWjUKEmd5bW5hc3RpY3MgY2xhc3NlcyIfZ3ltbmFzdGljcyBjbGFzc2VzIGluIGthcm5hdGFrYQ;mv:[[17.1197381,77.91829659999999],[12.0189801,74.66802]];start:100" xr:uid="{DDA65AA4-CF0D-469C-AD68-CB8DA7674B6A}"/>
    <hyperlink ref="U72" r:id="rId214" location="rlfi=hd:;si:7031852878258576601,l,Ch9HeW1uYXN0aWNzIGNsYXNzZXMgaW4gS2FybmF0YWthWjUKEmd5bW5hc3RpY3MgY2xhc3NlcyIfZ3ltbmFzdGljcyBjbGFzc2VzIGluIGthcm5hdGFrYQ;mv:[[17.1197381,77.91829659999999],[12.0189801,74.66802]];start:100" xr:uid="{52222AE8-E175-4905-8FE0-68BB5FDDB6F4}"/>
    <hyperlink ref="V72" r:id="rId215" xr:uid="{59031400-0DC2-4A61-86B5-83C049476ED1}"/>
    <hyperlink ref="C73" r:id="rId216" xr:uid="{78872C1C-F05E-4217-9CBD-2FE97D4470D6}"/>
    <hyperlink ref="T73" r:id="rId217" location="rlfi=hd:;si:11923660595393706067,l,Ch9HeW1uYXN0aWNzIGNsYXNzZXMgaW4gS2FybmF0YWthSPzgibOjroCACFo9ChJneW1uYXN0aWNzIGNsYXNzZXMQABABGAAYAyIfZ3ltbmFzdGljcyBjbGFzc2VzIGluIGthcm5hdGFrYQ;mv:[[17.1197381,77.91829659999999],[12.0189801,74.66802]];start:100" xr:uid="{E30B3E5B-D0E0-4CD4-968C-02696F48E279}"/>
    <hyperlink ref="U73" r:id="rId218" location="rlfi=hd:;si:11923660595393706067,l,Ch9HeW1uYXN0aWNzIGNsYXNzZXMgaW4gS2FybmF0YWthSPzgibOjroCACFo9ChJneW1uYXN0aWNzIGNsYXNzZXMQABABGAAYAyIfZ3ltbmFzdGljcyBjbGFzc2VzIGluIGthcm5hdGFrYQ;mv:[[17.1197381,77.91829659999999],[12.0189801,74.66802]];start:100" xr:uid="{861E7E6E-4AAD-459D-B9AD-D4CD71DF207C}"/>
    <hyperlink ref="V73" r:id="rId219" xr:uid="{AE8FC7B6-05B4-4A02-AAF2-9412075119FF}"/>
    <hyperlink ref="C74" r:id="rId220" xr:uid="{A1C49E7F-9B01-4802-BBAB-06E630184BD8}"/>
    <hyperlink ref="T74" r:id="rId221" location="rlfi=hd:;si:14880379675478605851,l,Ch9HeW1uYXN0aWNzIGNsYXNzZXMgaW4gS2FybmF0YWthWjUKEmd5bW5hc3RpY3MgY2xhc3NlcyIfZ3ltbmFzdGljcyBjbGFzc2VzIGluIGthcm5hdGFrYQ;mv:[[17.1197381,77.91829659999999],[12.0189801,74.66802]];start:100" xr:uid="{CE0BE544-5135-4EC2-BEC8-6090044CD7A6}"/>
    <hyperlink ref="U74" r:id="rId222" location="rlfi=hd:;si:14880379675478605851,l,Ch9HeW1uYXN0aWNzIGNsYXNzZXMgaW4gS2FybmF0YWthWjUKEmd5bW5hc3RpY3MgY2xhc3NlcyIfZ3ltbmFzdGljcyBjbGFzc2VzIGluIGthcm5hdGFrYQ;mv:[[17.1197381,77.91829659999999],[12.0189801,74.66802]];start:100" xr:uid="{06E3F060-6FE8-493B-AB87-C1714057A1F8}"/>
    <hyperlink ref="V74" r:id="rId223" xr:uid="{01823CC2-E732-4CF1-8828-11A25657F2F5}"/>
    <hyperlink ref="C75" r:id="rId224" xr:uid="{550DA70A-4EE4-4DF5-8B8D-B1C1BD75617E}"/>
    <hyperlink ref="T75" r:id="rId225" location="rlfi=hd:;si:16730860263761059848,l,Ch9HeW1uYXN0aWNzIGNsYXNzZXMgaW4gS2FybmF0YWthWjUKEmd5bW5hc3RpY3MgY2xhc3NlcyIfZ3ltbmFzdGljcyBjbGFzc2VzIGluIGthcm5hdGFrYQ;mv:[[17.1197381,77.91829659999999],[12.0189801,74.66802]];start:100" xr:uid="{E9B43487-04F8-4EA8-A93F-0090CD6DE4C0}"/>
    <hyperlink ref="U75" r:id="rId226" location="rlfi=hd:;si:16730860263761059848,l,Ch9HeW1uYXN0aWNzIGNsYXNzZXMgaW4gS2FybmF0YWthWjUKEmd5bW5hc3RpY3MgY2xhc3NlcyIfZ3ltbmFzdGljcyBjbGFzc2VzIGluIGthcm5hdGFrYQ;mv:[[17.1197381,77.91829659999999],[12.0189801,74.66802]];start:100" xr:uid="{948A35CC-0DE9-4AE8-802E-4A4A1C377D3F}"/>
    <hyperlink ref="V75" r:id="rId227" xr:uid="{D7DD5A5F-45E2-4D85-A27F-27309C193D2D}"/>
    <hyperlink ref="C76" r:id="rId228" xr:uid="{2EDA3BD6-C570-4002-8CF9-3DD513DF5F44}"/>
    <hyperlink ref="T76" r:id="rId229" location="rlfi=hd:;si:17487565350396359790,l,Ch9HeW1uYXN0aWNzIGNsYXNzZXMgaW4gS2FybmF0YWthSJmkksbnlYCACFo7ChJneW1uYXN0aWNzIGNsYXNzZXMQABABGAMiH2d5bW5hc3RpY3MgY2xhc3NlcyBpbiBrYXJuYXRha2E;mv:[[17.1197381,77.91829659999999],[12.0189801,74.66802]];start:100" xr:uid="{F1B6F1D2-52E9-4A20-ACD1-15DDF1E900D7}"/>
    <hyperlink ref="U76" r:id="rId230" location="rlfi=hd:;si:17487565350396359790,l,Ch9HeW1uYXN0aWNzIGNsYXNzZXMgaW4gS2FybmF0YWthSJmkksbnlYCACFo7ChJneW1uYXN0aWNzIGNsYXNzZXMQABABGAMiH2d5bW5hc3RpY3MgY2xhc3NlcyBpbiBrYXJuYXRha2E;mv:[[17.1197381,77.91829659999999],[12.0189801,74.66802]];start:100" xr:uid="{9EA0EC10-4E4C-4CAA-B4B4-C41C6909A75E}"/>
    <hyperlink ref="V76" r:id="rId231" xr:uid="{0554EFBF-A36B-4E01-992C-3DDDE8F187C0}"/>
    <hyperlink ref="C77" r:id="rId232" xr:uid="{1DFF0DEF-F57C-41A8-AE4A-E4ED82D7A897}"/>
    <hyperlink ref="T77" r:id="rId233" location="rlfi=hd:;si:2788484302726258394,l,Ch9HeW1uYXN0aWNzIGNsYXNzZXMgaW4gS2FybmF0YWthWjUKEmd5bW5hc3RpY3MgY2xhc3NlcyIfZ3ltbmFzdGljcyBjbGFzc2VzIGluIGthcm5hdGFrYQ;mv:[[15.9780918,77.97627849999999],[12.086539,74.6030804]];start:120" xr:uid="{C417D2E6-EF31-4E7B-8147-1FCF20129E3E}"/>
    <hyperlink ref="U77" r:id="rId234" location="rlfi=hd:;si:2788484302726258394,l,Ch9HeW1uYXN0aWNzIGNsYXNzZXMgaW4gS2FybmF0YWthWjUKEmd5bW5hc3RpY3MgY2xhc3NlcyIfZ3ltbmFzdGljcyBjbGFzc2VzIGluIGthcm5hdGFrYQ;mv:[[15.9780918,77.97627849999999],[12.086539,74.6030804]];start:120" xr:uid="{B55567C6-C388-4A8E-A0FE-230683D7EE7D}"/>
    <hyperlink ref="V77" r:id="rId235" xr:uid="{7A6C1AAE-B00E-45F1-B178-7F38293BDEDC}"/>
    <hyperlink ref="C78" r:id="rId236" xr:uid="{7A96864B-6D23-4528-8412-0F6BF8514392}"/>
    <hyperlink ref="T78" r:id="rId237" location="rlfi=hd:;si:15517792372889421314,l,Ch9HeW1uYXN0aWNzIGNsYXNzZXMgaW4gS2FybmF0YWthWjUKEmd5bW5hc3RpY3MgY2xhc3NlcyIfZ3ltbmFzdGljcyBjbGFzc2VzIGluIGthcm5hdGFrYQ;mv:[[15.9780918,77.97627849999999],[12.086539,74.6030804]];start:120" xr:uid="{60648F87-8A7A-42A3-8D2C-A173F6C2DCAA}"/>
    <hyperlink ref="U78" r:id="rId238" location="rlfi=hd:;si:15517792372889421314,l,Ch9HeW1uYXN0aWNzIGNsYXNzZXMgaW4gS2FybmF0YWthWjUKEmd5bW5hc3RpY3MgY2xhc3NlcyIfZ3ltbmFzdGljcyBjbGFzc2VzIGluIGthcm5hdGFrYQ;mv:[[15.9780918,77.97627849999999],[12.086539,74.6030804]];start:120" xr:uid="{55B11638-06C0-4F1F-B6D0-02DA66575D24}"/>
    <hyperlink ref="V78" r:id="rId239" xr:uid="{B0E3F277-06EA-46E3-B4D7-C26EE126E8F0}"/>
    <hyperlink ref="C79" r:id="rId240" xr:uid="{4CA9E0BF-6186-45AC-9562-DCF3EDB36054}"/>
    <hyperlink ref="T79" r:id="rId241" location="rlfi=hd:;si:4686871079300794714,l,Ch9HeW1uYXN0aWNzIGNsYXNzZXMgaW4gS2FybmF0YWthWjUKEmd5bW5hc3RpY3MgY2xhc3NlcyIfZ3ltbmFzdGljcyBjbGFzc2VzIGluIGthcm5hdGFrYQ;mv:[[15.9780918,77.97627849999999],[12.086539,74.6030804]];start:120" xr:uid="{1F221691-A3C9-45EE-82D8-247414324EF3}"/>
    <hyperlink ref="U79" r:id="rId242" location="rlfi=hd:;si:4686871079300794714,l,Ch9HeW1uYXN0aWNzIGNsYXNzZXMgaW4gS2FybmF0YWthWjUKEmd5bW5hc3RpY3MgY2xhc3NlcyIfZ3ltbmFzdGljcyBjbGFzc2VzIGluIGthcm5hdGFrYQ;mv:[[15.9780918,77.97627849999999],[12.086539,74.6030804]];start:120" xr:uid="{49962638-BA92-4B75-BCF8-CB3376D0038E}"/>
    <hyperlink ref="C80" r:id="rId243" xr:uid="{F7AB506B-1687-4980-84CB-96AF9A3D9C35}"/>
    <hyperlink ref="T80" r:id="rId244" location="rlfi=hd:;si:668948097728756570,l,Ch9HeW1uYXN0aWNzIGNsYXNzZXMgaW4gS2FybmF0YWthSP6vmvvlgICACFo7ChJneW1uYXN0aWNzIGNsYXNzZXMQABABGAMiH2d5bW5hc3RpY3MgY2xhc3NlcyBpbiBrYXJuYXRha2E;mv:[[15.9780918,77.97627849999999],[12.086539,74.6030804]];start:120" xr:uid="{8786DE61-0B36-4D00-9873-E95FCF3DA36E}"/>
    <hyperlink ref="U80" r:id="rId245" location="rlfi=hd:;si:668948097728756570,l,Ch9HeW1uYXN0aWNzIGNsYXNzZXMgaW4gS2FybmF0YWthSP6vmvvlgICACFo7ChJneW1uYXN0aWNzIGNsYXNzZXMQABABGAMiH2d5bW5hc3RpY3MgY2xhc3NlcyBpbiBrYXJuYXRha2E;mv:[[15.9780918,77.97627849999999],[12.086539,74.6030804]];start:120" xr:uid="{0FD9E99E-67AB-472E-A5D7-5F811EEB2DC5}"/>
    <hyperlink ref="V80" r:id="rId246" xr:uid="{20F41C40-9BA0-4683-A85D-28BA1E40AFD0}"/>
    <hyperlink ref="C81" r:id="rId247" xr:uid="{F70175FF-51B6-4521-AF75-9D319E7980DE}"/>
    <hyperlink ref="T81" r:id="rId248" location="rlfi=hd:;si:5905865781289906835,l,Ch9HeW1uYXN0aWNzIGNsYXNzZXMgaW4gS2FybmF0YWthWjUKEmd5bW5hc3RpY3MgY2xhc3NlcyIfZ3ltbmFzdGljcyBjbGFzc2VzIGluIGthcm5hdGFrYQ;mv:[[15.9780918,77.97627849999999],[12.086539,74.6030804]];start:120" xr:uid="{D2CBCE0E-718E-42A2-9CE7-A7F6DBB80835}"/>
    <hyperlink ref="U81" r:id="rId249" location="rlfi=hd:;si:5905865781289906835,l,Ch9HeW1uYXN0aWNzIGNsYXNzZXMgaW4gS2FybmF0YWthWjUKEmd5bW5hc3RpY3MgY2xhc3NlcyIfZ3ltbmFzdGljcyBjbGFzc2VzIGluIGthcm5hdGFrYQ;mv:[[15.9780918,77.97627849999999],[12.086539,74.6030804]];start:120" xr:uid="{23A611D6-837C-4E60-8716-AD9F820C073C}"/>
    <hyperlink ref="V81" r:id="rId250" xr:uid="{2AF81F60-676E-4585-A533-D73A99F307B9}"/>
    <hyperlink ref="C82" r:id="rId251" xr:uid="{179AAD27-57CD-469F-8A6C-255AE2E1233F}"/>
    <hyperlink ref="T82" r:id="rId252" xr:uid="{4478B30F-8300-42E7-B715-194503F9FDCC}"/>
    <hyperlink ref="U82" r:id="rId253" location="rlfi=hd:;si:3204707529436693322,l,CiFneW1uYXN0aWNzIGNsYXNzZXMgaW4gbWFoYXJhc2h0cmEZMT5p8sI8t8laNwoSZ3ltbmFzdGljcyBjbGFzc2VzIiFneW1uYXN0aWNzIGNsYXNzZXMgaW4gbWFoYXJhc2h0cmE;mv:[[21.2492173,79.45028719999999],[18.3009257,72.4519151]]" xr:uid="{759A85E5-5ACB-40FE-A191-43192E83226D}"/>
    <hyperlink ref="V82" r:id="rId254" xr:uid="{2A617164-D8F5-44B7-B19C-C42E697EA5DD}"/>
    <hyperlink ref="C83" r:id="rId255" xr:uid="{59C366B1-7A37-4299-8DA4-291BBC37FB44}"/>
    <hyperlink ref="F83" r:id="rId256" xr:uid="{F16BB0A2-9B7A-472A-8B06-9ACE8A969CF9}"/>
    <hyperlink ref="T83" r:id="rId257" location="rlfi=hd:;si:12649526557935774463,l,CiFneW1uYXN0aWNzIGNsYXNzZXMgaW4gbWFoYXJhc2h0cmEZO7pvEblAvjJaNwoSZ3ltbmFzdGljcyBjbGFzc2VzIiFneW1uYXN0aWNzIGNsYXNzZXMgaW4gbWFoYXJhc2h0cmE;mv:[[21.2492173,79.45028719999999],[18.3009257,72.4519151]]" xr:uid="{A37BA4C0-58E0-43AB-A0BE-826408B64871}"/>
    <hyperlink ref="U83" r:id="rId258" location="rlfi=hd:;si:12649526557935774463,l,CiFneW1uYXN0aWNzIGNsYXNzZXMgaW4gbWFoYXJhc2h0cmEZO7pvEblAvjJaNwoSZ3ltbmFzdGljcyBjbGFzc2VzIiFneW1uYXN0aWNzIGNsYXNzZXMgaW4gbWFoYXJhc2h0cmE;mv:[[21.2492173,79.45028719999999],[18.3009257,72.4519151]]" xr:uid="{72A20A1F-4DDA-48C5-821D-797504B4A432}"/>
    <hyperlink ref="V83" r:id="rId259" xr:uid="{0824B636-C23D-4A76-9511-6D1B6BE7C8E5}"/>
    <hyperlink ref="C84" r:id="rId260" xr:uid="{328ECBF7-0E7C-4E3C-A90C-E092BD93A639}"/>
    <hyperlink ref="T84" r:id="rId261" xr:uid="{746D8597-8EE9-4FB1-BCE2-47D3A4F4DA09}"/>
    <hyperlink ref="U84" r:id="rId262" location="rlfi=hd:;si:3564675355953233969,l,CiFneW1uYXN0aWNzIGNsYXNzZXMgaW4gbWFoYXJhc2h0cmFaNwoSZ3ltbmFzdGljcyBjbGFzc2VzIiFneW1uYXN0aWNzIGNsYXNzZXMgaW4gbWFoYXJhc2h0cmE;mv:[[21.2492173,79.45028719999999],[18.3009257,72.4519151]]" xr:uid="{E68E0782-C158-4277-A0E0-6B81CE9BD09D}"/>
    <hyperlink ref="C85" r:id="rId263" xr:uid="{E583C25B-4616-4A2E-BE2A-6DC175F941AA}"/>
    <hyperlink ref="F85" r:id="rId264" xr:uid="{1C75A0D3-A66E-4562-B0A5-9E9013CE8848}"/>
    <hyperlink ref="T85" r:id="rId265" location="rlfi=hd:;si:8544778654235705655,l,CiFneW1uYXN0aWNzIGNsYXNzZXMgaW4gbWFoYXJhc2h0cmFaNwoSZ3ltbmFzdGljcyBjbGFzc2VzIiFneW1uYXN0aWNzIGNsYXNzZXMgaW4gbWFoYXJhc2h0cmE;mv:[[21.2492173,79.45028719999999],[18.3009257,72.4519151]]" xr:uid="{82B8F057-19B9-4959-AD94-40FD9F556B57}"/>
    <hyperlink ref="U85" r:id="rId266" location="rlfi=hd:;si:8544778654235705655,l,CiFneW1uYXN0aWNzIGNsYXNzZXMgaW4gbWFoYXJhc2h0cmFaNwoSZ3ltbmFzdGljcyBjbGFzc2VzIiFneW1uYXN0aWNzIGNsYXNzZXMgaW4gbWFoYXJhc2h0cmE;mv:[[21.2492173,79.45028719999999],[18.3009257,72.4519151]]" xr:uid="{384FFED7-5017-4566-BB07-FB87CD67F867}"/>
    <hyperlink ref="V85" r:id="rId267" xr:uid="{74E81377-61A8-4047-A677-ED7553269842}"/>
    <hyperlink ref="C86" r:id="rId268" xr:uid="{C59D46CC-EB52-49E2-892A-095D10394BDA}"/>
    <hyperlink ref="T86" r:id="rId269" location="rlfi=hd:;si:13211764048941543279,l,CiFneW1uYXN0aWNzIGNsYXNzZXMgaW4gbWFoYXJhc2h0cmFaNwoSZ3ltbmFzdGljcyBjbGFzc2VzIiFneW1uYXN0aWNzIGNsYXNzZXMgaW4gbWFoYXJhc2h0cmE;mv:[[21.2492173,79.45028719999999],[18.3009257,72.4519151]]" xr:uid="{10EE0FB3-D97B-47BD-A8E0-EC57D3259690}"/>
    <hyperlink ref="U86" r:id="rId270" location="rlfi=hd:;si:13211764048941543279,l,CiFneW1uYXN0aWNzIGNsYXNzZXMgaW4gbWFoYXJhc2h0cmFaNwoSZ3ltbmFzdGljcyBjbGFzc2VzIiFneW1uYXN0aWNzIGNsYXNzZXMgaW4gbWFoYXJhc2h0cmE;mv:[[21.2492173,79.45028719999999],[18.3009257,72.4519151]]" xr:uid="{3E45285C-8351-42B3-9CC5-919A4FC4E9BD}"/>
    <hyperlink ref="V86" r:id="rId271" xr:uid="{8C2619B7-AB9E-4897-BB4D-CBE7E0133CF3}"/>
    <hyperlink ref="C87" r:id="rId272" xr:uid="{7C57F192-851E-4FA4-8CF2-6A6C92DE8E7D}"/>
    <hyperlink ref="F87" r:id="rId273" xr:uid="{A8662E9A-5D14-4A83-8310-82464EEC8AB4}"/>
    <hyperlink ref="T87" r:id="rId274" xr:uid="{A1AE9595-0B74-4AF3-956D-A973D6AE1F18}"/>
    <hyperlink ref="U87" r:id="rId275" location="rlfi=hd:;si:3202213164874297188,l,CiFneW1uYXN0aWNzIGNsYXNzZXMgaW4gbWFoYXJhc2h0cmFaNwoSZ3ltbmFzdGljcyBjbGFzc2VzIiFneW1uYXN0aWNzIGNsYXNzZXMgaW4gbWFoYXJhc2h0cmE;mv:[[21.2877179,79.4575558],[18.3274851,72.44484820000001]];start:20" xr:uid="{AC14694A-0301-43BC-9927-DE2130A7274A}"/>
    <hyperlink ref="V87" r:id="rId276" xr:uid="{86D576E8-0026-45FD-8FCA-0B7DEF53D314}"/>
    <hyperlink ref="C88" r:id="rId277" xr:uid="{4E61FB6A-8553-4981-802E-480746D304D7}"/>
    <hyperlink ref="F88" r:id="rId278" xr:uid="{787C313A-01AC-4CFA-AAEA-5EDF0E95AA11}"/>
    <hyperlink ref="T88" r:id="rId279" location="rlfi=hd:;si:17364372716351387270;mv:[[21.2492173,79.45028719999999],[18.3009257,72.4519151]]" xr:uid="{977B9FD2-56E7-410C-929A-B8C1FCBD89D6}"/>
    <hyperlink ref="U88" r:id="rId280" location="rlfi=hd:;si:17364372716351387270;mv:[[21.2492173,79.45028719999999],[18.3009257,72.4519151]]" xr:uid="{EA35F3CA-CF6D-44BE-8DAF-46AB043432BC}"/>
    <hyperlink ref="V88" r:id="rId281" xr:uid="{15B4EA63-F3E7-4140-8BB9-11F0835DB854}"/>
    <hyperlink ref="C89" r:id="rId282" xr:uid="{FA561F58-8918-4AC9-8F8C-F6DFDED218A7}"/>
    <hyperlink ref="F89" r:id="rId283" xr:uid="{7DDCCFAD-A5D0-48D5-B958-E317FE2C1952}"/>
    <hyperlink ref="T89" r:id="rId284" xr:uid="{34B1EB75-D3CA-4E2B-8C11-38A27F3521EF}"/>
    <hyperlink ref="U89" r:id="rId285" location="rlfi=hd:;si:13334523209843269419,l,CiFneW1uYXN0aWNzIGNsYXNzZXMgaW4gbWFoYXJhc2h0cmEZFTYtpKkTWZVaNwoSZ3ltbmFzdGljcyBjbGFzc2VzIiFneW1uYXN0aWNzIGNsYXNzZXMgaW4gbWFoYXJhc2h0cmE;mv:[[21.2877179,79.4575558],[18.3274851,72.44484820000001]];start:20" xr:uid="{002D4376-16A3-4665-833C-76E8D2E7FF42}"/>
    <hyperlink ref="V89" r:id="rId286" xr:uid="{BA564D6C-3AB9-4583-8CEC-76E097B422F9}"/>
    <hyperlink ref="C90" r:id="rId287" xr:uid="{0392174C-65EC-40F9-9DAD-C778CE16692B}"/>
    <hyperlink ref="F90" r:id="rId288" xr:uid="{6F24E802-3143-4293-8782-54DF62EEC391}"/>
    <hyperlink ref="T90" r:id="rId289" xr:uid="{D8089243-F999-4AF4-977A-7028D5ED2BE1}"/>
    <hyperlink ref="U90" r:id="rId290" location="rlfi=hd:;si:2912969129445394944,l,CiFneW1uYXN0aWNzIGNsYXNzZXMgaW4gbWFoYXJhc2h0cmFaNwoSZ3ltbmFzdGljcyBjbGFzc2VzIiFneW1uYXN0aWNzIGNsYXNzZXMgaW4gbWFoYXJhc2h0cmE;mv:[[21.2492173,79.45028719999999],[18.3009257,72.4519151]]" xr:uid="{0A7C9B98-4667-4A57-9D9B-C241C1BCED02}"/>
    <hyperlink ref="V90" r:id="rId291" xr:uid="{B3837AA4-1F5E-469B-8A2B-62982CD2F55E}"/>
    <hyperlink ref="C91" r:id="rId292" xr:uid="{BBBFA9EE-D7BF-447A-B0D5-36E95B334876}"/>
    <hyperlink ref="T91" r:id="rId293" xr:uid="{BD022EFC-9A38-4107-8FB9-3DF3D85B6FA1}"/>
    <hyperlink ref="U91" r:id="rId294" location="rlfi=hd:;si:9177041257693244204;mv:[[21.333900699999997,79.48862720000001],[17.4395332,72.446553]];start:40" xr:uid="{53151E8A-136E-4C5C-9266-F4E4343DB0D7}"/>
    <hyperlink ref="V91" r:id="rId295" xr:uid="{75E28EF6-53B2-43F4-BB0C-45F0C651A110}"/>
    <hyperlink ref="C92" r:id="rId296" xr:uid="{5F73F2F9-5CA9-401C-9E44-FADA151FE7AA}"/>
    <hyperlink ref="T92" r:id="rId297" xr:uid="{7169F730-427F-4ADF-8C1F-7754CB06D8C2}"/>
    <hyperlink ref="U92" r:id="rId298" location="rldoc=1&amp;rlfi=hd:;si:7178536039135643298,l,CiFneW1uYXN0aWNzIGNsYXNzZXMgaW4gbWFoYXJhc2h0cmFaNwoSZ3ltbmFzdGljcyBjbGFzc2VzIiFneW1uYXN0aWNzIGNsYXNzZXMgaW4gbWFoYXJhc2h0cmE;mv:[[21.333900699999997,79.48862720000001],[17.4395332,72.446553]];start:40" xr:uid="{E1EAF7AC-1CF7-4894-8A16-DC2F3494E17C}"/>
    <hyperlink ref="C93" r:id="rId299" xr:uid="{1DEA30FD-AE64-4038-BF8B-F5A9859938A0}"/>
    <hyperlink ref="T93" r:id="rId300" xr:uid="{78801DBC-A0E0-4094-8445-30668C48B560}"/>
    <hyperlink ref="U93" r:id="rId301" location="rlfi=hd:;si:16014058356038270268,l,CiFneW1uYXN0aWNzIGNsYXNzZXMgaW4gbWFoYXJhc2h0cmFaNwoSZ3ltbmFzdGljcyBjbGFzc2VzIiFneW1uYXN0aWNzIGNsYXNzZXMgaW4gbWFoYXJhc2h0cmE;mv:[[21.2492173,79.45028719999999],[18.3009257,72.4519151]]" xr:uid="{E6EBB8D7-2BAB-4E22-AA2F-A2700C3A6890}"/>
    <hyperlink ref="C94" r:id="rId302" xr:uid="{D52D937D-5916-407D-BCCE-C48D7A8CB948}"/>
    <hyperlink ref="F94" r:id="rId303" xr:uid="{5CE42021-AC65-400B-B9FD-8103F483718F}"/>
    <hyperlink ref="T94" r:id="rId304" xr:uid="{0FF348B8-D5CD-4933-B1CA-CFBAD66E8B5E}"/>
    <hyperlink ref="U94" r:id="rId305" location="rlfi=hd:;si:4419855534335213664,l,CiFneW1uYXN0aWNzIGNsYXNzZXMgaW4gbWFoYXJhc2h0cmFaNwoSZ3ltbmFzdGljcyBjbGFzc2VzIiFneW1uYXN0aWNzIGNsYXNzZXMgaW4gbWFoYXJhc2h0cmE;mv:[[21.2492173,79.45028719999999],[18.3009257,72.4519151]]" xr:uid="{3CED9CDB-2F8B-43E3-93C2-250F54B4A5D3}"/>
    <hyperlink ref="V94" r:id="rId306" xr:uid="{E0A5AD38-F098-4E98-9783-B4CA7260B4EA}"/>
    <hyperlink ref="C95" r:id="rId307" xr:uid="{5879EB8A-B108-42A4-A46F-CB218FA50975}"/>
    <hyperlink ref="T95" r:id="rId308" xr:uid="{990C35EB-906B-4F63-9080-D87303979C47}"/>
    <hyperlink ref="U95" r:id="rId309" location="rlfi=hd:;si:7538039918428595428,l,CiFneW1uYXN0aWNzIGNsYXNzZXMgaW4gbWFoYXJhc2h0cmFaNwoSZ3ltbmFzdGljcyBjbGFzc2VzIiFneW1uYXN0aWNzIGNsYXNzZXMgaW4gbWFoYXJhc2h0cmE;mv:[[21.2877179,79.4575558],[18.3274851,72.44484820000001]];start:20" xr:uid="{97EA1346-FB09-4996-A6D7-9EABB6777AE9}"/>
    <hyperlink ref="AH95" r:id="rId310" xr:uid="{EB4ECFF9-4B0E-42D0-BA56-BBF78783F873}"/>
    <hyperlink ref="C96" r:id="rId311" xr:uid="{6D80E02B-05B8-4B73-9901-6A9011F92555}"/>
    <hyperlink ref="T96" r:id="rId312" xr:uid="{B59D6AFB-7A12-4DDF-9918-CD1B9A5F8750}"/>
    <hyperlink ref="U96" r:id="rId313" location="rlfi=hd:;si:3649572023552081535,l,CiFneW1uYXN0aWNzIGNsYXNzZXMgaW4gbWFoYXJhc2h0cmFaNwoSZ3ltbmFzdGljcyBjbGFzc2VzIiFneW1uYXN0aWNzIGNsYXNzZXMgaW4gbWFoYXJhc2h0cmE;mv:[[21.2492173,79.45028719999999],[18.3009257,72.4519151]]" xr:uid="{9B42F8CE-A248-4705-A10E-2719B6057F15}"/>
    <hyperlink ref="V96" r:id="rId314" xr:uid="{D72F46D3-423C-4851-A89C-E74ACCC05C7F}"/>
    <hyperlink ref="C97" r:id="rId315" xr:uid="{43C777A6-59CE-489D-8BE6-553B2E1E6819}"/>
    <hyperlink ref="T97" r:id="rId316" xr:uid="{59D07C1B-7A08-4399-97B4-AF1743015D7A}"/>
    <hyperlink ref="U97" r:id="rId317" location="rlfi=hd:;si:1889163117185151117;mv:[[21.2877179,79.4575558],[18.3274851,72.44484820000001]];start:20" xr:uid="{D25B33AF-9F8B-47ED-A011-AF50AB70C3A3}"/>
    <hyperlink ref="C98" r:id="rId318" xr:uid="{4E095D91-401B-4F43-B7E0-7A4BC3FFDE06}"/>
    <hyperlink ref="T98" r:id="rId319" xr:uid="{E63B4A9F-8083-4BE0-A816-A767939EF93F}"/>
    <hyperlink ref="U98" r:id="rId320" location="rlfi=hd:;si:799610098540342603,l,CiFneW1uYXN0aWNzIGNsYXNzZXMgaW4gbWFoYXJhc2h0cmFaNwoSZ3ltbmFzdGljcyBjbGFzc2VzIiFneW1uYXN0aWNzIGNsYXNzZXMgaW4gbWFoYXJhc2h0cmE;mv:[[21.333900699999997,79.48862720000001],[17.4395332,72.446553]];start:40" xr:uid="{F477AD31-5F74-4977-A62B-C5F312009B31}"/>
    <hyperlink ref="V98" r:id="rId321" xr:uid="{72F7B706-8CB0-4FA7-B20B-40D119974198}"/>
    <hyperlink ref="C99" r:id="rId322" xr:uid="{0AAAB65A-5FF2-4572-BCE6-354A8D8764C3}"/>
    <hyperlink ref="F99" r:id="rId323" xr:uid="{1A045F29-C172-4EEA-B3C7-5D0F22258EE3}"/>
    <hyperlink ref="T99" r:id="rId324" location="rlfi=hd:;si:383563715759132362,l,CiFneW1uYXN0aWNzIGNsYXNzZXMgaW4gbWFoYXJhc2h0cmFaNwoSZ3ltbmFzdGljcyBjbGFzc2VzIiFneW1uYXN0aWNzIGNsYXNzZXMgaW4gbWFoYXJhc2h0cmE;mv:[[21.2877179,79.4575558],[18.3274851,72.44484820000001]];start:20" xr:uid="{C366B3E3-C084-4424-9B65-78B6056EBF71}"/>
    <hyperlink ref="U99" r:id="rId325" location="rlfi=hd:;si:383563715759132362,l,CiFneW1uYXN0aWNzIGNsYXNzZXMgaW4gbWFoYXJhc2h0cmFaNwoSZ3ltbmFzdGljcyBjbGFzc2VzIiFneW1uYXN0aWNzIGNsYXNzZXMgaW4gbWFoYXJhc2h0cmE;mv:[[21.2877179,79.4575558],[18.3274851,72.44484820000001]];start:20" xr:uid="{EA189C2A-E329-4D85-9E4C-DD4DE9FB50D2}"/>
    <hyperlink ref="V99" r:id="rId326" xr:uid="{331B047A-E950-46EE-B253-8EDC33DECCBD}"/>
    <hyperlink ref="C100" r:id="rId327" xr:uid="{A861EBD6-7E04-4904-91A2-A7438D3DE241}"/>
    <hyperlink ref="T100" r:id="rId328" xr:uid="{9D2F3B14-B1B0-4DA0-9E10-4AEE497FB32D}"/>
    <hyperlink ref="U100" r:id="rId329" location="rlfi=hd:;si:10738931302521204202,l,CiFneW1uYXN0aWNzIGNsYXNzZXMgaW4gbWFoYXJhc2h0cmFaNwoSZ3ltbmFzdGljcyBjbGFzc2VzIiFneW1uYXN0aWNzIGNsYXNzZXMgaW4gbWFoYXJhc2h0cmE;mv:[[21.2492173,79.45028719999999],[18.3009257,72.4519151]]" xr:uid="{4C16637C-3BE1-4171-99D4-DE78A7DEF1F1}"/>
    <hyperlink ref="AH100" r:id="rId330" xr:uid="{70E01D59-EB41-40E4-BDB3-E14CCD7CAFC5}"/>
    <hyperlink ref="C101" r:id="rId331" xr:uid="{1BF50BAD-F2A2-4BBB-B042-F00E995524E2}"/>
    <hyperlink ref="T101" r:id="rId332" location="rlfi=hd:;si:14187191674724575621,l,CiFneW1uYXN0aWNzIGNsYXNzZXMgaW4gbWFoYXJhc2h0cmFaNwoSZ3ltbmFzdGljcyBjbGFzc2VzIiFneW1uYXN0aWNzIGNsYXNzZXMgaW4gbWFoYXJhc2h0cmE;mv:[[21.2492173,79.45028719999999],[18.3009257,72.4519151]]" xr:uid="{D2494DF0-C141-4012-85EE-BF7857E79628}"/>
    <hyperlink ref="U101" r:id="rId333" location="rlfi=hd:;si:14187191674724575621,l,CiFneW1uYXN0aWNzIGNsYXNzZXMgaW4gbWFoYXJhc2h0cmFaNwoSZ3ltbmFzdGljcyBjbGFzc2VzIiFneW1uYXN0aWNzIGNsYXNzZXMgaW4gbWFoYXJhc2h0cmE;mv:[[21.2492173,79.45028719999999],[18.3009257,72.4519151]]" xr:uid="{D4736FE9-7553-4F5D-8926-535348AF0E1A}"/>
    <hyperlink ref="V101" r:id="rId334" xr:uid="{2C3DA666-8D85-4849-ADE8-96BEF4390D5E}"/>
    <hyperlink ref="C102" r:id="rId335" xr:uid="{0F185BB1-A172-4209-A719-10E5EC8EAB0C}"/>
    <hyperlink ref="F102" r:id="rId336" xr:uid="{AC6268DF-E7CC-417D-B1E9-2F6AE67C022C}"/>
    <hyperlink ref="T102" r:id="rId337" location="rlfi=hd:;si:18076617178016335309,l,CiFneW1uYXN0aWNzIGNsYXNzZXMgaW4gbWFoYXJhc2h0cmFI09TZnqOugIAIWj8KEmd5bW5hc3RpY3MgY2xhc3NlcxAAEAEYABgDIiFneW1uYXN0aWNzIGNsYXNzZXMgaW4gbWFoYXJhc2h0cmE;mv:[[21.2492173,79.45028719999999],[18.3009257,72.4519151]]" xr:uid="{CBC61BBA-E456-4D6E-B0E7-E61BBD9BD9DD}"/>
    <hyperlink ref="U102" r:id="rId338" location="rlfi=hd:;si:18076617178016335309,l,CiFneW1uYXN0aWNzIGNsYXNzZXMgaW4gbWFoYXJhc2h0cmFI09TZnqOugIAIWj8KEmd5bW5hc3RpY3MgY2xhc3NlcxAAEAEYABgDIiFneW1uYXN0aWNzIGNsYXNzZXMgaW4gbWFoYXJhc2h0cmE;mv:[[21.2492173,79.45028719999999],[18.3009257,72.4519151]]" xr:uid="{41D57CD3-1C13-4C22-AE68-1BF26761301B}"/>
    <hyperlink ref="V102" r:id="rId339" xr:uid="{9C11E645-AB2D-42C0-8CBC-5E4EDEEE65FB}"/>
    <hyperlink ref="C103" r:id="rId340" xr:uid="{AF107518-9DDC-4479-90B5-8295B8A0DFDE}"/>
    <hyperlink ref="F103" r:id="rId341" xr:uid="{6F487477-3944-496E-9C05-6072F7DB4ABC}"/>
    <hyperlink ref="T103" r:id="rId342" location="rlfi=hd:;si:5986427454957189396;mv:[[21.2492173,79.45028719999999],[18.3009257,72.4519151]]" xr:uid="{AE5C7467-B968-4FF9-93A8-1ED1B49EA105}"/>
    <hyperlink ref="U103" r:id="rId343" location="rlfi=hd:;si:5986427454957189396;mv:[[21.2492173,79.45028719999999],[18.3009257,72.4519151]]" xr:uid="{78D198E8-8C3E-4F14-8F8F-B571469C9FE1}"/>
    <hyperlink ref="V103" r:id="rId344" xr:uid="{6C40F42B-61AF-4EEA-8F21-32AB0529FC89}"/>
    <hyperlink ref="C104" r:id="rId345" xr:uid="{8C7B102D-6C6F-49E3-A728-1B4BF8385B8B}"/>
    <hyperlink ref="T104" r:id="rId346" location="rlfi=hd:;si:14758614511153683781,l,CiFneW1uYXN0aWNzIGNsYXNzZXMgaW4gbWFoYXJhc2h0cmFaNwoSZ3ltbmFzdGljcyBjbGFzc2VzIiFneW1uYXN0aWNzIGNsYXNzZXMgaW4gbWFoYXJhc2h0cmE;mv:[[21.2492173,79.45028719999999],[18.3009257,72.4519151]]" xr:uid="{88475070-8035-4697-9E66-87975FF22013}"/>
    <hyperlink ref="U104" r:id="rId347" location="rlfi=hd:;si:14758614511153683781,l,CiFneW1uYXN0aWNzIGNsYXNzZXMgaW4gbWFoYXJhc2h0cmFaNwoSZ3ltbmFzdGljcyBjbGFzc2VzIiFneW1uYXN0aWNzIGNsYXNzZXMgaW4gbWFoYXJhc2h0cmE;mv:[[21.2492173,79.45028719999999],[18.3009257,72.4519151]]" xr:uid="{0F1413C8-D288-49DB-B0C1-DB6C07EC1BBA}"/>
    <hyperlink ref="V104" r:id="rId348" xr:uid="{5FBA3E8F-453E-4D07-84C0-FDD617E4EA11}"/>
    <hyperlink ref="C105" r:id="rId349" xr:uid="{5DC860BF-CD8F-4BD4-8129-9A4FC7298CD8}"/>
    <hyperlink ref="T105" r:id="rId350" xr:uid="{FD4B1B66-4FE7-4CA3-93D1-7DE02AFB274C}"/>
    <hyperlink ref="U105" r:id="rId351" location="rlfi=hd:;si:15410488518494550127;mv:[[21.2877179,79.4575558],[18.3274851,72.44484820000001]];start:20" xr:uid="{8BEFC2B0-778B-4441-AFBB-65860363C6CB}"/>
    <hyperlink ref="C106" r:id="rId352" xr:uid="{25BD926D-0485-4AF2-A088-48A1BB2A69E3}"/>
    <hyperlink ref="F106" r:id="rId353" xr:uid="{996DBE12-18EF-4F4C-BAE2-42BC66EA8A83}"/>
    <hyperlink ref="T106" r:id="rId354" xr:uid="{26FDC5FE-A4E2-4BBE-A7DB-C0A40C59C0D8}"/>
    <hyperlink ref="U106" r:id="rId355" location="rlfi=hd:;si:7141650066540165016,l,CiFneW1uYXN0aWNzIGNsYXNzZXMgaW4gbWFoYXJhc2h0cmFaNwoSZ3ltbmFzdGljcyBjbGFzc2VzIiFneW1uYXN0aWNzIGNsYXNzZXMgaW4gbWFoYXJhc2h0cmE;mv:[[21.2877179,79.4575558],[18.3274851,72.44484820000001]];start:20" xr:uid="{AAA6DD1D-DFF1-4979-8AD3-F182DEB9F283}"/>
    <hyperlink ref="V106" r:id="rId356" xr:uid="{27DEB25A-363F-4ED4-9440-1795087D0626}"/>
    <hyperlink ref="C107" r:id="rId357" xr:uid="{F6B1401E-5F46-4ABD-B3DC-9D63F64F7300}"/>
    <hyperlink ref="T107" r:id="rId358" xr:uid="{9BB12477-CA99-41F3-A91A-5B5F3B708707}"/>
    <hyperlink ref="U107" r:id="rId359" location="rlfi=hd:;si:11586578943861462043,l,CiFneW1uYXN0aWNzIGNsYXNzZXMgaW4gbWFoYXJhc2h0cmFaNwoSZ3ltbmFzdGljcyBjbGFzc2VzIiFneW1uYXN0aWNzIGNsYXNzZXMgaW4gbWFoYXJhc2h0cmE;mv:[[21.2877179,79.4575558],[18.3274851,72.44484820000001]];start:20" xr:uid="{E9B978A5-44E4-403D-BC70-A40D396EF127}"/>
    <hyperlink ref="V107" r:id="rId360" xr:uid="{A41F02E0-AB6F-4B93-892F-974404FA33FB}"/>
    <hyperlink ref="C108" r:id="rId361" xr:uid="{3ED80462-EAE3-458C-ADC5-774F123F5550}"/>
    <hyperlink ref="T108" r:id="rId362" xr:uid="{3B226F76-E81C-44F5-BAF4-C41E916681BE}"/>
    <hyperlink ref="U108" r:id="rId363" location="rldoc=1&amp;rlfi=hd:;si:13267232068972559201,l,CiFneW1uYXN0aWNzIGNsYXNzZXMgaW4gbWFoYXJhc2h0cmFaNwoSZ3ltbmFzdGljcyBjbGFzc2VzIiFneW1uYXN0aWNzIGNsYXNzZXMgaW4gbWFoYXJhc2h0cmE;mv:[[21.333900699999997,79.48862720000001],[17.4395332,72.446553]];start:40" xr:uid="{D74CE855-FA60-4D3C-B92B-98574AC9814D}"/>
    <hyperlink ref="V108" r:id="rId364" xr:uid="{44DBEC2B-1311-4DFC-8196-CD00EA9AC560}"/>
    <hyperlink ref="C109" r:id="rId365" xr:uid="{018711A2-1627-419C-B2AD-6ACB3C16B88B}"/>
    <hyperlink ref="T109" r:id="rId366" location="rlfi=hd:;si:9777792359393182323;mv:[[17.5157412,78.6095632],[17.3330697,78.2932161]]" xr:uid="{84116F64-EBEB-4330-A391-9A782CF01966}"/>
    <hyperlink ref="U109" r:id="rId367" location="rlfi=hd:;si:9777792359393182323;mv:[[17.5157412,78.6095632],[17.3330697,78.2932161]]" xr:uid="{29B73584-28A4-4583-AAD8-CC278E15D4A4}"/>
    <hyperlink ref="O110" r:id="rId368" xr:uid="{9C7122CF-C5A6-4CC4-9827-096246695AE3}"/>
    <hyperlink ref="O111" r:id="rId369" xr:uid="{B6B18C1B-F38A-4BA9-897B-E1F2BD73B9AE}"/>
    <hyperlink ref="O112" r:id="rId370" xr:uid="{ACBF8367-D157-4958-9E08-EB536BCF0E72}"/>
    <hyperlink ref="O113" r:id="rId371" xr:uid="{786AC707-4076-4B60-9B2B-0D1A3662911F}"/>
    <hyperlink ref="O114" r:id="rId372" xr:uid="{5B2625A3-2529-4030-8173-50593BA79ACC}"/>
    <hyperlink ref="O115" r:id="rId373" xr:uid="{D05E3484-0D54-4BD8-998C-010C1CE08A9B}"/>
    <hyperlink ref="O116" r:id="rId374" xr:uid="{CF22F302-1F62-443C-BB93-3968791DD34E}"/>
    <hyperlink ref="O117" r:id="rId375" xr:uid="{65D4C644-5F5C-401F-ADC0-795F63E0733A}"/>
    <hyperlink ref="O118" r:id="rId376" xr:uid="{A5645380-ADD0-4225-922C-D69E21CD5F20}"/>
    <hyperlink ref="O119" r:id="rId377" xr:uid="{B4B66DF7-BF1B-4906-975B-8EB397203B6C}"/>
    <hyperlink ref="O120" r:id="rId378" xr:uid="{0CD911A4-EFE1-46A0-8F8B-A3694A5A7693}"/>
    <hyperlink ref="O121" r:id="rId379" xr:uid="{395EFEB8-9443-4BBC-BA4D-183B7ED7BED1}"/>
    <hyperlink ref="O122" r:id="rId380" xr:uid="{BD10A0C4-124C-4A9A-A0BA-96201B732265}"/>
    <hyperlink ref="O123" r:id="rId381" xr:uid="{E5D3F496-37B4-4625-A8B2-1D62659C508F}"/>
    <hyperlink ref="O124" r:id="rId382" xr:uid="{22EEE7FA-ADF0-4648-9FAD-5588FADA0F64}"/>
    <hyperlink ref="O125" r:id="rId383" xr:uid="{21663E73-8197-42E1-ADC2-27CB2B0078AD}"/>
    <hyperlink ref="O126" r:id="rId384" xr:uid="{52FB3535-16B0-4A86-9934-06E3F4102F9E}"/>
    <hyperlink ref="O127" r:id="rId385" xr:uid="{AA1F6B56-BC3D-4FBA-AE52-DA40B1AA6451}"/>
    <hyperlink ref="O128" r:id="rId386" xr:uid="{8AACCEC8-6C84-433F-9334-EBD5C8FCFFA7}"/>
    <hyperlink ref="O129" r:id="rId387" xr:uid="{BFABE82B-FF2F-4AEE-A171-2F3FAFB90FEA}"/>
    <hyperlink ref="O130" r:id="rId388" xr:uid="{9FB8C7E5-6477-4745-8CC6-FDCE268C5033}"/>
    <hyperlink ref="O131" r:id="rId389" xr:uid="{C21E6BC7-E4D8-4C72-A536-478C552D1798}"/>
    <hyperlink ref="O132" r:id="rId390" xr:uid="{B08ECA1A-2D80-494A-B594-CA3290AA132A}"/>
    <hyperlink ref="O133" r:id="rId391" xr:uid="{2EB469A9-061F-4F10-9FC0-1E8EEC76A95C}"/>
    <hyperlink ref="O134" r:id="rId392" xr:uid="{94FFDAB7-D922-424C-85A3-1FC56447CF62}"/>
    <hyperlink ref="O135" r:id="rId393" xr:uid="{060BB2F9-0E93-4E8A-9945-185A57976A33}"/>
    <hyperlink ref="O136" r:id="rId394" xr:uid="{3393B03F-E62D-4763-8DEC-BCE41EE98D4D}"/>
    <hyperlink ref="O137" r:id="rId395" xr:uid="{75327B06-E648-4BCD-A958-71F07D79D7FA}"/>
    <hyperlink ref="O138" r:id="rId396" xr:uid="{F4377887-E897-4B09-A638-3264548CC97C}"/>
    <hyperlink ref="O139" r:id="rId397" xr:uid="{7790E3F1-6997-4F72-A71E-DA4555FD3BA5}"/>
    <hyperlink ref="O140" r:id="rId398" xr:uid="{96879C7A-0074-4FEA-A0C8-C88D04A70A8F}"/>
    <hyperlink ref="O141" r:id="rId399" xr:uid="{2C3060BE-169A-4CF0-8D59-4F8023355605}"/>
    <hyperlink ref="O142" r:id="rId400" xr:uid="{6DD9A58A-600E-437E-B92B-35E052F865F3}"/>
    <hyperlink ref="O143" r:id="rId401" xr:uid="{F65DB05E-DD33-4C7C-A046-9E18DCBA8D32}"/>
    <hyperlink ref="O144" r:id="rId402" xr:uid="{29036262-149F-4C2D-9A10-DB49FA517580}"/>
    <hyperlink ref="O145" r:id="rId403" xr:uid="{C37BDFB0-6F4A-46F4-802F-228FFC110C7D}"/>
    <hyperlink ref="O146" r:id="rId404" xr:uid="{A05F2EC5-75F2-4EF1-995D-E76D75179CAA}"/>
    <hyperlink ref="O147" r:id="rId405" xr:uid="{CC6AB070-8E29-444E-8DCD-C48DB0C72CF6}"/>
    <hyperlink ref="O148" r:id="rId406" xr:uid="{6EE752D2-394D-4368-82C4-8A696C53B888}"/>
    <hyperlink ref="O149" r:id="rId407" xr:uid="{D994EE98-9239-46C6-B6C2-9703BF865E4E}"/>
    <hyperlink ref="C150" r:id="rId408" xr:uid="{C5821D4D-1648-45F0-8A20-DE828D5159CD}"/>
    <hyperlink ref="O150" r:id="rId409" location="rlfi=hd:;si:;mv:[[17.355345500000002,76.8768083],[17.3033081,76.8055167]];tbs:lrf:!1m4!1u3!2m2!3m1!1e1!1m4!1u2!2m2!2m1!1e1!1m4!1u16!2m2!16m1!1e1!1m4!1u16!2m2!16m1!1e2!2m1!1e2!2m1!1e16!2m1!1e3!3sIAE,lf:1,lf_ui:2" xr:uid="{DDE80507-1385-4D27-BDEF-7415C6995DE3}"/>
    <hyperlink ref="P150" r:id="rId410" location="rlfi=hd:;si:;mv:[[17.355345500000002,76.8768083],[17.3033081,76.8055167]];tbs:lrf:!1m4!1u3!2m2!3m1!1e1!1m4!1u2!2m2!2m1!1e1!1m4!1u16!2m2!16m1!1e1!1m4!1u16!2m2!16m1!1e2!2m1!1e2!2m1!1e16!2m1!1e3!3sIAE,lf:1,lf_ui:2" xr:uid="{B562F580-13BC-4A00-A439-CB85DB48DE4F}"/>
    <hyperlink ref="C151" r:id="rId411" xr:uid="{F30599B1-D0D1-4F13-A77A-226079279C20}"/>
    <hyperlink ref="C152" r:id="rId412" xr:uid="{FF60531F-DFF5-40F4-A282-F88A5F5A0CCF}"/>
    <hyperlink ref="C153" r:id="rId413" xr:uid="{A5342F72-6348-4FA1-B07A-1A7CBD9266C8}"/>
    <hyperlink ref="C154" r:id="rId414" xr:uid="{FC5DC690-4C04-476F-A2A0-77A3399EBE12}"/>
    <hyperlink ref="C155" r:id="rId415" xr:uid="{78DB6B0A-33D1-4B37-9D58-E49FD698E260}"/>
    <hyperlink ref="C156" r:id="rId416" xr:uid="{5F6A050A-B2A4-42AB-8E4F-A4B8BB5162E3}"/>
    <hyperlink ref="C157" r:id="rId417" xr:uid="{87EA8628-DC0B-4F59-80F3-3C666D350274}"/>
    <hyperlink ref="C158" r:id="rId418" xr:uid="{BCEEB3AA-5C1B-4C90-94A7-33F0EF3D91E8}"/>
    <hyperlink ref="C159" r:id="rId419" xr:uid="{22C02F95-D52E-4D0A-82DA-4EF48CD46B37}"/>
    <hyperlink ref="C160" r:id="rId420" xr:uid="{824D6460-01F4-4C41-BDE1-7DFCD3EE426B}"/>
    <hyperlink ref="C161" r:id="rId421" xr:uid="{5FCEB06B-357D-4CDE-AF6E-274A3FE68B69}"/>
    <hyperlink ref="C163" r:id="rId422" xr:uid="{C2BCA883-A3C4-49E7-A635-D7AA81EDFAB4}"/>
    <hyperlink ref="C164" r:id="rId423" xr:uid="{BBADF4DF-49E9-4BAC-881A-DC10C7FAF63F}"/>
    <hyperlink ref="C166" r:id="rId424" xr:uid="{264F5820-2B54-4826-9AA6-567FE3E70F1F}"/>
    <hyperlink ref="C167" r:id="rId425" xr:uid="{7484D362-15E7-40E9-82D0-7AB63F4C8884}"/>
    <hyperlink ref="C168" r:id="rId426" xr:uid="{BC2B38D5-BD43-4AB4-8FAB-5B96A5379BEE}"/>
    <hyperlink ref="O168" r:id="rId427" location="rlfi=hd:;si:;mv:[[12.3508661,76.6873817],[12.2579801,76.6006168]];tbs:lrf:!1m4!1u3!2m2!3m1!1e1!1m4!1u2!2m2!2m1!1e1!1m4!1u16!2m2!16m1!1e1!1m4!1u16!2m2!16m1!1e2!2m1!1e2!2m1!1e16!2m1!1e3!3sIAE,lf:1,lf_ui:2" xr:uid="{05C8ECC8-081C-4DF8-8669-4368673D1460}"/>
    <hyperlink ref="P168" r:id="rId428" location="rlfi=hd:;si:;mv:[[12.3508661,76.6873817],[12.2579801,76.6006168]];tbs:lrf:!1m4!1u3!2m2!3m1!1e1!1m4!1u2!2m2!2m1!1e1!1m4!1u16!2m2!16m1!1e1!1m4!1u16!2m2!16m1!1e2!2m1!1e2!2m1!1e16!2m1!1e3!3sIAE,lf:1,lf_ui:2" xr:uid="{3495DCC0-3960-41BB-B225-610B66E8C7AB}"/>
    <hyperlink ref="C169" r:id="rId429" xr:uid="{29C3250B-D5BF-4F1A-9B24-01851132DBCE}"/>
    <hyperlink ref="C170" r:id="rId430" xr:uid="{7E89EE08-457A-4483-81B5-E1077202CA85}"/>
    <hyperlink ref="C172" r:id="rId431" xr:uid="{0661DACF-F975-4D6C-9391-05D4E7A19A6D}"/>
    <hyperlink ref="C176" r:id="rId432" xr:uid="{0D6B2B3A-80CF-4233-868D-2515907A4191}"/>
    <hyperlink ref="C178" r:id="rId433" xr:uid="{4CC3B785-3145-4FD0-8CAA-3BE4FAE9DC76}"/>
    <hyperlink ref="C179" r:id="rId434" xr:uid="{D42FAD1B-A60E-4A76-8F45-CB199C707D37}"/>
    <hyperlink ref="C180" r:id="rId435" xr:uid="{0061B4AD-8780-4927-A782-6E0E09F5FE3A}"/>
    <hyperlink ref="C181" r:id="rId436" xr:uid="{4E092853-1EB0-4864-BB7F-35B2D4C9084D}"/>
    <hyperlink ref="C183" r:id="rId437" xr:uid="{2D7EC18C-C0DE-419F-926F-1609AC906E63}"/>
    <hyperlink ref="C184" r:id="rId438" xr:uid="{C35F415B-ED33-4F2B-9853-7FF025A361DD}"/>
    <hyperlink ref="C185" r:id="rId439" xr:uid="{4FB34F4C-71D8-461B-9435-937036F498F3}"/>
    <hyperlink ref="C186" r:id="rId440" xr:uid="{371030D1-B2EB-419B-A68B-7FC209EBF080}"/>
    <hyperlink ref="C187" r:id="rId441" xr:uid="{C67244EE-8244-4F95-A002-0D32BB68D79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AA4CB-882B-428B-B5F8-BF76D5756D49}">
  <dimension ref="A1:AI378"/>
  <sheetViews>
    <sheetView topLeftCell="A173" workbookViewId="0">
      <selection activeCell="A194" sqref="A194"/>
    </sheetView>
  </sheetViews>
  <sheetFormatPr defaultRowHeight="15"/>
  <cols>
    <col min="7" max="7" width="17.85546875" style="4" bestFit="1" customWidth="1"/>
  </cols>
  <sheetData>
    <row r="1" spans="1:35" ht="36.75" customHeight="1">
      <c r="A1" s="37" t="s">
        <v>0</v>
      </c>
      <c r="B1" s="38" t="s">
        <v>1</v>
      </c>
      <c r="C1" s="38" t="s">
        <v>2</v>
      </c>
      <c r="D1" s="38" t="s">
        <v>3</v>
      </c>
      <c r="E1" s="38" t="s">
        <v>1024</v>
      </c>
      <c r="F1" s="39" t="s">
        <v>4</v>
      </c>
      <c r="G1" s="145" t="s">
        <v>5</v>
      </c>
      <c r="H1" s="39" t="s">
        <v>6</v>
      </c>
      <c r="I1" s="39" t="s">
        <v>7</v>
      </c>
      <c r="J1" s="38" t="s">
        <v>8</v>
      </c>
      <c r="K1" s="38" t="s">
        <v>9</v>
      </c>
      <c r="L1" s="38" t="s">
        <v>10</v>
      </c>
      <c r="M1" s="38" t="s">
        <v>11</v>
      </c>
      <c r="N1" s="38" t="s">
        <v>12</v>
      </c>
      <c r="O1" s="38" t="s">
        <v>13</v>
      </c>
      <c r="P1" s="38" t="s">
        <v>14</v>
      </c>
      <c r="Q1" s="38" t="s">
        <v>15</v>
      </c>
      <c r="R1" s="38" t="s">
        <v>16</v>
      </c>
      <c r="S1" s="38" t="s">
        <v>17</v>
      </c>
      <c r="T1" s="38" t="s">
        <v>18</v>
      </c>
      <c r="U1" s="40" t="s">
        <v>19</v>
      </c>
      <c r="V1" s="40" t="s">
        <v>20</v>
      </c>
      <c r="W1" s="40" t="s">
        <v>1017</v>
      </c>
      <c r="X1" s="40" t="s">
        <v>21</v>
      </c>
      <c r="Y1" s="40" t="s">
        <v>22</v>
      </c>
      <c r="Z1" s="37" t="s">
        <v>23</v>
      </c>
      <c r="AA1" s="37" t="s">
        <v>24</v>
      </c>
      <c r="AB1" s="37" t="s">
        <v>25</v>
      </c>
      <c r="AC1" s="37" t="s">
        <v>26</v>
      </c>
      <c r="AD1" s="37" t="s">
        <v>27</v>
      </c>
      <c r="AE1" s="37" t="s">
        <v>28</v>
      </c>
      <c r="AF1" s="37" t="s">
        <v>3569</v>
      </c>
      <c r="AG1" s="37" t="s">
        <v>30</v>
      </c>
      <c r="AH1" s="37" t="s">
        <v>3567</v>
      </c>
      <c r="AI1" s="37" t="s">
        <v>3570</v>
      </c>
    </row>
    <row r="2" spans="1:35">
      <c r="A2" s="157" t="s">
        <v>7766</v>
      </c>
      <c r="B2" s="157" t="s">
        <v>7767</v>
      </c>
      <c r="C2" s="158" t="s">
        <v>7768</v>
      </c>
      <c r="D2" s="157" t="s">
        <v>145</v>
      </c>
      <c r="E2" s="157" t="s">
        <v>1023</v>
      </c>
      <c r="F2" s="159"/>
      <c r="G2" s="180" t="s">
        <v>7769</v>
      </c>
      <c r="H2" s="161"/>
      <c r="I2" s="161"/>
      <c r="J2" s="159"/>
      <c r="K2" s="159"/>
      <c r="L2" s="159"/>
      <c r="M2" s="159"/>
      <c r="N2" s="159"/>
      <c r="O2" s="159"/>
      <c r="P2" s="160" t="s">
        <v>7770</v>
      </c>
      <c r="Q2" s="161"/>
      <c r="R2" s="161"/>
      <c r="S2" s="161"/>
      <c r="T2" s="161"/>
      <c r="U2" s="161"/>
      <c r="V2" s="159"/>
      <c r="W2" s="162">
        <v>4.5</v>
      </c>
      <c r="X2" s="162">
        <v>8</v>
      </c>
      <c r="Y2" s="159"/>
      <c r="Z2" s="159"/>
      <c r="AA2" s="159"/>
      <c r="AB2" s="159"/>
      <c r="AC2" s="159"/>
      <c r="AD2" s="159"/>
      <c r="AE2" s="159"/>
      <c r="AF2" s="159"/>
      <c r="AG2" s="159"/>
      <c r="AH2" s="159"/>
      <c r="AI2" s="159"/>
    </row>
    <row r="3" spans="1:35">
      <c r="A3" s="157" t="s">
        <v>7771</v>
      </c>
      <c r="B3" s="157" t="s">
        <v>7772</v>
      </c>
      <c r="C3" s="158" t="s">
        <v>7773</v>
      </c>
      <c r="D3" s="157" t="s">
        <v>145</v>
      </c>
      <c r="E3" s="157" t="s">
        <v>1023</v>
      </c>
      <c r="F3" s="159"/>
      <c r="G3" s="181"/>
      <c r="H3" s="159"/>
      <c r="I3" s="159"/>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row>
    <row r="4" spans="1:35">
      <c r="A4" s="157" t="s">
        <v>7774</v>
      </c>
      <c r="B4" s="157" t="s">
        <v>7775</v>
      </c>
      <c r="C4" s="158" t="s">
        <v>7776</v>
      </c>
      <c r="D4" s="157" t="s">
        <v>145</v>
      </c>
      <c r="E4" s="157" t="s">
        <v>1023</v>
      </c>
      <c r="F4" s="159"/>
      <c r="G4" s="181"/>
      <c r="H4" s="159"/>
      <c r="I4" s="159"/>
      <c r="J4" s="159"/>
      <c r="K4" s="159"/>
      <c r="L4" s="159"/>
      <c r="M4" s="159"/>
      <c r="N4" s="159"/>
      <c r="O4" s="159"/>
      <c r="P4" s="160" t="s">
        <v>7777</v>
      </c>
      <c r="Q4" s="161"/>
      <c r="R4" s="161"/>
      <c r="S4" s="161"/>
      <c r="T4" s="159"/>
      <c r="U4" s="163" t="s">
        <v>7778</v>
      </c>
      <c r="V4" s="159"/>
      <c r="W4" s="162">
        <v>4.5999999999999996</v>
      </c>
      <c r="X4" s="162">
        <v>14</v>
      </c>
      <c r="Y4" s="159"/>
      <c r="Z4" s="159"/>
      <c r="AA4" s="159"/>
      <c r="AB4" s="159"/>
      <c r="AC4" s="159"/>
      <c r="AD4" s="159"/>
      <c r="AE4" s="159"/>
      <c r="AF4" s="159"/>
      <c r="AG4" s="159"/>
      <c r="AH4" s="159"/>
      <c r="AI4" s="159"/>
    </row>
    <row r="5" spans="1:35">
      <c r="A5" s="157" t="s">
        <v>7779</v>
      </c>
      <c r="B5" s="157" t="s">
        <v>7780</v>
      </c>
      <c r="C5" s="158" t="s">
        <v>7781</v>
      </c>
      <c r="D5" s="157" t="s">
        <v>145</v>
      </c>
      <c r="E5" s="157" t="s">
        <v>1023</v>
      </c>
      <c r="F5" s="159"/>
      <c r="G5" s="182" t="s">
        <v>7782</v>
      </c>
      <c r="H5" s="159"/>
      <c r="I5" s="159"/>
      <c r="J5" s="159"/>
      <c r="K5" s="159"/>
      <c r="L5" s="159"/>
      <c r="M5" s="159"/>
      <c r="N5" s="159"/>
      <c r="O5" s="159"/>
      <c r="P5" s="159"/>
      <c r="Q5" s="159"/>
      <c r="R5" s="159"/>
      <c r="S5" s="159"/>
      <c r="T5" s="159"/>
      <c r="U5" s="159"/>
      <c r="V5" s="159"/>
      <c r="W5" s="162">
        <v>4.4000000000000004</v>
      </c>
      <c r="X5" s="162">
        <v>72</v>
      </c>
      <c r="Y5" s="159"/>
      <c r="Z5" s="159"/>
      <c r="AA5" s="159"/>
      <c r="AB5" s="159"/>
      <c r="AC5" s="159"/>
      <c r="AD5" s="159"/>
      <c r="AE5" s="159"/>
      <c r="AF5" s="159"/>
      <c r="AG5" s="159"/>
      <c r="AH5" s="159"/>
      <c r="AI5" s="159"/>
    </row>
    <row r="6" spans="1:35">
      <c r="A6" s="157" t="s">
        <v>7783</v>
      </c>
      <c r="B6" s="157" t="s">
        <v>7784</v>
      </c>
      <c r="C6" s="158" t="s">
        <v>7785</v>
      </c>
      <c r="D6" s="157" t="s">
        <v>145</v>
      </c>
      <c r="E6" s="157" t="s">
        <v>1023</v>
      </c>
      <c r="F6" s="159"/>
      <c r="G6" s="181"/>
      <c r="H6" s="159"/>
      <c r="I6" s="159"/>
      <c r="J6" s="159"/>
      <c r="K6" s="159"/>
      <c r="L6" s="159"/>
      <c r="M6" s="159"/>
      <c r="N6" s="159"/>
      <c r="O6" s="159"/>
      <c r="P6" s="160" t="s">
        <v>7786</v>
      </c>
      <c r="Q6" s="161"/>
      <c r="R6" s="161"/>
      <c r="S6" s="161"/>
      <c r="T6" s="161"/>
      <c r="U6" s="161"/>
      <c r="V6" s="159"/>
      <c r="W6" s="162">
        <v>4.7</v>
      </c>
      <c r="X6" s="162">
        <v>43</v>
      </c>
      <c r="Y6" s="159"/>
      <c r="Z6" s="159"/>
      <c r="AA6" s="159"/>
      <c r="AB6" s="159"/>
      <c r="AC6" s="159"/>
      <c r="AD6" s="159"/>
      <c r="AE6" s="159"/>
      <c r="AF6" s="159"/>
      <c r="AG6" s="159"/>
      <c r="AH6" s="159"/>
      <c r="AI6" s="159"/>
    </row>
    <row r="7" spans="1:35">
      <c r="A7" s="157" t="s">
        <v>7787</v>
      </c>
      <c r="B7" s="157" t="s">
        <v>7788</v>
      </c>
      <c r="C7" s="158" t="s">
        <v>7789</v>
      </c>
      <c r="D7" s="157" t="s">
        <v>145</v>
      </c>
      <c r="E7" s="157" t="s">
        <v>1023</v>
      </c>
      <c r="F7" s="159"/>
      <c r="G7" s="181"/>
      <c r="H7" s="159"/>
      <c r="I7" s="159"/>
      <c r="J7" s="159"/>
      <c r="K7" s="159"/>
      <c r="L7" s="159"/>
      <c r="M7" s="159"/>
      <c r="N7" s="159"/>
      <c r="O7" s="159"/>
      <c r="P7" s="160" t="s">
        <v>7790</v>
      </c>
      <c r="Q7" s="161"/>
      <c r="R7" s="161"/>
      <c r="S7" s="161"/>
      <c r="T7" s="161"/>
      <c r="U7" s="161"/>
      <c r="V7" s="159"/>
      <c r="W7" s="162">
        <v>4.2</v>
      </c>
      <c r="X7" s="162">
        <v>33</v>
      </c>
      <c r="Y7" s="159"/>
      <c r="Z7" s="159"/>
      <c r="AA7" s="159"/>
      <c r="AB7" s="159"/>
      <c r="AC7" s="159"/>
      <c r="AD7" s="159"/>
      <c r="AE7" s="159"/>
      <c r="AF7" s="159"/>
      <c r="AG7" s="159"/>
      <c r="AH7" s="159"/>
      <c r="AI7" s="159"/>
    </row>
    <row r="8" spans="1:35">
      <c r="A8" s="157" t="s">
        <v>7791</v>
      </c>
      <c r="B8" s="157" t="s">
        <v>7792</v>
      </c>
      <c r="C8" s="158" t="s">
        <v>7793</v>
      </c>
      <c r="D8" s="157" t="s">
        <v>145</v>
      </c>
      <c r="E8" s="157" t="s">
        <v>1023</v>
      </c>
      <c r="F8" s="159"/>
      <c r="G8" s="182" t="s">
        <v>7794</v>
      </c>
      <c r="H8" s="159"/>
      <c r="I8" s="159"/>
      <c r="J8" s="159"/>
      <c r="K8" s="159"/>
      <c r="L8" s="159"/>
      <c r="M8" s="159"/>
      <c r="N8" s="159"/>
      <c r="O8" s="159"/>
      <c r="P8" s="160" t="s">
        <v>7795</v>
      </c>
      <c r="Q8" s="161"/>
      <c r="R8" s="161"/>
      <c r="S8" s="161"/>
      <c r="T8" s="159"/>
      <c r="U8" s="163" t="s">
        <v>7796</v>
      </c>
      <c r="V8" s="159"/>
      <c r="W8" s="162">
        <v>4.2</v>
      </c>
      <c r="X8" s="162">
        <v>66</v>
      </c>
      <c r="Y8" s="159"/>
      <c r="Z8" s="159"/>
      <c r="AA8" s="159"/>
      <c r="AB8" s="159"/>
      <c r="AC8" s="159"/>
      <c r="AD8" s="159"/>
      <c r="AE8" s="159"/>
      <c r="AF8" s="159"/>
      <c r="AG8" s="159"/>
      <c r="AH8" s="159"/>
      <c r="AI8" s="159"/>
    </row>
    <row r="9" spans="1:35">
      <c r="A9" s="157" t="s">
        <v>7797</v>
      </c>
      <c r="B9" s="157" t="s">
        <v>7798</v>
      </c>
      <c r="C9" s="158" t="s">
        <v>7799</v>
      </c>
      <c r="D9" s="157" t="s">
        <v>145</v>
      </c>
      <c r="E9" s="157" t="s">
        <v>1023</v>
      </c>
      <c r="F9" s="159"/>
      <c r="G9" s="182" t="s">
        <v>7800</v>
      </c>
      <c r="H9" s="159"/>
      <c r="I9" s="159"/>
      <c r="J9" s="159"/>
      <c r="K9" s="159"/>
      <c r="L9" s="159"/>
      <c r="M9" s="159"/>
      <c r="N9" s="159"/>
      <c r="O9" s="159"/>
      <c r="P9" s="160" t="s">
        <v>7801</v>
      </c>
      <c r="Q9" s="161"/>
      <c r="R9" s="161"/>
      <c r="S9" s="161"/>
      <c r="T9" s="159"/>
      <c r="U9" s="164" t="s">
        <v>7802</v>
      </c>
      <c r="V9" s="164" t="s">
        <v>7803</v>
      </c>
      <c r="W9" s="162">
        <v>5</v>
      </c>
      <c r="X9" s="162">
        <v>2</v>
      </c>
      <c r="Y9" s="159"/>
      <c r="Z9" s="159"/>
      <c r="AA9" s="159"/>
      <c r="AB9" s="159"/>
      <c r="AC9" s="159"/>
      <c r="AD9" s="159"/>
      <c r="AE9" s="159"/>
      <c r="AF9" s="159"/>
      <c r="AG9" s="159"/>
      <c r="AH9" s="159"/>
      <c r="AI9" s="159"/>
    </row>
    <row r="10" spans="1:35">
      <c r="A10" s="157" t="s">
        <v>7804</v>
      </c>
      <c r="B10" s="157" t="s">
        <v>7805</v>
      </c>
      <c r="C10" s="158" t="s">
        <v>7806</v>
      </c>
      <c r="D10" s="157" t="s">
        <v>145</v>
      </c>
      <c r="E10" s="157" t="s">
        <v>1023</v>
      </c>
      <c r="F10" s="157" t="s">
        <v>7807</v>
      </c>
      <c r="G10" s="182" t="s">
        <v>7808</v>
      </c>
      <c r="H10" s="159"/>
      <c r="I10" s="159"/>
      <c r="J10" s="159"/>
      <c r="K10" s="159"/>
      <c r="L10" s="159"/>
      <c r="M10" s="159"/>
      <c r="N10" s="159"/>
      <c r="O10" s="159"/>
      <c r="P10" s="160" t="s">
        <v>7809</v>
      </c>
      <c r="Q10" s="161"/>
      <c r="R10" s="161"/>
      <c r="S10" s="161"/>
      <c r="T10" s="159"/>
      <c r="U10" s="164" t="s">
        <v>7810</v>
      </c>
      <c r="V10" s="164" t="s">
        <v>7811</v>
      </c>
      <c r="W10" s="162">
        <v>4.5999999999999996</v>
      </c>
      <c r="X10" s="162">
        <v>11</v>
      </c>
      <c r="Y10" s="159"/>
      <c r="Z10" s="159"/>
      <c r="AA10" s="159"/>
      <c r="AB10" s="159"/>
      <c r="AC10" s="159"/>
      <c r="AD10" s="159"/>
      <c r="AE10" s="159"/>
      <c r="AF10" s="159"/>
      <c r="AG10" s="159"/>
      <c r="AH10" s="159"/>
      <c r="AI10" s="159"/>
    </row>
    <row r="11" spans="1:35">
      <c r="A11" s="157" t="s">
        <v>7812</v>
      </c>
      <c r="B11" s="157" t="s">
        <v>7813</v>
      </c>
      <c r="C11" s="158" t="s">
        <v>7814</v>
      </c>
      <c r="D11" s="157" t="s">
        <v>145</v>
      </c>
      <c r="E11" s="157" t="s">
        <v>1023</v>
      </c>
      <c r="F11" s="159"/>
      <c r="G11" s="181"/>
      <c r="H11" s="159"/>
      <c r="I11" s="159"/>
      <c r="J11" s="159"/>
      <c r="K11" s="159"/>
      <c r="L11" s="159"/>
      <c r="M11" s="159"/>
      <c r="N11" s="159"/>
      <c r="O11" s="159"/>
      <c r="P11" s="160" t="s">
        <v>7815</v>
      </c>
      <c r="Q11" s="161"/>
      <c r="R11" s="161"/>
      <c r="S11" s="161"/>
      <c r="T11" s="161"/>
      <c r="U11" s="161"/>
      <c r="V11" s="161"/>
      <c r="W11" s="161"/>
      <c r="X11" s="161"/>
      <c r="Y11" s="161"/>
      <c r="Z11" s="159"/>
      <c r="AA11" s="159"/>
      <c r="AB11" s="159"/>
      <c r="AC11" s="159"/>
      <c r="AD11" s="159"/>
      <c r="AE11" s="159"/>
      <c r="AF11" s="159"/>
      <c r="AG11" s="159"/>
      <c r="AH11" s="159"/>
      <c r="AI11" s="159"/>
    </row>
    <row r="12" spans="1:35">
      <c r="A12" s="157" t="s">
        <v>7816</v>
      </c>
      <c r="B12" s="157" t="s">
        <v>7817</v>
      </c>
      <c r="C12" s="158" t="s">
        <v>7818</v>
      </c>
      <c r="D12" s="157" t="s">
        <v>372</v>
      </c>
      <c r="E12" s="157" t="s">
        <v>1023</v>
      </c>
      <c r="F12" s="159"/>
      <c r="G12" s="181"/>
      <c r="H12" s="159"/>
      <c r="I12" s="159"/>
      <c r="J12" s="159"/>
      <c r="K12" s="159"/>
      <c r="L12" s="159"/>
      <c r="M12" s="159"/>
      <c r="N12" s="159"/>
      <c r="O12" s="159"/>
      <c r="P12" s="160" t="s">
        <v>7819</v>
      </c>
      <c r="Q12" s="161"/>
      <c r="R12" s="161"/>
      <c r="S12" s="161"/>
      <c r="T12" s="161"/>
      <c r="U12" s="159"/>
      <c r="V12" s="164" t="s">
        <v>7820</v>
      </c>
      <c r="W12" s="162">
        <v>4</v>
      </c>
      <c r="X12" s="162">
        <v>4</v>
      </c>
      <c r="Y12" s="159"/>
      <c r="Z12" s="159"/>
      <c r="AA12" s="159"/>
      <c r="AB12" s="159"/>
      <c r="AC12" s="159"/>
      <c r="AD12" s="159"/>
      <c r="AE12" s="159"/>
      <c r="AF12" s="159"/>
      <c r="AG12" s="159"/>
      <c r="AH12" s="159"/>
      <c r="AI12" s="159"/>
    </row>
    <row r="13" spans="1:35">
      <c r="A13" s="157" t="s">
        <v>5181</v>
      </c>
      <c r="B13" s="157" t="s">
        <v>5182</v>
      </c>
      <c r="C13" s="158" t="s">
        <v>7821</v>
      </c>
      <c r="D13" s="157" t="s">
        <v>145</v>
      </c>
      <c r="E13" s="157" t="s">
        <v>1023</v>
      </c>
      <c r="F13" s="157" t="s">
        <v>7822</v>
      </c>
      <c r="G13" s="182" t="s">
        <v>7823</v>
      </c>
      <c r="H13" s="159"/>
      <c r="I13" s="159"/>
      <c r="J13" s="159"/>
      <c r="K13" s="159"/>
      <c r="L13" s="159"/>
      <c r="M13" s="159"/>
      <c r="N13" s="159"/>
      <c r="O13" s="159"/>
      <c r="P13" s="160" t="s">
        <v>7824</v>
      </c>
      <c r="Q13" s="161"/>
      <c r="R13" s="161"/>
      <c r="S13" s="161"/>
      <c r="T13" s="159"/>
      <c r="U13" s="164" t="s">
        <v>7825</v>
      </c>
      <c r="V13" s="164" t="s">
        <v>5187</v>
      </c>
      <c r="W13" s="162">
        <v>5</v>
      </c>
      <c r="X13" s="162">
        <v>6</v>
      </c>
      <c r="Y13" s="159"/>
      <c r="Z13" s="159"/>
      <c r="AA13" s="159"/>
      <c r="AB13" s="159"/>
      <c r="AC13" s="159"/>
      <c r="AD13" s="159"/>
      <c r="AE13" s="159"/>
      <c r="AF13" s="159"/>
      <c r="AG13" s="159"/>
      <c r="AH13" s="159"/>
      <c r="AI13" s="159"/>
    </row>
    <row r="14" spans="1:35">
      <c r="A14" s="157" t="s">
        <v>5176</v>
      </c>
      <c r="B14" s="157" t="s">
        <v>5177</v>
      </c>
      <c r="C14" s="158" t="s">
        <v>7826</v>
      </c>
      <c r="D14" s="157" t="s">
        <v>145</v>
      </c>
      <c r="E14" s="157" t="s">
        <v>1023</v>
      </c>
      <c r="F14" s="157" t="s">
        <v>7827</v>
      </c>
      <c r="G14" s="182" t="s">
        <v>7828</v>
      </c>
      <c r="H14" s="159"/>
      <c r="I14" s="159"/>
      <c r="J14" s="159"/>
      <c r="K14" s="159"/>
      <c r="L14" s="159"/>
      <c r="M14" s="159"/>
      <c r="N14" s="159"/>
      <c r="O14" s="159"/>
      <c r="P14" s="160" t="s">
        <v>7829</v>
      </c>
      <c r="Q14" s="161"/>
      <c r="R14" s="161"/>
      <c r="S14" s="161"/>
      <c r="T14" s="159"/>
      <c r="U14" s="164" t="s">
        <v>7830</v>
      </c>
      <c r="V14" s="164" t="s">
        <v>5169</v>
      </c>
      <c r="W14" s="162">
        <v>4</v>
      </c>
      <c r="X14" s="162">
        <v>177</v>
      </c>
      <c r="Y14" s="159"/>
      <c r="Z14" s="159"/>
      <c r="AA14" s="159"/>
      <c r="AB14" s="159"/>
      <c r="AC14" s="159"/>
      <c r="AD14" s="159"/>
      <c r="AE14" s="159"/>
      <c r="AF14" s="159"/>
      <c r="AG14" s="159"/>
      <c r="AH14" s="159"/>
      <c r="AI14" s="159"/>
    </row>
    <row r="15" spans="1:35">
      <c r="A15" s="157" t="s">
        <v>7831</v>
      </c>
      <c r="B15" s="157" t="s">
        <v>7832</v>
      </c>
      <c r="C15" s="158" t="s">
        <v>7833</v>
      </c>
      <c r="D15" s="157" t="s">
        <v>372</v>
      </c>
      <c r="E15" s="157" t="s">
        <v>1023</v>
      </c>
      <c r="F15" s="159"/>
      <c r="G15" s="181"/>
      <c r="H15" s="159"/>
      <c r="I15" s="159"/>
      <c r="J15" s="159"/>
      <c r="K15" s="159"/>
      <c r="L15" s="159"/>
      <c r="M15" s="159"/>
      <c r="N15" s="159"/>
      <c r="O15" s="159"/>
      <c r="P15" s="160" t="s">
        <v>7834</v>
      </c>
      <c r="Q15" s="161"/>
      <c r="R15" s="161"/>
      <c r="S15" s="161"/>
      <c r="T15" s="161"/>
      <c r="U15" s="161"/>
      <c r="V15" s="159"/>
      <c r="W15" s="162">
        <v>5</v>
      </c>
      <c r="X15" s="162">
        <v>2</v>
      </c>
      <c r="Y15" s="159"/>
      <c r="Z15" s="159"/>
      <c r="AA15" s="159"/>
      <c r="AB15" s="159"/>
      <c r="AC15" s="159"/>
      <c r="AD15" s="159"/>
      <c r="AE15" s="159"/>
      <c r="AF15" s="159"/>
      <c r="AG15" s="159"/>
      <c r="AH15" s="159"/>
      <c r="AI15" s="159"/>
    </row>
    <row r="16" spans="1:35">
      <c r="A16" s="157" t="s">
        <v>7835</v>
      </c>
      <c r="B16" s="157" t="s">
        <v>7836</v>
      </c>
      <c r="C16" s="158" t="s">
        <v>7837</v>
      </c>
      <c r="D16" s="157" t="s">
        <v>145</v>
      </c>
      <c r="E16" s="157" t="s">
        <v>1023</v>
      </c>
      <c r="F16" s="159"/>
      <c r="G16" s="182" t="s">
        <v>7838</v>
      </c>
      <c r="H16" s="159"/>
      <c r="I16" s="159"/>
      <c r="J16" s="159"/>
      <c r="K16" s="159"/>
      <c r="L16" s="159"/>
      <c r="M16" s="159"/>
      <c r="N16" s="159"/>
      <c r="O16" s="159"/>
      <c r="P16" s="159"/>
      <c r="Q16" s="159"/>
      <c r="R16" s="159"/>
      <c r="S16" s="159"/>
      <c r="T16" s="159"/>
      <c r="U16" s="159"/>
      <c r="V16" s="159"/>
      <c r="W16" s="162">
        <v>4</v>
      </c>
      <c r="X16" s="162">
        <v>123</v>
      </c>
      <c r="Y16" s="159"/>
      <c r="Z16" s="159"/>
      <c r="AA16" s="159"/>
      <c r="AB16" s="159"/>
      <c r="AC16" s="159"/>
      <c r="AD16" s="159"/>
      <c r="AE16" s="159"/>
      <c r="AF16" s="159"/>
      <c r="AG16" s="159"/>
      <c r="AH16" s="159"/>
      <c r="AI16" s="159"/>
    </row>
    <row r="17" spans="1:35">
      <c r="A17" s="157" t="s">
        <v>7839</v>
      </c>
      <c r="B17" s="157" t="s">
        <v>7840</v>
      </c>
      <c r="C17" s="158" t="s">
        <v>7841</v>
      </c>
      <c r="D17" s="157" t="s">
        <v>145</v>
      </c>
      <c r="E17" s="157" t="s">
        <v>1023</v>
      </c>
      <c r="F17" s="157" t="s">
        <v>3227</v>
      </c>
      <c r="G17" s="182" t="s">
        <v>7842</v>
      </c>
      <c r="H17" s="159"/>
      <c r="I17" s="159"/>
      <c r="J17" s="159"/>
      <c r="K17" s="159"/>
      <c r="L17" s="159"/>
      <c r="M17" s="159"/>
      <c r="N17" s="159"/>
      <c r="O17" s="159"/>
      <c r="P17" s="160" t="s">
        <v>7843</v>
      </c>
      <c r="Q17" s="161"/>
      <c r="R17" s="161"/>
      <c r="S17" s="161"/>
      <c r="T17" s="159"/>
      <c r="U17" s="164" t="s">
        <v>7844</v>
      </c>
      <c r="V17" s="164" t="s">
        <v>7845</v>
      </c>
      <c r="W17" s="162">
        <v>4.7</v>
      </c>
      <c r="X17" s="162">
        <v>69</v>
      </c>
      <c r="Y17" s="159"/>
      <c r="Z17" s="159"/>
      <c r="AA17" s="159"/>
      <c r="AB17" s="159"/>
      <c r="AC17" s="159"/>
      <c r="AD17" s="159"/>
      <c r="AE17" s="159"/>
      <c r="AF17" s="159"/>
      <c r="AG17" s="159"/>
      <c r="AH17" s="159"/>
      <c r="AI17" s="159"/>
    </row>
    <row r="18" spans="1:35">
      <c r="A18" s="157" t="s">
        <v>7779</v>
      </c>
      <c r="B18" s="157" t="s">
        <v>7846</v>
      </c>
      <c r="C18" s="158" t="s">
        <v>7847</v>
      </c>
      <c r="D18" s="157" t="s">
        <v>145</v>
      </c>
      <c r="E18" s="157" t="s">
        <v>1023</v>
      </c>
      <c r="F18" s="160" t="s">
        <v>7848</v>
      </c>
      <c r="G18" s="181"/>
      <c r="H18" s="159"/>
      <c r="I18" s="159"/>
      <c r="J18" s="159"/>
      <c r="K18" s="159"/>
      <c r="L18" s="159"/>
      <c r="M18" s="159"/>
      <c r="N18" s="159"/>
      <c r="O18" s="159"/>
      <c r="P18" s="159"/>
      <c r="Q18" s="159"/>
      <c r="R18" s="159"/>
      <c r="S18" s="159"/>
      <c r="T18" s="159"/>
      <c r="U18" s="159"/>
      <c r="V18" s="164" t="s">
        <v>7849</v>
      </c>
      <c r="W18" s="162">
        <v>5</v>
      </c>
      <c r="X18" s="162">
        <v>2</v>
      </c>
      <c r="Y18" s="159"/>
      <c r="Z18" s="159"/>
      <c r="AA18" s="159"/>
      <c r="AB18" s="159"/>
      <c r="AC18" s="159"/>
      <c r="AD18" s="159"/>
      <c r="AE18" s="159"/>
      <c r="AF18" s="159"/>
      <c r="AG18" s="159"/>
      <c r="AH18" s="159"/>
      <c r="AI18" s="159"/>
    </row>
    <row r="19" spans="1:35">
      <c r="A19" s="157" t="s">
        <v>7850</v>
      </c>
      <c r="B19" s="157" t="s">
        <v>7851</v>
      </c>
      <c r="C19" s="158" t="s">
        <v>7852</v>
      </c>
      <c r="D19" s="157" t="s">
        <v>145</v>
      </c>
      <c r="E19" s="157" t="s">
        <v>1023</v>
      </c>
      <c r="F19" s="159"/>
      <c r="G19" s="182" t="s">
        <v>7853</v>
      </c>
      <c r="H19" s="159"/>
      <c r="I19" s="159"/>
      <c r="J19" s="159"/>
      <c r="K19" s="159"/>
      <c r="L19" s="159"/>
      <c r="M19" s="159"/>
      <c r="N19" s="159"/>
      <c r="O19" s="159"/>
      <c r="P19" s="160" t="s">
        <v>7854</v>
      </c>
      <c r="Q19" s="161"/>
      <c r="R19" s="161"/>
      <c r="S19" s="161"/>
      <c r="T19" s="159"/>
      <c r="U19" s="163" t="s">
        <v>7855</v>
      </c>
      <c r="V19" s="159"/>
      <c r="W19" s="162">
        <v>4.4000000000000004</v>
      </c>
      <c r="X19" s="162">
        <v>23</v>
      </c>
      <c r="Y19" s="159"/>
      <c r="Z19" s="159"/>
      <c r="AA19" s="159"/>
      <c r="AB19" s="159"/>
      <c r="AC19" s="159"/>
      <c r="AD19" s="159"/>
      <c r="AE19" s="159"/>
      <c r="AF19" s="159"/>
      <c r="AG19" s="159"/>
      <c r="AH19" s="159"/>
      <c r="AI19" s="159"/>
    </row>
    <row r="20" spans="1:35">
      <c r="A20" s="157" t="s">
        <v>7856</v>
      </c>
      <c r="B20" s="157" t="s">
        <v>7857</v>
      </c>
      <c r="C20" s="158" t="s">
        <v>7858</v>
      </c>
      <c r="D20" s="157" t="s">
        <v>145</v>
      </c>
      <c r="E20" s="157" t="s">
        <v>1023</v>
      </c>
      <c r="F20" s="159"/>
      <c r="G20" s="182" t="s">
        <v>7859</v>
      </c>
      <c r="H20" s="159"/>
      <c r="I20" s="159"/>
      <c r="J20" s="159"/>
      <c r="K20" s="159"/>
      <c r="L20" s="159"/>
      <c r="M20" s="159"/>
      <c r="N20" s="159"/>
      <c r="O20" s="159"/>
      <c r="P20" s="160" t="s">
        <v>7860</v>
      </c>
      <c r="Q20" s="161"/>
      <c r="R20" s="161"/>
      <c r="S20" s="161"/>
      <c r="T20" s="159"/>
      <c r="U20" s="163" t="s">
        <v>7861</v>
      </c>
      <c r="V20" s="159"/>
      <c r="W20" s="162">
        <v>4.0999999999999996</v>
      </c>
      <c r="X20" s="162">
        <v>904</v>
      </c>
      <c r="Y20" s="159"/>
      <c r="Z20" s="159"/>
      <c r="AA20" s="159"/>
      <c r="AB20" s="159"/>
      <c r="AC20" s="159"/>
      <c r="AD20" s="159"/>
      <c r="AE20" s="159"/>
      <c r="AF20" s="159"/>
      <c r="AG20" s="159"/>
      <c r="AH20" s="159"/>
      <c r="AI20" s="159"/>
    </row>
    <row r="21" spans="1:35">
      <c r="A21" s="157" t="s">
        <v>7862</v>
      </c>
      <c r="B21" s="157" t="s">
        <v>7863</v>
      </c>
      <c r="C21" s="158" t="s">
        <v>7864</v>
      </c>
      <c r="D21" s="157" t="s">
        <v>145</v>
      </c>
      <c r="E21" s="157" t="s">
        <v>1023</v>
      </c>
      <c r="F21" s="159"/>
      <c r="G21" s="182" t="s">
        <v>7865</v>
      </c>
      <c r="H21" s="159"/>
      <c r="I21" s="159"/>
      <c r="J21" s="159"/>
      <c r="K21" s="159"/>
      <c r="L21" s="159"/>
      <c r="M21" s="159"/>
      <c r="N21" s="159"/>
      <c r="O21" s="159"/>
      <c r="P21" s="159"/>
      <c r="Q21" s="159"/>
      <c r="R21" s="159"/>
      <c r="S21" s="159"/>
      <c r="T21" s="159"/>
      <c r="U21" s="159"/>
      <c r="V21" s="159"/>
      <c r="W21" s="162">
        <v>4.4000000000000004</v>
      </c>
      <c r="X21" s="162">
        <v>39</v>
      </c>
      <c r="Y21" s="159"/>
      <c r="Z21" s="159"/>
      <c r="AA21" s="159"/>
      <c r="AB21" s="159"/>
      <c r="AC21" s="159"/>
      <c r="AD21" s="159"/>
      <c r="AE21" s="159"/>
      <c r="AF21" s="159"/>
      <c r="AG21" s="159"/>
      <c r="AH21" s="159"/>
      <c r="AI21" s="159"/>
    </row>
    <row r="22" spans="1:35">
      <c r="A22" s="157" t="s">
        <v>7866</v>
      </c>
      <c r="B22" s="157" t="s">
        <v>7867</v>
      </c>
      <c r="C22" s="158" t="s">
        <v>7868</v>
      </c>
      <c r="D22" s="157" t="s">
        <v>145</v>
      </c>
      <c r="E22" s="157" t="s">
        <v>1023</v>
      </c>
      <c r="F22" s="159"/>
      <c r="G22" s="182" t="s">
        <v>7869</v>
      </c>
      <c r="H22" s="159"/>
      <c r="I22" s="159"/>
      <c r="J22" s="159"/>
      <c r="K22" s="159"/>
      <c r="L22" s="159"/>
      <c r="M22" s="159"/>
      <c r="N22" s="159"/>
      <c r="O22" s="159"/>
      <c r="P22" s="160" t="s">
        <v>7870</v>
      </c>
      <c r="Q22" s="161"/>
      <c r="R22" s="161"/>
      <c r="S22" s="161"/>
      <c r="T22" s="159"/>
      <c r="U22" s="163" t="s">
        <v>7871</v>
      </c>
      <c r="V22" s="159"/>
      <c r="W22" s="162">
        <v>4.9000000000000004</v>
      </c>
      <c r="X22" s="162">
        <v>42</v>
      </c>
      <c r="Y22" s="159"/>
      <c r="Z22" s="159"/>
      <c r="AA22" s="159"/>
      <c r="AB22" s="159"/>
      <c r="AC22" s="159"/>
      <c r="AD22" s="159"/>
      <c r="AE22" s="159"/>
      <c r="AF22" s="159"/>
      <c r="AG22" s="159"/>
      <c r="AH22" s="159"/>
      <c r="AI22" s="159"/>
    </row>
    <row r="23" spans="1:35">
      <c r="A23" s="157" t="s">
        <v>7872</v>
      </c>
      <c r="B23" s="157" t="s">
        <v>7873</v>
      </c>
      <c r="C23" s="158" t="s">
        <v>7874</v>
      </c>
      <c r="D23" s="157" t="s">
        <v>372</v>
      </c>
      <c r="E23" s="157" t="s">
        <v>1023</v>
      </c>
      <c r="F23" s="159"/>
      <c r="G23" s="182" t="s">
        <v>7875</v>
      </c>
      <c r="H23" s="159"/>
      <c r="I23" s="159"/>
      <c r="J23" s="159"/>
      <c r="K23" s="159"/>
      <c r="L23" s="159"/>
      <c r="M23" s="159"/>
      <c r="N23" s="159"/>
      <c r="O23" s="159"/>
      <c r="P23" s="160" t="s">
        <v>7876</v>
      </c>
      <c r="Q23" s="161"/>
      <c r="R23" s="161"/>
      <c r="S23" s="161"/>
      <c r="T23" s="159"/>
      <c r="U23" s="164" t="s">
        <v>7877</v>
      </c>
      <c r="V23" s="164" t="s">
        <v>7878</v>
      </c>
      <c r="W23" s="162">
        <v>5</v>
      </c>
      <c r="X23" s="162">
        <v>10</v>
      </c>
      <c r="Y23" s="159"/>
      <c r="Z23" s="159"/>
      <c r="AA23" s="159"/>
      <c r="AB23" s="159"/>
      <c r="AC23" s="159"/>
      <c r="AD23" s="159"/>
      <c r="AE23" s="159"/>
      <c r="AF23" s="159"/>
      <c r="AG23" s="159"/>
      <c r="AH23" s="159"/>
      <c r="AI23" s="159"/>
    </row>
    <row r="24" spans="1:35">
      <c r="A24" s="157" t="s">
        <v>7879</v>
      </c>
      <c r="B24" s="157" t="s">
        <v>7880</v>
      </c>
      <c r="C24" s="158" t="s">
        <v>7881</v>
      </c>
      <c r="D24" s="157" t="s">
        <v>372</v>
      </c>
      <c r="E24" s="157" t="s">
        <v>1023</v>
      </c>
      <c r="F24" s="159"/>
      <c r="G24" s="182" t="s">
        <v>7882</v>
      </c>
      <c r="H24" s="159"/>
      <c r="I24" s="159"/>
      <c r="J24" s="159"/>
      <c r="K24" s="159"/>
      <c r="L24" s="159"/>
      <c r="M24" s="159"/>
      <c r="N24" s="159"/>
      <c r="O24" s="159"/>
      <c r="P24" s="160" t="s">
        <v>7883</v>
      </c>
      <c r="Q24" s="161"/>
      <c r="R24" s="161"/>
      <c r="S24" s="161"/>
      <c r="T24" s="159"/>
      <c r="U24" s="163" t="s">
        <v>7884</v>
      </c>
      <c r="V24" s="159"/>
      <c r="W24" s="162">
        <v>4.4000000000000004</v>
      </c>
      <c r="X24" s="162">
        <v>68</v>
      </c>
      <c r="Y24" s="159"/>
      <c r="Z24" s="159"/>
      <c r="AA24" s="159"/>
      <c r="AB24" s="159"/>
      <c r="AC24" s="159"/>
      <c r="AD24" s="159"/>
      <c r="AE24" s="159"/>
      <c r="AF24" s="159"/>
      <c r="AG24" s="159"/>
      <c r="AH24" s="159"/>
      <c r="AI24" s="159"/>
    </row>
    <row r="25" spans="1:35">
      <c r="A25" s="157" t="s">
        <v>7885</v>
      </c>
      <c r="B25" s="157" t="s">
        <v>7886</v>
      </c>
      <c r="C25" s="158" t="s">
        <v>7887</v>
      </c>
      <c r="D25" s="157" t="s">
        <v>145</v>
      </c>
      <c r="E25" s="157" t="s">
        <v>1023</v>
      </c>
      <c r="F25" s="159"/>
      <c r="G25" s="182" t="s">
        <v>7888</v>
      </c>
      <c r="H25" s="159"/>
      <c r="I25" s="159"/>
      <c r="J25" s="159"/>
      <c r="K25" s="159"/>
      <c r="L25" s="159"/>
      <c r="M25" s="159"/>
      <c r="N25" s="159"/>
      <c r="O25" s="159"/>
      <c r="P25" s="159"/>
      <c r="Q25" s="159"/>
      <c r="R25" s="159"/>
      <c r="S25" s="159"/>
      <c r="T25" s="159"/>
      <c r="U25" s="159"/>
      <c r="V25" s="159"/>
      <c r="W25" s="159"/>
      <c r="X25" s="159"/>
      <c r="Y25" s="159"/>
      <c r="Z25" s="159"/>
      <c r="AA25" s="159"/>
      <c r="AB25" s="159"/>
      <c r="AC25" s="159"/>
      <c r="AD25" s="159"/>
      <c r="AE25" s="159"/>
      <c r="AF25" s="159"/>
      <c r="AG25" s="159"/>
      <c r="AH25" s="159"/>
      <c r="AI25" s="159"/>
    </row>
    <row r="26" spans="1:35">
      <c r="A26" s="157" t="s">
        <v>5053</v>
      </c>
      <c r="B26" s="157" t="s">
        <v>5054</v>
      </c>
      <c r="C26" s="158" t="s">
        <v>7889</v>
      </c>
      <c r="D26" s="157" t="s">
        <v>145</v>
      </c>
      <c r="E26" s="157" t="s">
        <v>1023</v>
      </c>
      <c r="F26" s="157" t="s">
        <v>7890</v>
      </c>
      <c r="G26" s="182" t="s">
        <v>7891</v>
      </c>
      <c r="H26" s="159"/>
      <c r="I26" s="159"/>
      <c r="J26" s="159"/>
      <c r="K26" s="159"/>
      <c r="L26" s="159"/>
      <c r="M26" s="159"/>
      <c r="N26" s="159"/>
      <c r="O26" s="159"/>
      <c r="P26" s="160" t="s">
        <v>7892</v>
      </c>
      <c r="Q26" s="161"/>
      <c r="R26" s="161"/>
      <c r="S26" s="161"/>
      <c r="T26" s="159"/>
      <c r="U26" s="164" t="s">
        <v>7893</v>
      </c>
      <c r="V26" s="164" t="s">
        <v>7894</v>
      </c>
      <c r="W26" s="162">
        <v>4.3</v>
      </c>
      <c r="X26" s="162">
        <v>654</v>
      </c>
      <c r="Y26" s="159"/>
      <c r="Z26" s="159"/>
      <c r="AA26" s="159"/>
      <c r="AB26" s="159"/>
      <c r="AC26" s="159"/>
      <c r="AD26" s="159"/>
      <c r="AE26" s="159"/>
      <c r="AF26" s="159"/>
      <c r="AG26" s="159"/>
      <c r="AH26" s="159"/>
      <c r="AI26" s="159"/>
    </row>
    <row r="27" spans="1:35">
      <c r="A27" s="157" t="s">
        <v>7895</v>
      </c>
      <c r="B27" s="157" t="s">
        <v>7896</v>
      </c>
      <c r="C27" s="158" t="s">
        <v>7897</v>
      </c>
      <c r="D27" s="157" t="s">
        <v>145</v>
      </c>
      <c r="E27" s="157" t="s">
        <v>1023</v>
      </c>
      <c r="F27" s="157" t="s">
        <v>7898</v>
      </c>
      <c r="G27" s="182" t="s">
        <v>7899</v>
      </c>
      <c r="H27" s="159"/>
      <c r="I27" s="159"/>
      <c r="J27" s="159"/>
      <c r="K27" s="159"/>
      <c r="L27" s="159"/>
      <c r="M27" s="159"/>
      <c r="N27" s="159"/>
      <c r="O27" s="159"/>
      <c r="P27" s="160" t="s">
        <v>7900</v>
      </c>
      <c r="Q27" s="161"/>
      <c r="R27" s="161"/>
      <c r="S27" s="161"/>
      <c r="T27" s="159"/>
      <c r="U27" s="164" t="s">
        <v>7901</v>
      </c>
      <c r="V27" s="164" t="s">
        <v>7902</v>
      </c>
      <c r="W27" s="162">
        <v>4.2</v>
      </c>
      <c r="X27" s="162">
        <v>72</v>
      </c>
      <c r="Y27" s="159"/>
      <c r="Z27" s="159"/>
      <c r="AA27" s="159"/>
      <c r="AB27" s="159"/>
      <c r="AC27" s="159"/>
      <c r="AD27" s="159"/>
      <c r="AE27" s="159"/>
      <c r="AF27" s="159"/>
      <c r="AG27" s="159"/>
      <c r="AH27" s="159"/>
      <c r="AI27" s="159"/>
    </row>
    <row r="28" spans="1:35">
      <c r="A28" s="157" t="s">
        <v>7903</v>
      </c>
      <c r="B28" s="157" t="s">
        <v>7904</v>
      </c>
      <c r="C28" s="158" t="s">
        <v>7905</v>
      </c>
      <c r="D28" s="157" t="s">
        <v>145</v>
      </c>
      <c r="E28" s="157" t="s">
        <v>1023</v>
      </c>
      <c r="F28" s="159"/>
      <c r="G28" s="182" t="s">
        <v>7906</v>
      </c>
      <c r="H28" s="159"/>
      <c r="I28" s="159"/>
      <c r="J28" s="159"/>
      <c r="K28" s="159"/>
      <c r="L28" s="159"/>
      <c r="M28" s="159"/>
      <c r="N28" s="159"/>
      <c r="O28" s="159"/>
      <c r="P28" s="160" t="s">
        <v>7790</v>
      </c>
      <c r="Q28" s="161"/>
      <c r="R28" s="161"/>
      <c r="S28" s="161"/>
      <c r="T28" s="159"/>
      <c r="U28" s="164" t="s">
        <v>7907</v>
      </c>
      <c r="V28" s="164" t="s">
        <v>7908</v>
      </c>
      <c r="W28" s="162">
        <v>4.4000000000000004</v>
      </c>
      <c r="X28" s="162">
        <v>92</v>
      </c>
      <c r="Y28" s="159"/>
      <c r="Z28" s="159"/>
      <c r="AA28" s="159"/>
      <c r="AB28" s="159"/>
      <c r="AC28" s="159"/>
      <c r="AD28" s="159"/>
      <c r="AE28" s="159"/>
      <c r="AF28" s="159"/>
      <c r="AG28" s="159"/>
      <c r="AH28" s="159"/>
      <c r="AI28" s="159"/>
    </row>
    <row r="29" spans="1:35">
      <c r="A29" s="157" t="s">
        <v>7909</v>
      </c>
      <c r="B29" s="157" t="s">
        <v>7910</v>
      </c>
      <c r="C29" s="158" t="s">
        <v>7911</v>
      </c>
      <c r="D29" s="157" t="s">
        <v>145</v>
      </c>
      <c r="E29" s="157" t="s">
        <v>1023</v>
      </c>
      <c r="F29" s="159"/>
      <c r="G29" s="182" t="s">
        <v>7912</v>
      </c>
      <c r="H29" s="159"/>
      <c r="I29" s="159"/>
      <c r="J29" s="159"/>
      <c r="K29" s="159"/>
      <c r="L29" s="159"/>
      <c r="M29" s="159"/>
      <c r="N29" s="159"/>
      <c r="O29" s="159"/>
      <c r="P29" s="159"/>
      <c r="Q29" s="159"/>
      <c r="R29" s="159"/>
      <c r="S29" s="159"/>
      <c r="T29" s="159"/>
      <c r="U29" s="163" t="s">
        <v>7913</v>
      </c>
      <c r="V29" s="159"/>
      <c r="W29" s="162">
        <v>3.8</v>
      </c>
      <c r="X29" s="162">
        <v>30</v>
      </c>
      <c r="Y29" s="159"/>
      <c r="Z29" s="159"/>
      <c r="AA29" s="159"/>
      <c r="AB29" s="159"/>
      <c r="AC29" s="159"/>
      <c r="AD29" s="159"/>
      <c r="AE29" s="159"/>
      <c r="AF29" s="159"/>
      <c r="AG29" s="159"/>
      <c r="AH29" s="159"/>
      <c r="AI29" s="159"/>
    </row>
    <row r="30" spans="1:35">
      <c r="A30" s="157" t="s">
        <v>7914</v>
      </c>
      <c r="B30" s="157" t="s">
        <v>7915</v>
      </c>
      <c r="C30" s="158" t="s">
        <v>7916</v>
      </c>
      <c r="D30" s="157" t="s">
        <v>145</v>
      </c>
      <c r="E30" s="157" t="s">
        <v>1023</v>
      </c>
      <c r="F30" s="159"/>
      <c r="G30" s="182" t="s">
        <v>7917</v>
      </c>
      <c r="H30" s="159"/>
      <c r="I30" s="159"/>
      <c r="J30" s="159"/>
      <c r="K30" s="159"/>
      <c r="L30" s="159"/>
      <c r="M30" s="159"/>
      <c r="N30" s="159"/>
      <c r="O30" s="159"/>
      <c r="P30" s="159"/>
      <c r="Q30" s="159"/>
      <c r="R30" s="159"/>
      <c r="S30" s="159"/>
      <c r="T30" s="159"/>
      <c r="U30" s="164" t="s">
        <v>7918</v>
      </c>
      <c r="V30" s="164" t="s">
        <v>7919</v>
      </c>
      <c r="W30" s="162">
        <v>4.4000000000000004</v>
      </c>
      <c r="X30" s="162">
        <v>15</v>
      </c>
      <c r="Y30" s="159"/>
      <c r="Z30" s="159"/>
      <c r="AA30" s="159"/>
      <c r="AB30" s="159"/>
      <c r="AC30" s="159"/>
      <c r="AD30" s="159"/>
      <c r="AE30" s="159"/>
      <c r="AF30" s="159"/>
      <c r="AG30" s="159"/>
      <c r="AH30" s="159"/>
      <c r="AI30" s="159"/>
    </row>
    <row r="31" spans="1:35">
      <c r="A31" s="157" t="s">
        <v>5479</v>
      </c>
      <c r="B31" s="157" t="s">
        <v>7920</v>
      </c>
      <c r="C31" s="158" t="s">
        <v>7921</v>
      </c>
      <c r="D31" s="157" t="s">
        <v>145</v>
      </c>
      <c r="E31" s="157" t="s">
        <v>1023</v>
      </c>
      <c r="F31" s="157" t="s">
        <v>7922</v>
      </c>
      <c r="G31" s="182" t="s">
        <v>7923</v>
      </c>
      <c r="H31" s="159"/>
      <c r="I31" s="159"/>
      <c r="J31" s="159"/>
      <c r="K31" s="159"/>
      <c r="L31" s="159"/>
      <c r="M31" s="159"/>
      <c r="N31" s="159"/>
      <c r="O31" s="159"/>
      <c r="P31" s="160" t="s">
        <v>7924</v>
      </c>
      <c r="Q31" s="161"/>
      <c r="R31" s="161"/>
      <c r="S31" s="161"/>
      <c r="T31" s="159"/>
      <c r="U31" s="164" t="s">
        <v>7925</v>
      </c>
      <c r="V31" s="164" t="s">
        <v>7926</v>
      </c>
      <c r="W31" s="162">
        <v>4.3</v>
      </c>
      <c r="X31" s="162">
        <v>136</v>
      </c>
      <c r="Y31" s="159"/>
      <c r="Z31" s="159"/>
      <c r="AA31" s="159"/>
      <c r="AB31" s="159"/>
      <c r="AC31" s="159"/>
      <c r="AD31" s="159"/>
      <c r="AE31" s="159"/>
      <c r="AF31" s="159"/>
      <c r="AG31" s="159"/>
      <c r="AH31" s="159"/>
      <c r="AI31" s="159"/>
    </row>
    <row r="32" spans="1:35">
      <c r="A32" s="157" t="s">
        <v>7927</v>
      </c>
      <c r="B32" s="157" t="s">
        <v>7928</v>
      </c>
      <c r="C32" s="158" t="s">
        <v>7929</v>
      </c>
      <c r="D32" s="157" t="s">
        <v>372</v>
      </c>
      <c r="E32" s="157" t="s">
        <v>1023</v>
      </c>
      <c r="F32" s="159"/>
      <c r="G32" s="182" t="s">
        <v>7930</v>
      </c>
      <c r="H32" s="159"/>
      <c r="I32" s="159"/>
      <c r="J32" s="159"/>
      <c r="K32" s="159"/>
      <c r="L32" s="159"/>
      <c r="M32" s="159"/>
      <c r="N32" s="159"/>
      <c r="O32" s="159"/>
      <c r="P32" s="160" t="s">
        <v>7931</v>
      </c>
      <c r="Q32" s="161"/>
      <c r="R32" s="161"/>
      <c r="S32" s="161"/>
      <c r="T32" s="159"/>
      <c r="U32" s="164" t="s">
        <v>7932</v>
      </c>
      <c r="V32" s="164" t="s">
        <v>7933</v>
      </c>
      <c r="W32" s="162">
        <v>4.7</v>
      </c>
      <c r="X32" s="162">
        <v>124</v>
      </c>
      <c r="Y32" s="159"/>
      <c r="Z32" s="159"/>
      <c r="AA32" s="159"/>
      <c r="AB32" s="159"/>
      <c r="AC32" s="159"/>
      <c r="AD32" s="159"/>
      <c r="AE32" s="159"/>
      <c r="AF32" s="159"/>
      <c r="AG32" s="159"/>
      <c r="AH32" s="159"/>
      <c r="AI32" s="159"/>
    </row>
    <row r="33" spans="1:35">
      <c r="A33" s="157" t="s">
        <v>7934</v>
      </c>
      <c r="B33" s="157" t="s">
        <v>7935</v>
      </c>
      <c r="C33" s="158" t="s">
        <v>7936</v>
      </c>
      <c r="D33" s="157" t="s">
        <v>145</v>
      </c>
      <c r="E33" s="157" t="s">
        <v>1023</v>
      </c>
      <c r="F33" s="157" t="s">
        <v>7937</v>
      </c>
      <c r="G33" s="182" t="s">
        <v>7808</v>
      </c>
      <c r="H33" s="159"/>
      <c r="I33" s="159"/>
      <c r="J33" s="159"/>
      <c r="K33" s="159"/>
      <c r="L33" s="159"/>
      <c r="M33" s="159"/>
      <c r="N33" s="159"/>
      <c r="O33" s="159"/>
      <c r="P33" s="160" t="s">
        <v>7938</v>
      </c>
      <c r="Q33" s="161"/>
      <c r="R33" s="161"/>
      <c r="S33" s="161"/>
      <c r="T33" s="159"/>
      <c r="U33" s="164" t="s">
        <v>7939</v>
      </c>
      <c r="V33" s="164" t="s">
        <v>7940</v>
      </c>
      <c r="W33" s="162">
        <v>4</v>
      </c>
      <c r="X33" s="162">
        <v>7</v>
      </c>
      <c r="Y33" s="159"/>
      <c r="Z33" s="159"/>
      <c r="AA33" s="159"/>
      <c r="AB33" s="159"/>
      <c r="AC33" s="159"/>
      <c r="AD33" s="159"/>
      <c r="AE33" s="159"/>
      <c r="AF33" s="159"/>
      <c r="AG33" s="159"/>
      <c r="AH33" s="159"/>
      <c r="AI33" s="159"/>
    </row>
    <row r="34" spans="1:35">
      <c r="A34" s="157" t="s">
        <v>7941</v>
      </c>
      <c r="B34" s="157" t="s">
        <v>7942</v>
      </c>
      <c r="C34" s="158" t="s">
        <v>7943</v>
      </c>
      <c r="D34" s="157" t="s">
        <v>372</v>
      </c>
      <c r="E34" s="157" t="s">
        <v>1023</v>
      </c>
      <c r="F34" s="159"/>
      <c r="G34" s="181"/>
      <c r="H34" s="159"/>
      <c r="I34" s="159"/>
      <c r="J34" s="159"/>
      <c r="K34" s="159"/>
      <c r="L34" s="159"/>
      <c r="M34" s="159"/>
      <c r="N34" s="159"/>
      <c r="O34" s="159"/>
      <c r="P34" s="159"/>
      <c r="Q34" s="159"/>
      <c r="R34" s="159"/>
      <c r="S34" s="159"/>
      <c r="T34" s="159"/>
      <c r="U34" s="163" t="s">
        <v>7944</v>
      </c>
      <c r="V34" s="159"/>
      <c r="W34" s="162">
        <v>4.3</v>
      </c>
      <c r="X34" s="162">
        <v>29</v>
      </c>
      <c r="Y34" s="159"/>
      <c r="Z34" s="159"/>
      <c r="AA34" s="159"/>
      <c r="AB34" s="159"/>
      <c r="AC34" s="159"/>
      <c r="AD34" s="159"/>
      <c r="AE34" s="159"/>
      <c r="AF34" s="159"/>
      <c r="AG34" s="159"/>
      <c r="AH34" s="159"/>
      <c r="AI34" s="159"/>
    </row>
    <row r="35" spans="1:35">
      <c r="A35" s="157" t="s">
        <v>7945</v>
      </c>
      <c r="B35" s="157" t="s">
        <v>7946</v>
      </c>
      <c r="C35" s="158" t="s">
        <v>7947</v>
      </c>
      <c r="D35" s="157" t="s">
        <v>145</v>
      </c>
      <c r="E35" s="157" t="s">
        <v>1023</v>
      </c>
      <c r="F35" s="157" t="s">
        <v>7937</v>
      </c>
      <c r="G35" s="182" t="s">
        <v>7808</v>
      </c>
      <c r="H35" s="159"/>
      <c r="I35" s="159"/>
      <c r="J35" s="159"/>
      <c r="K35" s="159"/>
      <c r="L35" s="159"/>
      <c r="M35" s="159"/>
      <c r="N35" s="159"/>
      <c r="O35" s="159"/>
      <c r="P35" s="160" t="s">
        <v>7948</v>
      </c>
      <c r="Q35" s="161"/>
      <c r="R35" s="161"/>
      <c r="S35" s="161"/>
      <c r="T35" s="159"/>
      <c r="U35" s="164" t="s">
        <v>7949</v>
      </c>
      <c r="V35" s="164" t="s">
        <v>7940</v>
      </c>
      <c r="W35" s="162">
        <v>4.9000000000000004</v>
      </c>
      <c r="X35" s="162">
        <v>10</v>
      </c>
      <c r="Y35" s="159"/>
      <c r="Z35" s="159"/>
      <c r="AA35" s="159"/>
      <c r="AB35" s="159"/>
      <c r="AC35" s="159"/>
      <c r="AD35" s="159"/>
      <c r="AE35" s="159"/>
      <c r="AF35" s="159"/>
      <c r="AG35" s="159"/>
      <c r="AH35" s="159"/>
      <c r="AI35" s="159"/>
    </row>
    <row r="36" spans="1:35">
      <c r="A36" s="157" t="s">
        <v>7950</v>
      </c>
      <c r="B36" s="157" t="s">
        <v>7951</v>
      </c>
      <c r="C36" s="158" t="s">
        <v>7952</v>
      </c>
      <c r="D36" s="157" t="s">
        <v>145</v>
      </c>
      <c r="E36" s="157" t="s">
        <v>1023</v>
      </c>
      <c r="F36" s="159"/>
      <c r="G36" s="182" t="s">
        <v>7953</v>
      </c>
      <c r="H36" s="159"/>
      <c r="I36" s="159"/>
      <c r="J36" s="159"/>
      <c r="K36" s="159"/>
      <c r="L36" s="159"/>
      <c r="M36" s="159"/>
      <c r="N36" s="159"/>
      <c r="O36" s="159"/>
      <c r="P36" s="159"/>
      <c r="Q36" s="159"/>
      <c r="R36" s="159"/>
      <c r="S36" s="159"/>
      <c r="T36" s="159"/>
      <c r="U36" s="164" t="s">
        <v>7954</v>
      </c>
      <c r="V36" s="164" t="s">
        <v>7955</v>
      </c>
      <c r="W36" s="162">
        <v>2.8</v>
      </c>
      <c r="X36" s="162">
        <v>8</v>
      </c>
      <c r="Y36" s="159"/>
      <c r="Z36" s="159"/>
      <c r="AA36" s="159"/>
      <c r="AB36" s="159"/>
      <c r="AC36" s="159"/>
      <c r="AD36" s="159"/>
      <c r="AE36" s="159"/>
      <c r="AF36" s="159"/>
      <c r="AG36" s="159"/>
      <c r="AH36" s="159"/>
      <c r="AI36" s="159"/>
    </row>
    <row r="37" spans="1:35">
      <c r="A37" s="157" t="s">
        <v>7956</v>
      </c>
      <c r="B37" s="157" t="s">
        <v>3382</v>
      </c>
      <c r="C37" s="158" t="s">
        <v>7957</v>
      </c>
      <c r="D37" s="157" t="s">
        <v>145</v>
      </c>
      <c r="E37" s="157" t="s">
        <v>1023</v>
      </c>
      <c r="F37" s="159"/>
      <c r="G37" s="182" t="s">
        <v>7958</v>
      </c>
      <c r="H37" s="159"/>
      <c r="I37" s="159"/>
      <c r="J37" s="159"/>
      <c r="K37" s="159"/>
      <c r="L37" s="159"/>
      <c r="M37" s="159"/>
      <c r="N37" s="159"/>
      <c r="O37" s="159"/>
      <c r="P37" s="160" t="s">
        <v>7959</v>
      </c>
      <c r="Q37" s="161"/>
      <c r="R37" s="161"/>
      <c r="S37" s="161"/>
      <c r="T37" s="159"/>
      <c r="U37" s="163" t="s">
        <v>7960</v>
      </c>
      <c r="V37" s="159"/>
      <c r="W37" s="162">
        <v>4.5</v>
      </c>
      <c r="X37" s="162">
        <v>61</v>
      </c>
      <c r="Y37" s="159"/>
      <c r="Z37" s="159"/>
      <c r="AA37" s="159"/>
      <c r="AB37" s="159"/>
      <c r="AC37" s="159"/>
      <c r="AD37" s="159"/>
      <c r="AE37" s="159"/>
      <c r="AF37" s="159"/>
      <c r="AG37" s="159"/>
      <c r="AH37" s="159"/>
      <c r="AI37" s="159"/>
    </row>
    <row r="38" spans="1:35">
      <c r="A38" s="157" t="s">
        <v>5733</v>
      </c>
      <c r="B38" s="157" t="s">
        <v>7961</v>
      </c>
      <c r="C38" s="158" t="s">
        <v>7962</v>
      </c>
      <c r="D38" s="157" t="s">
        <v>7963</v>
      </c>
      <c r="E38" s="157" t="s">
        <v>1023</v>
      </c>
      <c r="F38" s="157" t="s">
        <v>7964</v>
      </c>
      <c r="G38" s="182" t="s">
        <v>7965</v>
      </c>
      <c r="H38" s="159"/>
      <c r="I38" s="159"/>
      <c r="J38" s="159"/>
      <c r="K38" s="159"/>
      <c r="L38" s="159"/>
      <c r="M38" s="159"/>
      <c r="N38" s="159"/>
      <c r="O38" s="159"/>
      <c r="P38" s="160" t="s">
        <v>7966</v>
      </c>
      <c r="Q38" s="161"/>
      <c r="R38" s="161"/>
      <c r="S38" s="161"/>
      <c r="T38" s="161"/>
      <c r="U38" s="159"/>
      <c r="V38" s="164" t="s">
        <v>5649</v>
      </c>
      <c r="W38" s="162">
        <v>4</v>
      </c>
      <c r="X38" s="162">
        <v>65</v>
      </c>
      <c r="Y38" s="159"/>
      <c r="Z38" s="159"/>
      <c r="AA38" s="159"/>
      <c r="AB38" s="159"/>
      <c r="AC38" s="159"/>
      <c r="AD38" s="159"/>
      <c r="AE38" s="159"/>
      <c r="AF38" s="159"/>
      <c r="AG38" s="159"/>
      <c r="AH38" s="159"/>
      <c r="AI38" s="159"/>
    </row>
    <row r="39" spans="1:35">
      <c r="A39" s="157" t="s">
        <v>5725</v>
      </c>
      <c r="B39" s="157" t="s">
        <v>7967</v>
      </c>
      <c r="C39" s="158" t="s">
        <v>7968</v>
      </c>
      <c r="D39" s="157" t="s">
        <v>145</v>
      </c>
      <c r="E39" s="157" t="s">
        <v>1023</v>
      </c>
      <c r="F39" s="159"/>
      <c r="G39" s="181"/>
      <c r="H39" s="159"/>
      <c r="I39" s="159"/>
      <c r="J39" s="159"/>
      <c r="K39" s="159"/>
      <c r="L39" s="159"/>
      <c r="M39" s="159"/>
      <c r="N39" s="159"/>
      <c r="O39" s="159"/>
      <c r="P39" s="160" t="s">
        <v>7969</v>
      </c>
      <c r="Q39" s="161"/>
      <c r="R39" s="161"/>
      <c r="S39" s="161"/>
      <c r="T39" s="161"/>
      <c r="U39" s="161"/>
      <c r="V39" s="159"/>
      <c r="W39" s="162">
        <v>4.4000000000000004</v>
      </c>
      <c r="X39" s="162">
        <v>28</v>
      </c>
      <c r="Y39" s="159"/>
      <c r="Z39" s="159"/>
      <c r="AA39" s="159"/>
      <c r="AB39" s="159"/>
      <c r="AC39" s="159"/>
      <c r="AD39" s="159"/>
      <c r="AE39" s="159"/>
      <c r="AF39" s="159"/>
      <c r="AG39" s="159"/>
      <c r="AH39" s="159"/>
      <c r="AI39" s="159"/>
    </row>
    <row r="40" spans="1:35">
      <c r="A40" s="157" t="s">
        <v>7970</v>
      </c>
      <c r="B40" s="157" t="s">
        <v>7971</v>
      </c>
      <c r="C40" s="158" t="s">
        <v>7972</v>
      </c>
      <c r="D40" s="157" t="s">
        <v>145</v>
      </c>
      <c r="E40" s="157" t="s">
        <v>1023</v>
      </c>
      <c r="F40" s="159"/>
      <c r="G40" s="182" t="s">
        <v>7973</v>
      </c>
      <c r="H40" s="159"/>
      <c r="I40" s="159"/>
      <c r="J40" s="159"/>
      <c r="K40" s="159"/>
      <c r="L40" s="159"/>
      <c r="M40" s="159"/>
      <c r="N40" s="159"/>
      <c r="O40" s="159"/>
      <c r="P40" s="160" t="s">
        <v>7974</v>
      </c>
      <c r="Q40" s="161"/>
      <c r="R40" s="161"/>
      <c r="S40" s="161"/>
      <c r="T40" s="159"/>
      <c r="U40" s="164" t="s">
        <v>7975</v>
      </c>
      <c r="V40" s="163" t="s">
        <v>7976</v>
      </c>
      <c r="W40" s="161"/>
      <c r="X40" s="161"/>
      <c r="Y40" s="159"/>
      <c r="Z40" s="159"/>
      <c r="AA40" s="159"/>
      <c r="AB40" s="159"/>
      <c r="AC40" s="159"/>
      <c r="AD40" s="159"/>
      <c r="AE40" s="159"/>
      <c r="AF40" s="159"/>
      <c r="AG40" s="159"/>
      <c r="AH40" s="159"/>
      <c r="AI40" s="159"/>
    </row>
    <row r="41" spans="1:35">
      <c r="A41" s="157" t="s">
        <v>7977</v>
      </c>
      <c r="B41" s="157" t="s">
        <v>7978</v>
      </c>
      <c r="C41" s="158" t="s">
        <v>7979</v>
      </c>
      <c r="D41" s="157" t="s">
        <v>145</v>
      </c>
      <c r="E41" s="157" t="s">
        <v>1023</v>
      </c>
      <c r="F41" s="159"/>
      <c r="G41" s="182" t="s">
        <v>7980</v>
      </c>
      <c r="H41" s="159"/>
      <c r="I41" s="159"/>
      <c r="J41" s="159"/>
      <c r="K41" s="159"/>
      <c r="L41" s="159"/>
      <c r="M41" s="159"/>
      <c r="N41" s="159"/>
      <c r="O41" s="159"/>
      <c r="P41" s="160" t="s">
        <v>7981</v>
      </c>
      <c r="Q41" s="161"/>
      <c r="R41" s="161"/>
      <c r="S41" s="161"/>
      <c r="T41" s="161"/>
      <c r="U41" s="161"/>
      <c r="V41" s="159"/>
      <c r="W41" s="162">
        <v>4</v>
      </c>
      <c r="X41" s="162">
        <v>15</v>
      </c>
      <c r="Y41" s="159"/>
      <c r="Z41" s="159"/>
      <c r="AA41" s="159"/>
      <c r="AB41" s="159"/>
      <c r="AC41" s="159"/>
      <c r="AD41" s="159"/>
      <c r="AE41" s="159"/>
      <c r="AF41" s="159"/>
      <c r="AG41" s="159"/>
      <c r="AH41" s="159"/>
      <c r="AI41" s="159"/>
    </row>
    <row r="42" spans="1:35">
      <c r="A42" s="157" t="s">
        <v>7982</v>
      </c>
      <c r="B42" s="157" t="s">
        <v>7983</v>
      </c>
      <c r="C42" s="158" t="s">
        <v>7984</v>
      </c>
      <c r="D42" s="157" t="s">
        <v>145</v>
      </c>
      <c r="E42" s="157" t="s">
        <v>1023</v>
      </c>
      <c r="F42" s="159"/>
      <c r="G42" s="182" t="s">
        <v>7985</v>
      </c>
      <c r="H42" s="159"/>
      <c r="I42" s="159"/>
      <c r="J42" s="159"/>
      <c r="K42" s="159"/>
      <c r="L42" s="159"/>
      <c r="M42" s="159"/>
      <c r="N42" s="159"/>
      <c r="O42" s="159"/>
      <c r="P42" s="159"/>
      <c r="Q42" s="159"/>
      <c r="R42" s="159"/>
      <c r="S42" s="159"/>
      <c r="T42" s="159"/>
      <c r="U42" s="159"/>
      <c r="V42" s="159"/>
      <c r="W42" s="162">
        <v>4.5999999999999996</v>
      </c>
      <c r="X42" s="162">
        <v>13</v>
      </c>
      <c r="Y42" s="159"/>
      <c r="Z42" s="159"/>
      <c r="AA42" s="159"/>
      <c r="AB42" s="159"/>
      <c r="AC42" s="159"/>
      <c r="AD42" s="159"/>
      <c r="AE42" s="159"/>
      <c r="AF42" s="159"/>
      <c r="AG42" s="159"/>
      <c r="AH42" s="159"/>
      <c r="AI42" s="159"/>
    </row>
    <row r="43" spans="1:35">
      <c r="A43" s="157" t="s">
        <v>7986</v>
      </c>
      <c r="B43" s="157" t="s">
        <v>7987</v>
      </c>
      <c r="C43" s="158" t="s">
        <v>7988</v>
      </c>
      <c r="D43" s="157" t="s">
        <v>145</v>
      </c>
      <c r="E43" s="157" t="s">
        <v>1023</v>
      </c>
      <c r="F43" s="159"/>
      <c r="G43" s="182" t="s">
        <v>7989</v>
      </c>
      <c r="H43" s="159"/>
      <c r="I43" s="159"/>
      <c r="J43" s="159"/>
      <c r="K43" s="159"/>
      <c r="L43" s="159"/>
      <c r="M43" s="159"/>
      <c r="N43" s="159"/>
      <c r="O43" s="159"/>
      <c r="P43" s="160" t="s">
        <v>7990</v>
      </c>
      <c r="Q43" s="161"/>
      <c r="R43" s="161"/>
      <c r="S43" s="161"/>
      <c r="T43" s="159"/>
      <c r="U43" s="163" t="s">
        <v>7991</v>
      </c>
      <c r="V43" s="159"/>
      <c r="W43" s="162">
        <v>5</v>
      </c>
      <c r="X43" s="162">
        <v>3</v>
      </c>
      <c r="Y43" s="159"/>
      <c r="Z43" s="159"/>
      <c r="AA43" s="159"/>
      <c r="AB43" s="159"/>
      <c r="AC43" s="159"/>
      <c r="AD43" s="159"/>
      <c r="AE43" s="159"/>
      <c r="AF43" s="159"/>
      <c r="AG43" s="159"/>
      <c r="AH43" s="159"/>
      <c r="AI43" s="159"/>
    </row>
    <row r="44" spans="1:35">
      <c r="A44" s="157" t="s">
        <v>7992</v>
      </c>
      <c r="B44" s="157" t="s">
        <v>7993</v>
      </c>
      <c r="C44" s="158" t="s">
        <v>7994</v>
      </c>
      <c r="D44" s="157" t="s">
        <v>145</v>
      </c>
      <c r="E44" s="157" t="s">
        <v>1023</v>
      </c>
      <c r="F44" s="159"/>
      <c r="G44" s="182" t="s">
        <v>7995</v>
      </c>
      <c r="H44" s="159"/>
      <c r="I44" s="159"/>
      <c r="J44" s="159"/>
      <c r="K44" s="159"/>
      <c r="L44" s="159"/>
      <c r="M44" s="159"/>
      <c r="N44" s="159"/>
      <c r="O44" s="159"/>
      <c r="P44" s="160" t="s">
        <v>7996</v>
      </c>
      <c r="Q44" s="161"/>
      <c r="R44" s="161"/>
      <c r="S44" s="161"/>
      <c r="T44" s="161"/>
      <c r="U44" s="161"/>
      <c r="V44" s="159"/>
      <c r="W44" s="162">
        <v>4.8</v>
      </c>
      <c r="X44" s="162">
        <v>12</v>
      </c>
      <c r="Y44" s="159"/>
      <c r="Z44" s="159"/>
      <c r="AA44" s="159"/>
      <c r="AB44" s="159"/>
      <c r="AC44" s="159"/>
      <c r="AD44" s="159"/>
      <c r="AE44" s="159"/>
      <c r="AF44" s="159"/>
      <c r="AG44" s="159"/>
      <c r="AH44" s="159"/>
      <c r="AI44" s="159"/>
    </row>
    <row r="45" spans="1:35">
      <c r="A45" s="157" t="s">
        <v>7997</v>
      </c>
      <c r="B45" s="157" t="s">
        <v>7998</v>
      </c>
      <c r="C45" s="158" t="s">
        <v>7999</v>
      </c>
      <c r="D45" s="157" t="s">
        <v>145</v>
      </c>
      <c r="E45" s="157" t="s">
        <v>1023</v>
      </c>
      <c r="F45" s="159"/>
      <c r="G45" s="181"/>
      <c r="H45" s="159"/>
      <c r="I45" s="159"/>
      <c r="J45" s="159"/>
      <c r="K45" s="159"/>
      <c r="L45" s="159"/>
      <c r="M45" s="159"/>
      <c r="N45" s="159"/>
      <c r="O45" s="159"/>
      <c r="P45" s="159"/>
      <c r="Q45" s="159"/>
      <c r="R45" s="159"/>
      <c r="S45" s="159"/>
      <c r="T45" s="159"/>
      <c r="U45" s="159"/>
      <c r="V45" s="159"/>
      <c r="W45" s="162">
        <v>3.8</v>
      </c>
      <c r="X45" s="162">
        <v>6</v>
      </c>
      <c r="Y45" s="159"/>
      <c r="Z45" s="159"/>
      <c r="AA45" s="159"/>
      <c r="AB45" s="159"/>
      <c r="AC45" s="159"/>
      <c r="AD45" s="159"/>
      <c r="AE45" s="159"/>
      <c r="AF45" s="159"/>
      <c r="AG45" s="159"/>
      <c r="AH45" s="159"/>
      <c r="AI45" s="159"/>
    </row>
    <row r="46" spans="1:35">
      <c r="A46" s="157" t="s">
        <v>8000</v>
      </c>
      <c r="B46" s="157" t="s">
        <v>8001</v>
      </c>
      <c r="C46" s="158" t="s">
        <v>8002</v>
      </c>
      <c r="D46" s="157" t="s">
        <v>145</v>
      </c>
      <c r="E46" s="157" t="s">
        <v>1023</v>
      </c>
      <c r="F46" s="159"/>
      <c r="G46" s="181"/>
      <c r="H46" s="159"/>
      <c r="I46" s="159"/>
      <c r="J46" s="159"/>
      <c r="K46" s="159"/>
      <c r="L46" s="159"/>
      <c r="M46" s="159"/>
      <c r="N46" s="159"/>
      <c r="O46" s="159"/>
      <c r="P46" s="159"/>
      <c r="Q46" s="159"/>
      <c r="R46" s="159"/>
      <c r="S46" s="159"/>
      <c r="T46" s="159"/>
      <c r="U46" s="159"/>
      <c r="V46" s="159"/>
      <c r="W46" s="162">
        <v>4.3</v>
      </c>
      <c r="X46" s="162">
        <v>16</v>
      </c>
      <c r="Y46" s="159"/>
      <c r="Z46" s="159"/>
      <c r="AA46" s="159"/>
      <c r="AB46" s="159"/>
      <c r="AC46" s="159"/>
      <c r="AD46" s="159"/>
      <c r="AE46" s="159"/>
      <c r="AF46" s="159"/>
      <c r="AG46" s="159"/>
      <c r="AH46" s="159"/>
      <c r="AI46" s="159"/>
    </row>
    <row r="47" spans="1:35">
      <c r="A47" s="157" t="s">
        <v>8003</v>
      </c>
      <c r="B47" s="157" t="s">
        <v>8004</v>
      </c>
      <c r="C47" s="158" t="s">
        <v>8005</v>
      </c>
      <c r="D47" s="157" t="s">
        <v>145</v>
      </c>
      <c r="E47" s="157" t="s">
        <v>1023</v>
      </c>
      <c r="F47" s="159"/>
      <c r="G47" s="181"/>
      <c r="H47" s="159"/>
      <c r="I47" s="159"/>
      <c r="J47" s="159"/>
      <c r="K47" s="159"/>
      <c r="L47" s="159"/>
      <c r="M47" s="159"/>
      <c r="N47" s="159"/>
      <c r="O47" s="159"/>
      <c r="P47" s="159"/>
      <c r="Q47" s="159"/>
      <c r="R47" s="159"/>
      <c r="S47" s="159"/>
      <c r="T47" s="159"/>
      <c r="U47" s="159"/>
      <c r="V47" s="159"/>
      <c r="W47" s="159"/>
      <c r="X47" s="159"/>
      <c r="Y47" s="159"/>
      <c r="Z47" s="159"/>
      <c r="AA47" s="159"/>
      <c r="AB47" s="159"/>
      <c r="AC47" s="159"/>
      <c r="AD47" s="159"/>
      <c r="AE47" s="159"/>
      <c r="AF47" s="159"/>
      <c r="AG47" s="159"/>
      <c r="AH47" s="159"/>
      <c r="AI47" s="159"/>
    </row>
    <row r="48" spans="1:35">
      <c r="A48" s="157" t="s">
        <v>8006</v>
      </c>
      <c r="B48" s="157" t="s">
        <v>8007</v>
      </c>
      <c r="C48" s="158" t="s">
        <v>8008</v>
      </c>
      <c r="D48" s="157" t="s">
        <v>372</v>
      </c>
      <c r="E48" s="157" t="s">
        <v>1023</v>
      </c>
      <c r="F48" s="159"/>
      <c r="G48" s="182" t="s">
        <v>8009</v>
      </c>
      <c r="H48" s="159"/>
      <c r="I48" s="159"/>
      <c r="J48" s="159"/>
      <c r="K48" s="159"/>
      <c r="L48" s="159"/>
      <c r="M48" s="159"/>
      <c r="N48" s="159"/>
      <c r="O48" s="159"/>
      <c r="P48" s="160" t="s">
        <v>8010</v>
      </c>
      <c r="Q48" s="161"/>
      <c r="R48" s="161"/>
      <c r="S48" s="161"/>
      <c r="T48" s="161"/>
      <c r="U48" s="161"/>
      <c r="V48" s="159"/>
      <c r="W48" s="162">
        <v>4</v>
      </c>
      <c r="X48" s="162">
        <v>80</v>
      </c>
      <c r="Y48" s="159"/>
      <c r="Z48" s="159"/>
      <c r="AA48" s="159"/>
      <c r="AB48" s="159"/>
      <c r="AC48" s="159"/>
      <c r="AD48" s="159"/>
      <c r="AE48" s="159"/>
      <c r="AF48" s="159"/>
      <c r="AG48" s="159"/>
      <c r="AH48" s="159"/>
      <c r="AI48" s="159"/>
    </row>
    <row r="49" spans="1:35">
      <c r="A49" s="157" t="s">
        <v>8011</v>
      </c>
      <c r="B49" s="157" t="s">
        <v>8012</v>
      </c>
      <c r="C49" s="158" t="s">
        <v>8013</v>
      </c>
      <c r="D49" s="157" t="s">
        <v>372</v>
      </c>
      <c r="E49" s="157" t="s">
        <v>1023</v>
      </c>
      <c r="F49" s="159"/>
      <c r="G49" s="182" t="s">
        <v>8014</v>
      </c>
      <c r="H49" s="159"/>
      <c r="I49" s="159"/>
      <c r="J49" s="159"/>
      <c r="K49" s="159"/>
      <c r="L49" s="159"/>
      <c r="M49" s="159"/>
      <c r="N49" s="159"/>
      <c r="O49" s="159"/>
      <c r="P49" s="160" t="s">
        <v>7809</v>
      </c>
      <c r="Q49" s="161"/>
      <c r="R49" s="161"/>
      <c r="S49" s="161"/>
      <c r="T49" s="159"/>
      <c r="U49" s="163" t="s">
        <v>8015</v>
      </c>
      <c r="V49" s="159"/>
      <c r="W49" s="162">
        <v>3.8</v>
      </c>
      <c r="X49" s="162">
        <v>17</v>
      </c>
      <c r="Y49" s="159"/>
      <c r="Z49" s="159"/>
      <c r="AA49" s="159"/>
      <c r="AB49" s="159"/>
      <c r="AC49" s="159"/>
      <c r="AD49" s="159"/>
      <c r="AE49" s="159"/>
      <c r="AF49" s="159"/>
      <c r="AG49" s="159"/>
      <c r="AH49" s="159"/>
      <c r="AI49" s="159"/>
    </row>
    <row r="50" spans="1:35">
      <c r="A50" s="157" t="s">
        <v>8016</v>
      </c>
      <c r="B50" s="157" t="s">
        <v>8017</v>
      </c>
      <c r="C50" s="158" t="s">
        <v>8018</v>
      </c>
      <c r="D50" s="157" t="s">
        <v>8019</v>
      </c>
      <c r="E50" s="157" t="s">
        <v>1023</v>
      </c>
      <c r="F50" s="159"/>
      <c r="G50" s="182" t="s">
        <v>8020</v>
      </c>
      <c r="H50" s="159"/>
      <c r="I50" s="159"/>
      <c r="J50" s="159"/>
      <c r="K50" s="159"/>
      <c r="L50" s="159"/>
      <c r="M50" s="159"/>
      <c r="N50" s="159"/>
      <c r="O50" s="159"/>
      <c r="P50" s="159"/>
      <c r="Q50" s="159"/>
      <c r="R50" s="159"/>
      <c r="S50" s="159"/>
      <c r="T50" s="159"/>
      <c r="U50" s="159"/>
      <c r="V50" s="159"/>
      <c r="W50" s="162">
        <v>5</v>
      </c>
      <c r="X50" s="162">
        <v>1</v>
      </c>
      <c r="Y50" s="159"/>
      <c r="Z50" s="159"/>
      <c r="AA50" s="159"/>
      <c r="AB50" s="159"/>
      <c r="AC50" s="159"/>
      <c r="AD50" s="159"/>
      <c r="AE50" s="159"/>
      <c r="AF50" s="159"/>
      <c r="AG50" s="159"/>
      <c r="AH50" s="159"/>
      <c r="AI50" s="159"/>
    </row>
    <row r="51" spans="1:35">
      <c r="A51" s="157" t="s">
        <v>8021</v>
      </c>
      <c r="B51" s="157" t="s">
        <v>8022</v>
      </c>
      <c r="C51" s="158" t="s">
        <v>8023</v>
      </c>
      <c r="D51" s="157" t="s">
        <v>145</v>
      </c>
      <c r="E51" s="157" t="s">
        <v>1023</v>
      </c>
      <c r="F51" s="159"/>
      <c r="G51" s="181"/>
      <c r="H51" s="159"/>
      <c r="I51" s="159"/>
      <c r="J51" s="159"/>
      <c r="K51" s="159"/>
      <c r="L51" s="159"/>
      <c r="M51" s="159"/>
      <c r="N51" s="159"/>
      <c r="O51" s="159"/>
      <c r="P51" s="159"/>
      <c r="Q51" s="159"/>
      <c r="R51" s="159"/>
      <c r="S51" s="159"/>
      <c r="T51" s="159"/>
      <c r="U51" s="164" t="s">
        <v>8024</v>
      </c>
      <c r="V51" s="164" t="s">
        <v>8025</v>
      </c>
      <c r="W51" s="162">
        <v>5</v>
      </c>
      <c r="X51" s="162">
        <v>2</v>
      </c>
      <c r="Y51" s="159"/>
      <c r="Z51" s="159"/>
      <c r="AA51" s="159"/>
      <c r="AB51" s="159"/>
      <c r="AC51" s="159"/>
      <c r="AD51" s="159"/>
      <c r="AE51" s="159"/>
      <c r="AF51" s="159"/>
      <c r="AG51" s="159"/>
      <c r="AH51" s="159"/>
      <c r="AI51" s="159"/>
    </row>
    <row r="52" spans="1:35">
      <c r="A52" s="157" t="s">
        <v>8026</v>
      </c>
      <c r="B52" s="157" t="s">
        <v>8027</v>
      </c>
      <c r="C52" s="158" t="s">
        <v>8028</v>
      </c>
      <c r="D52" s="157" t="s">
        <v>145</v>
      </c>
      <c r="E52" s="157" t="s">
        <v>1023</v>
      </c>
      <c r="F52" s="160" t="s">
        <v>8029</v>
      </c>
      <c r="G52" s="181"/>
      <c r="H52" s="159"/>
      <c r="I52" s="159"/>
      <c r="J52" s="159"/>
      <c r="K52" s="159"/>
      <c r="L52" s="159"/>
      <c r="M52" s="159"/>
      <c r="N52" s="159"/>
      <c r="O52" s="159"/>
      <c r="P52" s="160" t="s">
        <v>8030</v>
      </c>
      <c r="Q52" s="161"/>
      <c r="R52" s="161"/>
      <c r="S52" s="161"/>
      <c r="T52" s="159"/>
      <c r="U52" s="164" t="s">
        <v>8031</v>
      </c>
      <c r="V52" s="164" t="s">
        <v>8032</v>
      </c>
      <c r="W52" s="162">
        <v>3.9</v>
      </c>
      <c r="X52" s="162">
        <v>15</v>
      </c>
      <c r="Y52" s="159"/>
      <c r="Z52" s="159"/>
      <c r="AA52" s="159"/>
      <c r="AB52" s="159"/>
      <c r="AC52" s="159"/>
      <c r="AD52" s="159"/>
      <c r="AE52" s="159"/>
      <c r="AF52" s="159"/>
      <c r="AG52" s="159"/>
      <c r="AH52" s="159"/>
      <c r="AI52" s="159"/>
    </row>
    <row r="53" spans="1:35">
      <c r="A53" s="157" t="s">
        <v>8033</v>
      </c>
      <c r="B53" s="157" t="s">
        <v>8034</v>
      </c>
      <c r="C53" s="158" t="s">
        <v>8035</v>
      </c>
      <c r="D53" s="157" t="s">
        <v>145</v>
      </c>
      <c r="E53" s="157" t="s">
        <v>1023</v>
      </c>
      <c r="F53" s="159"/>
      <c r="G53" s="181"/>
      <c r="H53" s="159"/>
      <c r="I53" s="159"/>
      <c r="J53" s="159"/>
      <c r="K53" s="159"/>
      <c r="L53" s="159"/>
      <c r="M53" s="159"/>
      <c r="N53" s="159"/>
      <c r="O53" s="159"/>
      <c r="P53" s="159"/>
      <c r="Q53" s="159"/>
      <c r="R53" s="159"/>
      <c r="S53" s="159"/>
      <c r="T53" s="159"/>
      <c r="U53" s="163" t="s">
        <v>8036</v>
      </c>
      <c r="V53" s="159"/>
      <c r="W53" s="162">
        <v>4.3</v>
      </c>
      <c r="X53" s="162">
        <v>8</v>
      </c>
      <c r="Y53" s="159"/>
      <c r="Z53" s="159"/>
      <c r="AA53" s="159"/>
      <c r="AB53" s="159"/>
      <c r="AC53" s="159"/>
      <c r="AD53" s="159"/>
      <c r="AE53" s="159"/>
      <c r="AF53" s="159"/>
      <c r="AG53" s="159"/>
      <c r="AH53" s="159"/>
      <c r="AI53" s="159"/>
    </row>
    <row r="54" spans="1:35">
      <c r="A54" s="157" t="s">
        <v>8037</v>
      </c>
      <c r="B54" s="157" t="s">
        <v>8038</v>
      </c>
      <c r="C54" s="158" t="s">
        <v>8039</v>
      </c>
      <c r="D54" s="157" t="s">
        <v>145</v>
      </c>
      <c r="E54" s="157" t="s">
        <v>1023</v>
      </c>
      <c r="F54" s="159"/>
      <c r="G54" s="182" t="s">
        <v>8040</v>
      </c>
      <c r="H54" s="159"/>
      <c r="I54" s="159"/>
      <c r="J54" s="159"/>
      <c r="K54" s="159"/>
      <c r="L54" s="159"/>
      <c r="M54" s="159"/>
      <c r="N54" s="159"/>
      <c r="O54" s="159"/>
      <c r="P54" s="160" t="s">
        <v>8041</v>
      </c>
      <c r="Q54" s="161"/>
      <c r="R54" s="161"/>
      <c r="S54" s="161"/>
      <c r="T54" s="161"/>
      <c r="U54" s="161"/>
      <c r="V54" s="161"/>
      <c r="W54" s="161"/>
      <c r="X54" s="159"/>
      <c r="Y54" s="159"/>
      <c r="Z54" s="159"/>
      <c r="AA54" s="159"/>
      <c r="AB54" s="159"/>
      <c r="AC54" s="159"/>
      <c r="AD54" s="159"/>
      <c r="AE54" s="159"/>
      <c r="AF54" s="159"/>
      <c r="AG54" s="159"/>
      <c r="AH54" s="159"/>
      <c r="AI54" s="159"/>
    </row>
    <row r="55" spans="1:35">
      <c r="A55" s="157" t="s">
        <v>8042</v>
      </c>
      <c r="B55" s="157" t="s">
        <v>8043</v>
      </c>
      <c r="C55" s="158" t="s">
        <v>8044</v>
      </c>
      <c r="D55" s="157" t="s">
        <v>145</v>
      </c>
      <c r="E55" s="157" t="s">
        <v>1023</v>
      </c>
      <c r="F55" s="159"/>
      <c r="G55" s="182" t="s">
        <v>8045</v>
      </c>
      <c r="H55" s="159"/>
      <c r="I55" s="159"/>
      <c r="J55" s="159"/>
      <c r="K55" s="159"/>
      <c r="L55" s="159"/>
      <c r="M55" s="159"/>
      <c r="N55" s="159"/>
      <c r="O55" s="159"/>
      <c r="P55" s="160" t="s">
        <v>8046</v>
      </c>
      <c r="Q55" s="161"/>
      <c r="R55" s="161"/>
      <c r="S55" s="161"/>
      <c r="T55" s="161"/>
      <c r="U55" s="161"/>
      <c r="V55" s="159"/>
      <c r="W55" s="162">
        <v>4.5</v>
      </c>
      <c r="X55" s="162">
        <v>1366</v>
      </c>
      <c r="Y55" s="159"/>
      <c r="Z55" s="159"/>
      <c r="AA55" s="159"/>
      <c r="AB55" s="159"/>
      <c r="AC55" s="159"/>
      <c r="AD55" s="159"/>
      <c r="AE55" s="159"/>
      <c r="AF55" s="159"/>
      <c r="AG55" s="159"/>
      <c r="AH55" s="159"/>
      <c r="AI55" s="159"/>
    </row>
    <row r="56" spans="1:35">
      <c r="A56" s="157" t="s">
        <v>8047</v>
      </c>
      <c r="B56" s="157" t="s">
        <v>8048</v>
      </c>
      <c r="C56" s="158" t="s">
        <v>8049</v>
      </c>
      <c r="D56" s="157" t="s">
        <v>145</v>
      </c>
      <c r="E56" s="157" t="s">
        <v>1023</v>
      </c>
      <c r="F56" s="159"/>
      <c r="G56" s="182" t="s">
        <v>8050</v>
      </c>
      <c r="H56" s="159"/>
      <c r="I56" s="159"/>
      <c r="J56" s="159"/>
      <c r="K56" s="159"/>
      <c r="L56" s="159"/>
      <c r="M56" s="159"/>
      <c r="N56" s="159"/>
      <c r="O56" s="159"/>
      <c r="P56" s="159"/>
      <c r="Q56" s="159"/>
      <c r="R56" s="159"/>
      <c r="S56" s="159"/>
      <c r="T56" s="159"/>
      <c r="U56" s="163" t="s">
        <v>8051</v>
      </c>
      <c r="V56" s="159"/>
      <c r="W56" s="162">
        <v>3.9</v>
      </c>
      <c r="X56" s="162">
        <v>11</v>
      </c>
      <c r="Y56" s="159"/>
      <c r="Z56" s="159"/>
      <c r="AA56" s="159"/>
      <c r="AB56" s="159"/>
      <c r="AC56" s="159"/>
      <c r="AD56" s="159"/>
      <c r="AE56" s="159"/>
      <c r="AF56" s="159"/>
      <c r="AG56" s="159"/>
      <c r="AH56" s="159"/>
      <c r="AI56" s="159"/>
    </row>
    <row r="57" spans="1:35">
      <c r="A57" s="157" t="s">
        <v>5733</v>
      </c>
      <c r="B57" s="157" t="s">
        <v>8052</v>
      </c>
      <c r="C57" s="158" t="s">
        <v>8053</v>
      </c>
      <c r="D57" s="157" t="s">
        <v>145</v>
      </c>
      <c r="E57" s="157" t="s">
        <v>1023</v>
      </c>
      <c r="F57" s="157" t="s">
        <v>7964</v>
      </c>
      <c r="G57" s="182" t="s">
        <v>8054</v>
      </c>
      <c r="H57" s="159"/>
      <c r="I57" s="159"/>
      <c r="J57" s="159"/>
      <c r="K57" s="159"/>
      <c r="L57" s="159"/>
      <c r="M57" s="159"/>
      <c r="N57" s="159"/>
      <c r="O57" s="159"/>
      <c r="P57" s="159"/>
      <c r="Q57" s="159"/>
      <c r="R57" s="159"/>
      <c r="S57" s="159"/>
      <c r="T57" s="159"/>
      <c r="U57" s="159"/>
      <c r="V57" s="164" t="s">
        <v>5649</v>
      </c>
      <c r="W57" s="162">
        <v>4.0999999999999996</v>
      </c>
      <c r="X57" s="162">
        <v>21</v>
      </c>
      <c r="Y57" s="159"/>
      <c r="Z57" s="159"/>
      <c r="AA57" s="159"/>
      <c r="AB57" s="159"/>
      <c r="AC57" s="159"/>
      <c r="AD57" s="159"/>
      <c r="AE57" s="159"/>
      <c r="AF57" s="159"/>
      <c r="AG57" s="159"/>
      <c r="AH57" s="159"/>
      <c r="AI57" s="159"/>
    </row>
    <row r="58" spans="1:35">
      <c r="A58" s="157" t="s">
        <v>8055</v>
      </c>
      <c r="B58" s="157" t="s">
        <v>8056</v>
      </c>
      <c r="C58" s="158" t="s">
        <v>8057</v>
      </c>
      <c r="D58" s="157" t="s">
        <v>145</v>
      </c>
      <c r="E58" s="157" t="s">
        <v>1023</v>
      </c>
      <c r="F58" s="159"/>
      <c r="G58" s="181"/>
      <c r="H58" s="159"/>
      <c r="I58" s="159"/>
      <c r="J58" s="159"/>
      <c r="K58" s="159"/>
      <c r="L58" s="159"/>
      <c r="M58" s="159"/>
      <c r="N58" s="159"/>
      <c r="O58" s="159"/>
      <c r="P58" s="159"/>
      <c r="Q58" s="159"/>
      <c r="R58" s="159"/>
      <c r="S58" s="159"/>
      <c r="T58" s="159"/>
      <c r="U58" s="159"/>
      <c r="V58" s="159"/>
      <c r="W58" s="162">
        <v>3.5</v>
      </c>
      <c r="X58" s="162">
        <v>4</v>
      </c>
      <c r="Y58" s="159"/>
      <c r="Z58" s="159"/>
      <c r="AA58" s="159"/>
      <c r="AB58" s="159"/>
      <c r="AC58" s="159"/>
      <c r="AD58" s="159"/>
      <c r="AE58" s="159"/>
      <c r="AF58" s="159"/>
      <c r="AG58" s="159"/>
      <c r="AH58" s="159"/>
      <c r="AI58" s="159"/>
    </row>
    <row r="59" spans="1:35">
      <c r="A59" s="157" t="s">
        <v>8058</v>
      </c>
      <c r="B59" s="157" t="s">
        <v>8059</v>
      </c>
      <c r="C59" s="158" t="s">
        <v>8060</v>
      </c>
      <c r="D59" s="157" t="s">
        <v>145</v>
      </c>
      <c r="E59" s="157" t="s">
        <v>1023</v>
      </c>
      <c r="F59" s="159"/>
      <c r="G59" s="181"/>
      <c r="H59" s="159"/>
      <c r="I59" s="159"/>
      <c r="J59" s="159"/>
      <c r="K59" s="159"/>
      <c r="L59" s="159"/>
      <c r="M59" s="159"/>
      <c r="N59" s="159"/>
      <c r="O59" s="159"/>
      <c r="P59" s="160" t="s">
        <v>8061</v>
      </c>
      <c r="Q59" s="161"/>
      <c r="R59" s="161"/>
      <c r="S59" s="161"/>
      <c r="T59" s="159"/>
      <c r="U59" s="163" t="s">
        <v>8062</v>
      </c>
      <c r="V59" s="159"/>
      <c r="W59" s="162">
        <v>4.3</v>
      </c>
      <c r="X59" s="162">
        <v>66</v>
      </c>
      <c r="Y59" s="159"/>
      <c r="Z59" s="159"/>
      <c r="AA59" s="159"/>
      <c r="AB59" s="159"/>
      <c r="AC59" s="159"/>
      <c r="AD59" s="159"/>
      <c r="AE59" s="159"/>
      <c r="AF59" s="159"/>
      <c r="AG59" s="159"/>
      <c r="AH59" s="159"/>
      <c r="AI59" s="159"/>
    </row>
    <row r="60" spans="1:35">
      <c r="A60" s="157" t="s">
        <v>8063</v>
      </c>
      <c r="B60" s="157" t="s">
        <v>8064</v>
      </c>
      <c r="C60" s="158" t="s">
        <v>8065</v>
      </c>
      <c r="D60" s="157" t="s">
        <v>372</v>
      </c>
      <c r="E60" s="157" t="s">
        <v>1023</v>
      </c>
      <c r="F60" s="159"/>
      <c r="G60" s="181"/>
      <c r="H60" s="159"/>
      <c r="I60" s="159"/>
      <c r="J60" s="159"/>
      <c r="K60" s="159"/>
      <c r="L60" s="159"/>
      <c r="M60" s="159"/>
      <c r="N60" s="159"/>
      <c r="O60" s="159"/>
      <c r="P60" s="159"/>
      <c r="Q60" s="159"/>
      <c r="R60" s="159"/>
      <c r="S60" s="159"/>
      <c r="T60" s="159"/>
      <c r="U60" s="159"/>
      <c r="V60" s="159"/>
      <c r="W60" s="162">
        <v>3.7</v>
      </c>
      <c r="X60" s="162">
        <v>30</v>
      </c>
      <c r="Y60" s="159"/>
      <c r="Z60" s="159"/>
      <c r="AA60" s="159"/>
      <c r="AB60" s="159"/>
      <c r="AC60" s="159"/>
      <c r="AD60" s="159"/>
      <c r="AE60" s="159"/>
      <c r="AF60" s="159"/>
      <c r="AG60" s="159"/>
      <c r="AH60" s="159"/>
      <c r="AI60" s="159"/>
    </row>
    <row r="61" spans="1:35">
      <c r="A61" s="157" t="s">
        <v>8066</v>
      </c>
      <c r="B61" s="157" t="s">
        <v>8067</v>
      </c>
      <c r="C61" s="158" t="s">
        <v>8068</v>
      </c>
      <c r="D61" s="157" t="s">
        <v>145</v>
      </c>
      <c r="E61" s="157" t="s">
        <v>1023</v>
      </c>
      <c r="F61" s="159"/>
      <c r="G61" s="182" t="s">
        <v>8069</v>
      </c>
      <c r="H61" s="159"/>
      <c r="I61" s="159"/>
      <c r="J61" s="159"/>
      <c r="K61" s="159"/>
      <c r="L61" s="159"/>
      <c r="M61" s="159"/>
      <c r="N61" s="159"/>
      <c r="O61" s="159"/>
      <c r="P61" s="160" t="s">
        <v>8070</v>
      </c>
      <c r="Q61" s="161"/>
      <c r="R61" s="161"/>
      <c r="S61" s="161"/>
      <c r="T61" s="159"/>
      <c r="U61" s="163" t="s">
        <v>8071</v>
      </c>
      <c r="V61" s="159"/>
      <c r="W61" s="162">
        <v>4</v>
      </c>
      <c r="X61" s="162">
        <v>143</v>
      </c>
      <c r="Y61" s="159"/>
      <c r="Z61" s="159"/>
      <c r="AA61" s="159"/>
      <c r="AB61" s="159"/>
      <c r="AC61" s="159"/>
      <c r="AD61" s="159"/>
      <c r="AE61" s="159"/>
      <c r="AF61" s="159"/>
      <c r="AG61" s="159"/>
      <c r="AH61" s="159"/>
      <c r="AI61" s="159"/>
    </row>
    <row r="62" spans="1:35">
      <c r="A62" s="157" t="s">
        <v>8072</v>
      </c>
      <c r="B62" s="157" t="s">
        <v>8073</v>
      </c>
      <c r="C62" s="158" t="s">
        <v>8074</v>
      </c>
      <c r="D62" s="157" t="s">
        <v>145</v>
      </c>
      <c r="E62" s="157" t="s">
        <v>1023</v>
      </c>
      <c r="F62" s="159"/>
      <c r="G62" s="181"/>
      <c r="H62" s="159"/>
      <c r="I62" s="159"/>
      <c r="J62" s="159"/>
      <c r="K62" s="159"/>
      <c r="L62" s="159"/>
      <c r="M62" s="159"/>
      <c r="N62" s="159"/>
      <c r="O62" s="159"/>
      <c r="P62" s="159"/>
      <c r="Q62" s="159"/>
      <c r="R62" s="159"/>
      <c r="S62" s="159"/>
      <c r="T62" s="159"/>
      <c r="U62" s="159"/>
      <c r="V62" s="164" t="s">
        <v>8075</v>
      </c>
      <c r="W62" s="162">
        <v>3.9</v>
      </c>
      <c r="X62" s="162">
        <v>18</v>
      </c>
      <c r="Y62" s="159"/>
      <c r="Z62" s="159"/>
      <c r="AA62" s="159"/>
      <c r="AB62" s="159"/>
      <c r="AC62" s="159"/>
      <c r="AD62" s="159"/>
      <c r="AE62" s="159"/>
      <c r="AF62" s="159"/>
      <c r="AG62" s="159"/>
      <c r="AH62" s="159"/>
      <c r="AI62" s="159"/>
    </row>
    <row r="63" spans="1:35">
      <c r="A63" s="157" t="s">
        <v>8076</v>
      </c>
      <c r="B63" s="157" t="s">
        <v>8077</v>
      </c>
      <c r="C63" s="158" t="s">
        <v>8078</v>
      </c>
      <c r="D63" s="157" t="s">
        <v>145</v>
      </c>
      <c r="E63" s="157" t="s">
        <v>1023</v>
      </c>
      <c r="F63" s="157" t="s">
        <v>8079</v>
      </c>
      <c r="G63" s="182" t="s">
        <v>8080</v>
      </c>
      <c r="H63" s="159"/>
      <c r="I63" s="159"/>
      <c r="J63" s="159"/>
      <c r="K63" s="159"/>
      <c r="L63" s="159"/>
      <c r="M63" s="159"/>
      <c r="N63" s="159"/>
      <c r="O63" s="159"/>
      <c r="P63" s="160" t="s">
        <v>8081</v>
      </c>
      <c r="Q63" s="161"/>
      <c r="R63" s="161"/>
      <c r="S63" s="161"/>
      <c r="T63" s="159"/>
      <c r="U63" s="164" t="s">
        <v>8082</v>
      </c>
      <c r="V63" s="164" t="s">
        <v>8083</v>
      </c>
      <c r="W63" s="162">
        <v>4.4000000000000004</v>
      </c>
      <c r="X63" s="162">
        <v>1120</v>
      </c>
      <c r="Y63" s="159"/>
      <c r="Z63" s="159"/>
      <c r="AA63" s="159"/>
      <c r="AB63" s="159"/>
      <c r="AC63" s="159"/>
      <c r="AD63" s="159"/>
      <c r="AE63" s="159"/>
      <c r="AF63" s="159"/>
      <c r="AG63" s="159"/>
      <c r="AH63" s="159"/>
      <c r="AI63" s="159"/>
    </row>
    <row r="64" spans="1:35">
      <c r="A64" s="157" t="s">
        <v>8084</v>
      </c>
      <c r="B64" s="157" t="s">
        <v>8085</v>
      </c>
      <c r="C64" s="158" t="s">
        <v>8086</v>
      </c>
      <c r="D64" s="157" t="s">
        <v>145</v>
      </c>
      <c r="E64" s="157" t="s">
        <v>1023</v>
      </c>
      <c r="F64" s="157" t="s">
        <v>7937</v>
      </c>
      <c r="G64" s="182" t="s">
        <v>7808</v>
      </c>
      <c r="H64" s="159"/>
      <c r="I64" s="159"/>
      <c r="J64" s="159"/>
      <c r="K64" s="159"/>
      <c r="L64" s="159"/>
      <c r="M64" s="159"/>
      <c r="N64" s="159"/>
      <c r="O64" s="159"/>
      <c r="P64" s="160" t="s">
        <v>8087</v>
      </c>
      <c r="Q64" s="161"/>
      <c r="R64" s="161"/>
      <c r="S64" s="161"/>
      <c r="T64" s="159"/>
      <c r="U64" s="164" t="s">
        <v>8088</v>
      </c>
      <c r="V64" s="164" t="s">
        <v>7940</v>
      </c>
      <c r="W64" s="162">
        <v>4.7</v>
      </c>
      <c r="X64" s="162">
        <v>3</v>
      </c>
      <c r="Y64" s="159"/>
      <c r="Z64" s="159"/>
      <c r="AA64" s="159"/>
      <c r="AB64" s="159"/>
      <c r="AC64" s="159"/>
      <c r="AD64" s="159"/>
      <c r="AE64" s="159"/>
      <c r="AF64" s="159"/>
      <c r="AG64" s="159"/>
      <c r="AH64" s="159"/>
      <c r="AI64" s="159"/>
    </row>
    <row r="65" spans="1:35">
      <c r="A65" s="157" t="s">
        <v>8089</v>
      </c>
      <c r="B65" s="157" t="s">
        <v>8090</v>
      </c>
      <c r="C65" s="158" t="s">
        <v>8091</v>
      </c>
      <c r="D65" s="157" t="s">
        <v>145</v>
      </c>
      <c r="E65" s="157" t="s">
        <v>1023</v>
      </c>
      <c r="F65" s="159"/>
      <c r="G65" s="182" t="s">
        <v>8092</v>
      </c>
      <c r="H65" s="159"/>
      <c r="I65" s="159"/>
      <c r="J65" s="159"/>
      <c r="K65" s="159"/>
      <c r="L65" s="159"/>
      <c r="M65" s="159"/>
      <c r="N65" s="159"/>
      <c r="O65" s="159"/>
      <c r="P65" s="160" t="s">
        <v>7829</v>
      </c>
      <c r="Q65" s="161"/>
      <c r="R65" s="161"/>
      <c r="S65" s="161"/>
      <c r="T65" s="159"/>
      <c r="U65" s="163" t="s">
        <v>8093</v>
      </c>
      <c r="V65" s="159"/>
      <c r="W65" s="162">
        <v>5</v>
      </c>
      <c r="X65" s="162">
        <v>23</v>
      </c>
      <c r="Y65" s="159"/>
      <c r="Z65" s="159"/>
      <c r="AA65" s="159"/>
      <c r="AB65" s="159"/>
      <c r="AC65" s="159"/>
      <c r="AD65" s="159"/>
      <c r="AE65" s="159"/>
      <c r="AF65" s="159"/>
      <c r="AG65" s="159"/>
      <c r="AH65" s="159"/>
      <c r="AI65" s="159"/>
    </row>
    <row r="66" spans="1:35">
      <c r="A66" s="157" t="s">
        <v>8094</v>
      </c>
      <c r="B66" s="157" t="s">
        <v>8095</v>
      </c>
      <c r="C66" s="158" t="s">
        <v>8096</v>
      </c>
      <c r="D66" s="157" t="s">
        <v>145</v>
      </c>
      <c r="E66" s="157" t="s">
        <v>1023</v>
      </c>
      <c r="F66" s="159"/>
      <c r="G66" s="182" t="s">
        <v>8097</v>
      </c>
      <c r="H66" s="159"/>
      <c r="I66" s="159"/>
      <c r="J66" s="159"/>
      <c r="K66" s="159"/>
      <c r="L66" s="159"/>
      <c r="M66" s="159"/>
      <c r="N66" s="159"/>
      <c r="O66" s="159"/>
      <c r="P66" s="160" t="s">
        <v>8098</v>
      </c>
      <c r="Q66" s="161"/>
      <c r="R66" s="161"/>
      <c r="S66" s="161"/>
      <c r="T66" s="159"/>
      <c r="U66" s="163" t="s">
        <v>8099</v>
      </c>
      <c r="V66" s="159"/>
      <c r="W66" s="162">
        <v>4.4000000000000004</v>
      </c>
      <c r="X66" s="162">
        <v>41</v>
      </c>
      <c r="Y66" s="159"/>
      <c r="Z66" s="159"/>
      <c r="AA66" s="159"/>
      <c r="AB66" s="159"/>
      <c r="AC66" s="159"/>
      <c r="AD66" s="159"/>
      <c r="AE66" s="159"/>
      <c r="AF66" s="159"/>
      <c r="AG66" s="159"/>
      <c r="AH66" s="159"/>
      <c r="AI66" s="159"/>
    </row>
    <row r="67" spans="1:35">
      <c r="A67" s="157" t="s">
        <v>8100</v>
      </c>
      <c r="B67" s="157" t="s">
        <v>8101</v>
      </c>
      <c r="C67" s="158" t="s">
        <v>8102</v>
      </c>
      <c r="D67" s="157" t="s">
        <v>145</v>
      </c>
      <c r="E67" s="157" t="s">
        <v>1023</v>
      </c>
      <c r="F67" s="159"/>
      <c r="G67" s="182" t="s">
        <v>8103</v>
      </c>
      <c r="H67" s="159"/>
      <c r="I67" s="159"/>
      <c r="J67" s="159"/>
      <c r="K67" s="159"/>
      <c r="L67" s="159"/>
      <c r="M67" s="159"/>
      <c r="N67" s="159"/>
      <c r="O67" s="159"/>
      <c r="P67" s="159"/>
      <c r="Q67" s="159"/>
      <c r="R67" s="159"/>
      <c r="S67" s="159"/>
      <c r="T67" s="159"/>
      <c r="U67" s="159"/>
      <c r="V67" s="159"/>
      <c r="W67" s="162">
        <v>4</v>
      </c>
      <c r="X67" s="162">
        <v>5</v>
      </c>
      <c r="Y67" s="159"/>
      <c r="Z67" s="159"/>
      <c r="AA67" s="159"/>
      <c r="AB67" s="159"/>
      <c r="AC67" s="159"/>
      <c r="AD67" s="159"/>
      <c r="AE67" s="159"/>
      <c r="AF67" s="159"/>
      <c r="AG67" s="159"/>
      <c r="AH67" s="159"/>
      <c r="AI67" s="159"/>
    </row>
    <row r="68" spans="1:35">
      <c r="A68" s="157" t="s">
        <v>8104</v>
      </c>
      <c r="B68" s="157" t="s">
        <v>8105</v>
      </c>
      <c r="C68" s="158" t="s">
        <v>8106</v>
      </c>
      <c r="D68" s="157" t="s">
        <v>145</v>
      </c>
      <c r="E68" s="157" t="s">
        <v>1023</v>
      </c>
      <c r="F68" s="159"/>
      <c r="G68" s="181"/>
      <c r="H68" s="159"/>
      <c r="I68" s="159"/>
      <c r="J68" s="159"/>
      <c r="K68" s="159"/>
      <c r="L68" s="159"/>
      <c r="M68" s="159"/>
      <c r="N68" s="159"/>
      <c r="O68" s="159"/>
      <c r="P68" s="159"/>
      <c r="Q68" s="159"/>
      <c r="R68" s="159"/>
      <c r="S68" s="159"/>
      <c r="T68" s="159"/>
      <c r="U68" s="159"/>
      <c r="V68" s="159"/>
      <c r="W68" s="162">
        <v>3.7</v>
      </c>
      <c r="X68" s="162">
        <v>28</v>
      </c>
      <c r="Y68" s="159"/>
      <c r="Z68" s="159"/>
      <c r="AA68" s="159"/>
      <c r="AB68" s="159"/>
      <c r="AC68" s="159"/>
      <c r="AD68" s="159"/>
      <c r="AE68" s="159"/>
      <c r="AF68" s="159"/>
      <c r="AG68" s="159"/>
      <c r="AH68" s="159"/>
      <c r="AI68" s="159"/>
    </row>
    <row r="69" spans="1:35">
      <c r="A69" s="157" t="s">
        <v>8107</v>
      </c>
      <c r="B69" s="157" t="s">
        <v>8108</v>
      </c>
      <c r="C69" s="158" t="s">
        <v>8109</v>
      </c>
      <c r="D69" s="157" t="s">
        <v>145</v>
      </c>
      <c r="E69" s="157" t="s">
        <v>1023</v>
      </c>
      <c r="F69" s="159"/>
      <c r="G69" s="181"/>
      <c r="H69" s="159"/>
      <c r="I69" s="159"/>
      <c r="J69" s="159"/>
      <c r="K69" s="159"/>
      <c r="L69" s="159"/>
      <c r="M69" s="159"/>
      <c r="N69" s="159"/>
      <c r="O69" s="159"/>
      <c r="P69" s="159"/>
      <c r="Q69" s="159"/>
      <c r="R69" s="159"/>
      <c r="S69" s="159"/>
      <c r="T69" s="159"/>
      <c r="U69" s="163" t="s">
        <v>8110</v>
      </c>
      <c r="V69" s="159"/>
      <c r="W69" s="162">
        <v>3.9</v>
      </c>
      <c r="X69" s="162">
        <v>25</v>
      </c>
      <c r="Y69" s="159"/>
      <c r="Z69" s="159"/>
      <c r="AA69" s="159"/>
      <c r="AB69" s="159"/>
      <c r="AC69" s="159"/>
      <c r="AD69" s="159"/>
      <c r="AE69" s="159"/>
      <c r="AF69" s="159"/>
      <c r="AG69" s="159"/>
      <c r="AH69" s="159"/>
      <c r="AI69" s="159"/>
    </row>
    <row r="70" spans="1:35">
      <c r="A70" s="157" t="s">
        <v>8111</v>
      </c>
      <c r="B70" s="157" t="s">
        <v>8112</v>
      </c>
      <c r="C70" s="158" t="s">
        <v>8113</v>
      </c>
      <c r="D70" s="157" t="s">
        <v>145</v>
      </c>
      <c r="E70" s="157" t="s">
        <v>1023</v>
      </c>
      <c r="F70" s="159"/>
      <c r="G70" s="181"/>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c r="AE70" s="159"/>
      <c r="AF70" s="159"/>
      <c r="AG70" s="159"/>
      <c r="AH70" s="159"/>
      <c r="AI70" s="159"/>
    </row>
    <row r="71" spans="1:35">
      <c r="A71" s="157" t="s">
        <v>8114</v>
      </c>
      <c r="B71" s="157" t="s">
        <v>8115</v>
      </c>
      <c r="C71" s="158" t="s">
        <v>8116</v>
      </c>
      <c r="D71" s="157" t="s">
        <v>145</v>
      </c>
      <c r="E71" s="157" t="s">
        <v>1023</v>
      </c>
      <c r="F71" s="157" t="s">
        <v>8117</v>
      </c>
      <c r="G71" s="182" t="s">
        <v>8118</v>
      </c>
      <c r="H71" s="159"/>
      <c r="I71" s="159"/>
      <c r="J71" s="159"/>
      <c r="K71" s="159"/>
      <c r="L71" s="159"/>
      <c r="M71" s="159"/>
      <c r="N71" s="159"/>
      <c r="O71" s="159"/>
      <c r="P71" s="160" t="s">
        <v>8119</v>
      </c>
      <c r="Q71" s="161"/>
      <c r="R71" s="161"/>
      <c r="S71" s="161"/>
      <c r="T71" s="159"/>
      <c r="U71" s="164" t="s">
        <v>8120</v>
      </c>
      <c r="V71" s="164" t="s">
        <v>8121</v>
      </c>
      <c r="W71" s="162">
        <v>4.3</v>
      </c>
      <c r="X71" s="162">
        <v>149</v>
      </c>
      <c r="Y71" s="159"/>
      <c r="Z71" s="159"/>
      <c r="AA71" s="159"/>
      <c r="AB71" s="159"/>
      <c r="AC71" s="159"/>
      <c r="AD71" s="159"/>
      <c r="AE71" s="159"/>
      <c r="AF71" s="159"/>
      <c r="AG71" s="159"/>
      <c r="AH71" s="159"/>
      <c r="AI71" s="159"/>
    </row>
    <row r="72" spans="1:35">
      <c r="A72" s="157" t="s">
        <v>8122</v>
      </c>
      <c r="B72" s="157" t="s">
        <v>8123</v>
      </c>
      <c r="C72" s="165" t="s">
        <v>8124</v>
      </c>
      <c r="D72" s="159"/>
      <c r="E72" s="157" t="s">
        <v>1023</v>
      </c>
      <c r="F72" s="160" t="s">
        <v>7964</v>
      </c>
      <c r="G72" s="181"/>
      <c r="H72" s="159"/>
      <c r="I72" s="159"/>
      <c r="J72" s="159"/>
      <c r="K72" s="159"/>
      <c r="L72" s="159"/>
      <c r="M72" s="159"/>
      <c r="N72" s="159"/>
      <c r="O72" s="159"/>
      <c r="P72" s="159"/>
      <c r="Q72" s="159"/>
      <c r="R72" s="159"/>
      <c r="S72" s="159"/>
      <c r="T72" s="159"/>
      <c r="U72" s="159"/>
      <c r="V72" s="164" t="s">
        <v>5649</v>
      </c>
      <c r="W72" s="162">
        <v>4.5</v>
      </c>
      <c r="X72" s="162">
        <v>6</v>
      </c>
      <c r="Y72" s="159"/>
      <c r="Z72" s="159"/>
      <c r="AA72" s="159"/>
      <c r="AB72" s="159"/>
      <c r="AC72" s="159"/>
      <c r="AD72" s="159"/>
      <c r="AE72" s="159"/>
      <c r="AF72" s="159"/>
      <c r="AG72" s="159"/>
      <c r="AH72" s="159"/>
      <c r="AI72" s="159"/>
    </row>
    <row r="73" spans="1:35">
      <c r="A73" s="157" t="s">
        <v>8125</v>
      </c>
      <c r="B73" s="157" t="s">
        <v>8126</v>
      </c>
      <c r="C73" s="158" t="s">
        <v>8127</v>
      </c>
      <c r="D73" s="157" t="s">
        <v>372</v>
      </c>
      <c r="E73" s="157" t="s">
        <v>1023</v>
      </c>
      <c r="F73" s="159"/>
      <c r="G73" s="181"/>
      <c r="H73" s="159"/>
      <c r="I73" s="159"/>
      <c r="J73" s="159"/>
      <c r="K73" s="159"/>
      <c r="L73" s="159"/>
      <c r="M73" s="159"/>
      <c r="N73" s="159"/>
      <c r="O73" s="159"/>
      <c r="P73" s="160" t="s">
        <v>8128</v>
      </c>
      <c r="Q73" s="161"/>
      <c r="R73" s="161"/>
      <c r="S73" s="161"/>
      <c r="T73" s="161"/>
      <c r="U73" s="161"/>
      <c r="V73" s="159"/>
      <c r="W73" s="162">
        <v>4</v>
      </c>
      <c r="X73" s="162">
        <v>9</v>
      </c>
      <c r="Y73" s="159"/>
      <c r="Z73" s="159"/>
      <c r="AA73" s="159"/>
      <c r="AB73" s="159"/>
      <c r="AC73" s="159"/>
      <c r="AD73" s="159"/>
      <c r="AE73" s="159"/>
      <c r="AF73" s="159"/>
      <c r="AG73" s="159"/>
      <c r="AH73" s="159"/>
      <c r="AI73" s="159"/>
    </row>
    <row r="74" spans="1:35">
      <c r="A74" s="157" t="s">
        <v>8129</v>
      </c>
      <c r="B74" s="159"/>
      <c r="C74" s="165" t="s">
        <v>8130</v>
      </c>
      <c r="D74" s="159"/>
      <c r="E74" s="157" t="s">
        <v>1023</v>
      </c>
      <c r="F74" s="159"/>
      <c r="G74" s="181"/>
      <c r="H74" s="159"/>
      <c r="I74" s="159"/>
      <c r="J74" s="159"/>
      <c r="K74" s="159"/>
      <c r="L74" s="159"/>
      <c r="M74" s="159"/>
      <c r="N74" s="159"/>
      <c r="O74" s="159"/>
      <c r="P74" s="159"/>
      <c r="Q74" s="159"/>
      <c r="R74" s="159"/>
      <c r="S74" s="159"/>
      <c r="T74" s="159"/>
      <c r="U74" s="163" t="s">
        <v>8131</v>
      </c>
      <c r="V74" s="161"/>
      <c r="W74" s="161"/>
      <c r="X74" s="159"/>
      <c r="Y74" s="159"/>
      <c r="Z74" s="159"/>
      <c r="AA74" s="159"/>
      <c r="AB74" s="159"/>
      <c r="AC74" s="159"/>
      <c r="AD74" s="159"/>
      <c r="AE74" s="159"/>
      <c r="AF74" s="159"/>
      <c r="AG74" s="159"/>
      <c r="AH74" s="159"/>
      <c r="AI74" s="159"/>
    </row>
    <row r="75" spans="1:35">
      <c r="A75" s="157" t="s">
        <v>8132</v>
      </c>
      <c r="B75" s="157" t="s">
        <v>8133</v>
      </c>
      <c r="C75" s="158" t="s">
        <v>8134</v>
      </c>
      <c r="D75" s="157" t="s">
        <v>145</v>
      </c>
      <c r="E75" s="157" t="s">
        <v>1023</v>
      </c>
      <c r="F75" s="159"/>
      <c r="G75" s="182" t="s">
        <v>8135</v>
      </c>
      <c r="H75" s="159"/>
      <c r="I75" s="159"/>
      <c r="J75" s="159"/>
      <c r="K75" s="159"/>
      <c r="L75" s="159"/>
      <c r="M75" s="159"/>
      <c r="N75" s="159"/>
      <c r="O75" s="159"/>
      <c r="P75" s="160" t="s">
        <v>8136</v>
      </c>
      <c r="Q75" s="161"/>
      <c r="R75" s="161"/>
      <c r="S75" s="161"/>
      <c r="T75" s="161"/>
      <c r="U75" s="161"/>
      <c r="V75" s="159"/>
      <c r="W75" s="162">
        <v>3.7</v>
      </c>
      <c r="X75" s="162">
        <v>10</v>
      </c>
      <c r="Y75" s="159"/>
      <c r="Z75" s="159"/>
      <c r="AA75" s="159"/>
      <c r="AB75" s="159"/>
      <c r="AC75" s="159"/>
      <c r="AD75" s="159"/>
      <c r="AE75" s="159"/>
      <c r="AF75" s="159"/>
      <c r="AG75" s="159"/>
      <c r="AH75" s="159"/>
      <c r="AI75" s="159"/>
    </row>
    <row r="76" spans="1:35">
      <c r="A76" s="157" t="s">
        <v>8137</v>
      </c>
      <c r="B76" s="157" t="s">
        <v>8138</v>
      </c>
      <c r="C76" s="158" t="s">
        <v>8139</v>
      </c>
      <c r="D76" s="157" t="s">
        <v>145</v>
      </c>
      <c r="E76" s="157" t="s">
        <v>1023</v>
      </c>
      <c r="F76" s="159"/>
      <c r="G76" s="182" t="s">
        <v>8140</v>
      </c>
      <c r="H76" s="159"/>
      <c r="I76" s="159"/>
      <c r="J76" s="159"/>
      <c r="K76" s="159"/>
      <c r="L76" s="159"/>
      <c r="M76" s="159"/>
      <c r="N76" s="159"/>
      <c r="O76" s="159"/>
      <c r="P76" s="160" t="s">
        <v>8141</v>
      </c>
      <c r="Q76" s="161"/>
      <c r="R76" s="161"/>
      <c r="S76" s="161"/>
      <c r="T76" s="159"/>
      <c r="U76" s="163" t="s">
        <v>8142</v>
      </c>
      <c r="V76" s="159"/>
      <c r="W76" s="162">
        <v>4.8</v>
      </c>
      <c r="X76" s="162">
        <v>10</v>
      </c>
      <c r="Y76" s="159"/>
      <c r="Z76" s="159"/>
      <c r="AA76" s="159"/>
      <c r="AB76" s="159"/>
      <c r="AC76" s="159"/>
      <c r="AD76" s="159"/>
      <c r="AE76" s="159"/>
      <c r="AF76" s="159"/>
      <c r="AG76" s="159"/>
      <c r="AH76" s="159"/>
      <c r="AI76" s="159"/>
    </row>
    <row r="77" spans="1:35">
      <c r="A77" s="157" t="s">
        <v>7986</v>
      </c>
      <c r="B77" s="157" t="s">
        <v>8143</v>
      </c>
      <c r="C77" s="158" t="s">
        <v>8144</v>
      </c>
      <c r="D77" s="157" t="s">
        <v>145</v>
      </c>
      <c r="E77" s="157" t="s">
        <v>1023</v>
      </c>
      <c r="F77" s="157" t="s">
        <v>3227</v>
      </c>
      <c r="G77" s="182" t="s">
        <v>7989</v>
      </c>
      <c r="H77" s="159"/>
      <c r="I77" s="159"/>
      <c r="J77" s="159"/>
      <c r="K77" s="159"/>
      <c r="L77" s="159"/>
      <c r="M77" s="159"/>
      <c r="N77" s="159"/>
      <c r="O77" s="159"/>
      <c r="P77" s="160" t="s">
        <v>8145</v>
      </c>
      <c r="Q77" s="161"/>
      <c r="R77" s="161"/>
      <c r="S77" s="161"/>
      <c r="T77" s="159"/>
      <c r="U77" s="164" t="s">
        <v>8146</v>
      </c>
      <c r="V77" s="164" t="s">
        <v>8147</v>
      </c>
      <c r="W77" s="162">
        <v>5</v>
      </c>
      <c r="X77" s="162">
        <v>14</v>
      </c>
      <c r="Y77" s="159"/>
      <c r="Z77" s="159"/>
      <c r="AA77" s="159"/>
      <c r="AB77" s="159"/>
      <c r="AC77" s="159"/>
      <c r="AD77" s="159"/>
      <c r="AE77" s="159"/>
      <c r="AF77" s="159"/>
      <c r="AG77" s="159"/>
      <c r="AH77" s="159"/>
      <c r="AI77" s="159"/>
    </row>
    <row r="78" spans="1:35">
      <c r="A78" s="157" t="s">
        <v>8148</v>
      </c>
      <c r="B78" s="157" t="s">
        <v>8149</v>
      </c>
      <c r="C78" s="158" t="s">
        <v>8150</v>
      </c>
      <c r="D78" s="157" t="s">
        <v>145</v>
      </c>
      <c r="E78" s="157" t="s">
        <v>1023</v>
      </c>
      <c r="F78" s="159"/>
      <c r="G78" s="182" t="s">
        <v>8151</v>
      </c>
      <c r="H78" s="159"/>
      <c r="I78" s="159"/>
      <c r="J78" s="159"/>
      <c r="K78" s="159"/>
      <c r="L78" s="159"/>
      <c r="M78" s="159"/>
      <c r="N78" s="159"/>
      <c r="O78" s="159"/>
      <c r="P78" s="159"/>
      <c r="Q78" s="159"/>
      <c r="R78" s="159"/>
      <c r="S78" s="159"/>
      <c r="T78" s="159"/>
      <c r="U78" s="163" t="s">
        <v>8152</v>
      </c>
      <c r="V78" s="159"/>
      <c r="W78" s="162">
        <v>4.4000000000000004</v>
      </c>
      <c r="X78" s="162">
        <v>96</v>
      </c>
      <c r="Y78" s="159"/>
      <c r="Z78" s="159"/>
      <c r="AA78" s="159"/>
      <c r="AB78" s="159"/>
      <c r="AC78" s="159"/>
      <c r="AD78" s="159"/>
      <c r="AE78" s="159"/>
      <c r="AF78" s="159"/>
      <c r="AG78" s="159"/>
      <c r="AH78" s="159"/>
      <c r="AI78" s="159"/>
    </row>
    <row r="79" spans="1:35">
      <c r="A79" s="157" t="s">
        <v>8153</v>
      </c>
      <c r="B79" s="157" t="s">
        <v>8154</v>
      </c>
      <c r="C79" s="158" t="s">
        <v>8155</v>
      </c>
      <c r="D79" s="157" t="s">
        <v>372</v>
      </c>
      <c r="E79" s="157" t="s">
        <v>1023</v>
      </c>
      <c r="F79" s="159"/>
      <c r="G79" s="182" t="s">
        <v>8156</v>
      </c>
      <c r="H79" s="159"/>
      <c r="I79" s="159"/>
      <c r="J79" s="159"/>
      <c r="K79" s="159"/>
      <c r="L79" s="159"/>
      <c r="M79" s="159"/>
      <c r="N79" s="159"/>
      <c r="O79" s="159"/>
      <c r="P79" s="160" t="s">
        <v>8157</v>
      </c>
      <c r="Q79" s="161"/>
      <c r="R79" s="161"/>
      <c r="S79" s="161"/>
      <c r="T79" s="159"/>
      <c r="U79" s="163" t="s">
        <v>8158</v>
      </c>
      <c r="V79" s="159"/>
      <c r="W79" s="162">
        <v>4.3</v>
      </c>
      <c r="X79" s="162">
        <v>31</v>
      </c>
      <c r="Y79" s="159"/>
      <c r="Z79" s="159"/>
      <c r="AA79" s="159"/>
      <c r="AB79" s="159"/>
      <c r="AC79" s="159"/>
      <c r="AD79" s="159"/>
      <c r="AE79" s="159"/>
      <c r="AF79" s="159"/>
      <c r="AG79" s="159"/>
      <c r="AH79" s="159"/>
      <c r="AI79" s="159"/>
    </row>
    <row r="80" spans="1:35">
      <c r="A80" s="157" t="s">
        <v>8159</v>
      </c>
      <c r="B80" s="157" t="s">
        <v>8160</v>
      </c>
      <c r="C80" s="158" t="s">
        <v>8161</v>
      </c>
      <c r="D80" s="157" t="s">
        <v>372</v>
      </c>
      <c r="E80" s="157" t="s">
        <v>1023</v>
      </c>
      <c r="F80" s="159"/>
      <c r="G80" s="182" t="s">
        <v>8162</v>
      </c>
      <c r="H80" s="159"/>
      <c r="I80" s="159"/>
      <c r="J80" s="159"/>
      <c r="K80" s="159"/>
      <c r="L80" s="159"/>
      <c r="M80" s="159"/>
      <c r="N80" s="159"/>
      <c r="O80" s="159"/>
      <c r="P80" s="160" t="s">
        <v>8163</v>
      </c>
      <c r="Q80" s="161"/>
      <c r="R80" s="161"/>
      <c r="S80" s="161"/>
      <c r="T80" s="159"/>
      <c r="U80" s="163" t="s">
        <v>8164</v>
      </c>
      <c r="V80" s="159"/>
      <c r="W80" s="162">
        <v>4.8</v>
      </c>
      <c r="X80" s="162">
        <v>9</v>
      </c>
      <c r="Y80" s="159"/>
      <c r="Z80" s="159"/>
      <c r="AA80" s="159"/>
      <c r="AB80" s="159"/>
      <c r="AC80" s="159"/>
      <c r="AD80" s="159"/>
      <c r="AE80" s="159"/>
      <c r="AF80" s="159"/>
      <c r="AG80" s="159"/>
      <c r="AH80" s="159"/>
      <c r="AI80" s="159"/>
    </row>
    <row r="81" spans="1:35">
      <c r="A81" s="157" t="s">
        <v>8165</v>
      </c>
      <c r="B81" s="157" t="s">
        <v>8166</v>
      </c>
      <c r="C81" s="158" t="s">
        <v>8167</v>
      </c>
      <c r="D81" s="157" t="s">
        <v>145</v>
      </c>
      <c r="E81" s="157" t="s">
        <v>1023</v>
      </c>
      <c r="F81" s="159"/>
      <c r="G81" s="181"/>
      <c r="H81" s="159"/>
      <c r="I81" s="159"/>
      <c r="J81" s="159"/>
      <c r="K81" s="159"/>
      <c r="L81" s="159"/>
      <c r="M81" s="159"/>
      <c r="N81" s="159"/>
      <c r="O81" s="159"/>
      <c r="P81" s="159"/>
      <c r="Q81" s="159"/>
      <c r="R81" s="159"/>
      <c r="S81" s="159"/>
      <c r="T81" s="159"/>
      <c r="U81" s="159"/>
      <c r="V81" s="159"/>
      <c r="W81" s="162">
        <v>4.7</v>
      </c>
      <c r="X81" s="162">
        <v>13</v>
      </c>
      <c r="Y81" s="159"/>
      <c r="Z81" s="159"/>
      <c r="AA81" s="159"/>
      <c r="AB81" s="159"/>
      <c r="AC81" s="159"/>
      <c r="AD81" s="159"/>
      <c r="AE81" s="159"/>
      <c r="AF81" s="159"/>
      <c r="AG81" s="159"/>
      <c r="AH81" s="159"/>
      <c r="AI81" s="159"/>
    </row>
    <row r="82" spans="1:35">
      <c r="A82" s="157" t="s">
        <v>8168</v>
      </c>
      <c r="B82" s="157" t="s">
        <v>8169</v>
      </c>
      <c r="C82" s="158" t="s">
        <v>8170</v>
      </c>
      <c r="D82" s="157" t="s">
        <v>145</v>
      </c>
      <c r="E82" s="157" t="s">
        <v>1023</v>
      </c>
      <c r="F82" s="159"/>
      <c r="G82" s="181"/>
      <c r="H82" s="159"/>
      <c r="I82" s="159"/>
      <c r="J82" s="159"/>
      <c r="K82" s="159"/>
      <c r="L82" s="159"/>
      <c r="M82" s="159"/>
      <c r="N82" s="159"/>
      <c r="O82" s="159"/>
      <c r="P82" s="160" t="s">
        <v>8171</v>
      </c>
      <c r="Q82" s="161"/>
      <c r="R82" s="161"/>
      <c r="S82" s="161"/>
      <c r="T82" s="161"/>
      <c r="U82" s="161"/>
      <c r="V82" s="159"/>
      <c r="W82" s="162">
        <v>4</v>
      </c>
      <c r="X82" s="162">
        <v>1</v>
      </c>
      <c r="Y82" s="159"/>
      <c r="Z82" s="159"/>
      <c r="AA82" s="159"/>
      <c r="AB82" s="159"/>
      <c r="AC82" s="159"/>
      <c r="AD82" s="159"/>
      <c r="AE82" s="159"/>
      <c r="AF82" s="159"/>
      <c r="AG82" s="159"/>
      <c r="AH82" s="159"/>
      <c r="AI82" s="159"/>
    </row>
    <row r="83" spans="1:35">
      <c r="A83" s="157" t="s">
        <v>8172</v>
      </c>
      <c r="B83" s="157" t="s">
        <v>7983</v>
      </c>
      <c r="C83" s="158" t="s">
        <v>8173</v>
      </c>
      <c r="D83" s="157" t="s">
        <v>145</v>
      </c>
      <c r="E83" s="157" t="s">
        <v>1023</v>
      </c>
      <c r="F83" s="159"/>
      <c r="G83" s="182" t="s">
        <v>7985</v>
      </c>
      <c r="H83" s="159"/>
      <c r="I83" s="159"/>
      <c r="J83" s="159"/>
      <c r="K83" s="159"/>
      <c r="L83" s="159"/>
      <c r="M83" s="159"/>
      <c r="N83" s="159"/>
      <c r="O83" s="159"/>
      <c r="P83" s="160" t="s">
        <v>8174</v>
      </c>
      <c r="Q83" s="161"/>
      <c r="R83" s="161"/>
      <c r="S83" s="161"/>
      <c r="T83" s="159"/>
      <c r="U83" s="163" t="s">
        <v>8175</v>
      </c>
      <c r="V83" s="159"/>
      <c r="W83" s="162">
        <v>4.9000000000000004</v>
      </c>
      <c r="X83" s="162">
        <v>34</v>
      </c>
      <c r="Y83" s="159"/>
      <c r="Z83" s="159"/>
      <c r="AA83" s="159"/>
      <c r="AB83" s="159"/>
      <c r="AC83" s="159"/>
      <c r="AD83" s="159"/>
      <c r="AE83" s="159"/>
      <c r="AF83" s="159"/>
      <c r="AG83" s="159"/>
      <c r="AH83" s="159"/>
      <c r="AI83" s="159"/>
    </row>
    <row r="84" spans="1:35">
      <c r="A84" s="157" t="s">
        <v>8176</v>
      </c>
      <c r="B84" s="157" t="s">
        <v>8177</v>
      </c>
      <c r="C84" s="158" t="s">
        <v>8178</v>
      </c>
      <c r="D84" s="157" t="s">
        <v>145</v>
      </c>
      <c r="E84" s="157" t="s">
        <v>1023</v>
      </c>
      <c r="F84" s="160" t="s">
        <v>8179</v>
      </c>
      <c r="G84" s="181"/>
      <c r="H84" s="159"/>
      <c r="I84" s="159"/>
      <c r="J84" s="159"/>
      <c r="K84" s="159"/>
      <c r="L84" s="159"/>
      <c r="M84" s="159"/>
      <c r="N84" s="159"/>
      <c r="O84" s="159"/>
      <c r="P84" s="160" t="s">
        <v>8180</v>
      </c>
      <c r="Q84" s="161"/>
      <c r="R84" s="161"/>
      <c r="S84" s="161"/>
      <c r="T84" s="159"/>
      <c r="U84" s="164" t="s">
        <v>8181</v>
      </c>
      <c r="V84" s="164" t="s">
        <v>8182</v>
      </c>
      <c r="W84" s="162">
        <v>4.8</v>
      </c>
      <c r="X84" s="162">
        <v>56</v>
      </c>
      <c r="Y84" s="159"/>
      <c r="Z84" s="159"/>
      <c r="AA84" s="159"/>
      <c r="AB84" s="159"/>
      <c r="AC84" s="159"/>
      <c r="AD84" s="159"/>
      <c r="AE84" s="159"/>
      <c r="AF84" s="159"/>
      <c r="AG84" s="159"/>
      <c r="AH84" s="159"/>
      <c r="AI84" s="159"/>
    </row>
    <row r="85" spans="1:35">
      <c r="A85" s="157" t="s">
        <v>8183</v>
      </c>
      <c r="B85" s="157" t="s">
        <v>8184</v>
      </c>
      <c r="C85" s="158" t="s">
        <v>8185</v>
      </c>
      <c r="D85" s="157" t="s">
        <v>145</v>
      </c>
      <c r="E85" s="157" t="s">
        <v>1023</v>
      </c>
      <c r="F85" s="159"/>
      <c r="G85" s="181"/>
      <c r="H85" s="159"/>
      <c r="I85" s="159"/>
      <c r="J85" s="159"/>
      <c r="K85" s="159"/>
      <c r="L85" s="159"/>
      <c r="M85" s="159"/>
      <c r="N85" s="159"/>
      <c r="O85" s="159"/>
      <c r="P85" s="160" t="s">
        <v>7996</v>
      </c>
      <c r="Q85" s="161"/>
      <c r="R85" s="161"/>
      <c r="S85" s="161"/>
      <c r="T85" s="159"/>
      <c r="U85" s="163" t="s">
        <v>8186</v>
      </c>
      <c r="V85" s="159"/>
      <c r="W85" s="162">
        <v>4.3</v>
      </c>
      <c r="X85" s="162">
        <v>43</v>
      </c>
      <c r="Y85" s="159"/>
      <c r="Z85" s="159"/>
      <c r="AA85" s="159"/>
      <c r="AB85" s="159"/>
      <c r="AC85" s="159"/>
      <c r="AD85" s="159"/>
      <c r="AE85" s="159"/>
      <c r="AF85" s="159"/>
      <c r="AG85" s="159"/>
      <c r="AH85" s="159"/>
      <c r="AI85" s="159"/>
    </row>
    <row r="86" spans="1:35">
      <c r="A86" s="157" t="s">
        <v>8187</v>
      </c>
      <c r="B86" s="157" t="s">
        <v>8188</v>
      </c>
      <c r="C86" s="158" t="s">
        <v>8189</v>
      </c>
      <c r="D86" s="157" t="s">
        <v>145</v>
      </c>
      <c r="E86" s="157" t="s">
        <v>1023</v>
      </c>
      <c r="F86" s="157" t="s">
        <v>8190</v>
      </c>
      <c r="G86" s="182" t="s">
        <v>8191</v>
      </c>
      <c r="H86" s="159"/>
      <c r="I86" s="159"/>
      <c r="J86" s="159"/>
      <c r="K86" s="159"/>
      <c r="L86" s="159"/>
      <c r="M86" s="159"/>
      <c r="N86" s="159"/>
      <c r="O86" s="159"/>
      <c r="P86" s="160" t="s">
        <v>7870</v>
      </c>
      <c r="Q86" s="161"/>
      <c r="R86" s="161"/>
      <c r="S86" s="161"/>
      <c r="T86" s="159"/>
      <c r="U86" s="164" t="s">
        <v>8192</v>
      </c>
      <c r="V86" s="164" t="s">
        <v>8193</v>
      </c>
      <c r="W86" s="162">
        <v>3.7</v>
      </c>
      <c r="X86" s="162">
        <v>113</v>
      </c>
      <c r="Y86" s="159"/>
      <c r="Z86" s="159"/>
      <c r="AA86" s="159"/>
      <c r="AB86" s="159"/>
      <c r="AC86" s="159"/>
      <c r="AD86" s="159"/>
      <c r="AE86" s="159"/>
      <c r="AF86" s="159"/>
      <c r="AG86" s="159"/>
      <c r="AH86" s="159"/>
      <c r="AI86" s="159"/>
    </row>
    <row r="87" spans="1:35">
      <c r="A87" s="157" t="s">
        <v>8194</v>
      </c>
      <c r="B87" s="157" t="s">
        <v>8195</v>
      </c>
      <c r="C87" s="158" t="s">
        <v>8196</v>
      </c>
      <c r="D87" s="157" t="s">
        <v>145</v>
      </c>
      <c r="E87" s="157" t="s">
        <v>1023</v>
      </c>
      <c r="F87" s="159"/>
      <c r="G87" s="181"/>
      <c r="H87" s="159"/>
      <c r="I87" s="159"/>
      <c r="J87" s="159"/>
      <c r="K87" s="159"/>
      <c r="L87" s="159"/>
      <c r="M87" s="159"/>
      <c r="N87" s="159"/>
      <c r="O87" s="159"/>
      <c r="P87" s="160" t="s">
        <v>8087</v>
      </c>
      <c r="Q87" s="161"/>
      <c r="R87" s="161"/>
      <c r="S87" s="161"/>
      <c r="T87" s="159"/>
      <c r="U87" s="163" t="s">
        <v>8197</v>
      </c>
      <c r="V87" s="159"/>
      <c r="W87" s="162">
        <v>4.7</v>
      </c>
      <c r="X87" s="162">
        <v>6</v>
      </c>
      <c r="Y87" s="159"/>
      <c r="Z87" s="159"/>
      <c r="AA87" s="159"/>
      <c r="AB87" s="159"/>
      <c r="AC87" s="159"/>
      <c r="AD87" s="159"/>
      <c r="AE87" s="159"/>
      <c r="AF87" s="159"/>
      <c r="AG87" s="159"/>
      <c r="AH87" s="159"/>
      <c r="AI87" s="159"/>
    </row>
    <row r="88" spans="1:35">
      <c r="A88" s="157" t="s">
        <v>8198</v>
      </c>
      <c r="B88" s="157" t="s">
        <v>8199</v>
      </c>
      <c r="C88" s="158" t="s">
        <v>8200</v>
      </c>
      <c r="D88" s="157" t="s">
        <v>145</v>
      </c>
      <c r="E88" s="157" t="s">
        <v>1023</v>
      </c>
      <c r="F88" s="159"/>
      <c r="G88" s="181"/>
      <c r="H88" s="159"/>
      <c r="I88" s="159"/>
      <c r="J88" s="159"/>
      <c r="K88" s="159"/>
      <c r="L88" s="159"/>
      <c r="M88" s="159"/>
      <c r="N88" s="159"/>
      <c r="O88" s="159"/>
      <c r="P88" s="159"/>
      <c r="Q88" s="159"/>
      <c r="R88" s="159"/>
      <c r="S88" s="159"/>
      <c r="T88" s="159"/>
      <c r="U88" s="159"/>
      <c r="V88" s="159"/>
      <c r="W88" s="162">
        <v>3.8</v>
      </c>
      <c r="X88" s="162">
        <v>78</v>
      </c>
      <c r="Y88" s="159"/>
      <c r="Z88" s="159"/>
      <c r="AA88" s="159"/>
      <c r="AB88" s="159"/>
      <c r="AC88" s="159"/>
      <c r="AD88" s="159"/>
      <c r="AE88" s="159"/>
      <c r="AF88" s="159"/>
      <c r="AG88" s="159"/>
      <c r="AH88" s="159"/>
      <c r="AI88" s="159"/>
    </row>
    <row r="89" spans="1:35">
      <c r="A89" s="157" t="s">
        <v>8201</v>
      </c>
      <c r="B89" s="157" t="s">
        <v>8202</v>
      </c>
      <c r="C89" s="158" t="s">
        <v>8203</v>
      </c>
      <c r="D89" s="157" t="s">
        <v>145</v>
      </c>
      <c r="E89" s="157" t="s">
        <v>1023</v>
      </c>
      <c r="F89" s="159"/>
      <c r="G89" s="181"/>
      <c r="H89" s="159"/>
      <c r="I89" s="159"/>
      <c r="J89" s="159"/>
      <c r="K89" s="159"/>
      <c r="L89" s="159"/>
      <c r="M89" s="159"/>
      <c r="N89" s="159"/>
      <c r="O89" s="159"/>
      <c r="P89" s="160" t="s">
        <v>7790</v>
      </c>
      <c r="Q89" s="161"/>
      <c r="R89" s="161"/>
      <c r="S89" s="161"/>
      <c r="T89" s="159"/>
      <c r="U89" s="163" t="s">
        <v>8204</v>
      </c>
      <c r="V89" s="159"/>
      <c r="W89" s="162">
        <v>3</v>
      </c>
      <c r="X89" s="162">
        <v>2</v>
      </c>
      <c r="Y89" s="159"/>
      <c r="Z89" s="159"/>
      <c r="AA89" s="159"/>
      <c r="AB89" s="159"/>
      <c r="AC89" s="159"/>
      <c r="AD89" s="159"/>
      <c r="AE89" s="159"/>
      <c r="AF89" s="159"/>
      <c r="AG89" s="159"/>
      <c r="AH89" s="159"/>
      <c r="AI89" s="159"/>
    </row>
    <row r="90" spans="1:35">
      <c r="A90" s="157" t="s">
        <v>8055</v>
      </c>
      <c r="B90" s="157" t="s">
        <v>8205</v>
      </c>
      <c r="C90" s="158" t="s">
        <v>8206</v>
      </c>
      <c r="D90" s="157" t="s">
        <v>372</v>
      </c>
      <c r="E90" s="157" t="s">
        <v>1023</v>
      </c>
      <c r="F90" s="159"/>
      <c r="G90" s="181"/>
      <c r="H90" s="159"/>
      <c r="I90" s="159"/>
      <c r="J90" s="159"/>
      <c r="K90" s="159"/>
      <c r="L90" s="159"/>
      <c r="M90" s="159"/>
      <c r="N90" s="159"/>
      <c r="O90" s="159"/>
      <c r="P90" s="159"/>
      <c r="Q90" s="159"/>
      <c r="R90" s="159"/>
      <c r="S90" s="159"/>
      <c r="T90" s="159"/>
      <c r="U90" s="159"/>
      <c r="V90" s="159"/>
      <c r="W90" s="162">
        <v>4.0999999999999996</v>
      </c>
      <c r="X90" s="162">
        <v>11</v>
      </c>
      <c r="Y90" s="159"/>
      <c r="Z90" s="159"/>
      <c r="AA90" s="159"/>
      <c r="AB90" s="159"/>
      <c r="AC90" s="159"/>
      <c r="AD90" s="159"/>
      <c r="AE90" s="159"/>
      <c r="AF90" s="159"/>
      <c r="AG90" s="159"/>
      <c r="AH90" s="159"/>
      <c r="AI90" s="159"/>
    </row>
    <row r="91" spans="1:35">
      <c r="A91" s="157" t="s">
        <v>8207</v>
      </c>
      <c r="B91" s="157" t="s">
        <v>8208</v>
      </c>
      <c r="C91" s="158" t="s">
        <v>8209</v>
      </c>
      <c r="D91" s="157" t="s">
        <v>372</v>
      </c>
      <c r="E91" s="157" t="s">
        <v>1023</v>
      </c>
      <c r="F91" s="159"/>
      <c r="G91" s="181"/>
      <c r="H91" s="159"/>
      <c r="I91" s="159"/>
      <c r="J91" s="159"/>
      <c r="K91" s="159"/>
      <c r="L91" s="159"/>
      <c r="M91" s="159"/>
      <c r="N91" s="159"/>
      <c r="O91" s="159"/>
      <c r="P91" s="160" t="s">
        <v>8210</v>
      </c>
      <c r="Q91" s="161"/>
      <c r="R91" s="161"/>
      <c r="S91" s="161"/>
      <c r="T91" s="159"/>
      <c r="U91" s="163" t="s">
        <v>8211</v>
      </c>
      <c r="V91" s="159"/>
      <c r="W91" s="162">
        <v>4.9000000000000004</v>
      </c>
      <c r="X91" s="162">
        <v>22</v>
      </c>
      <c r="Y91" s="159"/>
      <c r="Z91" s="159"/>
      <c r="AA91" s="159"/>
      <c r="AB91" s="159"/>
      <c r="AC91" s="159"/>
      <c r="AD91" s="159"/>
      <c r="AE91" s="159"/>
      <c r="AF91" s="159"/>
      <c r="AG91" s="159"/>
      <c r="AH91" s="159"/>
      <c r="AI91" s="159"/>
    </row>
    <row r="92" spans="1:35">
      <c r="A92" s="157" t="s">
        <v>8212</v>
      </c>
      <c r="B92" s="157" t="s">
        <v>8213</v>
      </c>
      <c r="C92" s="158" t="s">
        <v>8214</v>
      </c>
      <c r="D92" s="157" t="s">
        <v>145</v>
      </c>
      <c r="E92" s="157" t="s">
        <v>1023</v>
      </c>
      <c r="F92" s="159"/>
      <c r="G92" s="181"/>
      <c r="H92" s="159"/>
      <c r="I92" s="159"/>
      <c r="J92" s="159"/>
      <c r="K92" s="159"/>
      <c r="L92" s="159"/>
      <c r="M92" s="159"/>
      <c r="N92" s="159"/>
      <c r="O92" s="159"/>
      <c r="P92" s="160" t="s">
        <v>8215</v>
      </c>
      <c r="Q92" s="161"/>
      <c r="R92" s="161"/>
      <c r="S92" s="161"/>
      <c r="T92" s="159"/>
      <c r="U92" s="164" t="s">
        <v>8216</v>
      </c>
      <c r="V92" s="164" t="s">
        <v>8217</v>
      </c>
      <c r="W92" s="162">
        <v>4</v>
      </c>
      <c r="X92" s="162">
        <v>9</v>
      </c>
      <c r="Y92" s="159"/>
      <c r="Z92" s="159"/>
      <c r="AA92" s="159"/>
      <c r="AB92" s="159"/>
      <c r="AC92" s="159"/>
      <c r="AD92" s="159"/>
      <c r="AE92" s="159"/>
      <c r="AF92" s="159"/>
      <c r="AG92" s="159"/>
      <c r="AH92" s="159"/>
      <c r="AI92" s="159"/>
    </row>
    <row r="93" spans="1:35">
      <c r="A93" s="157" t="s">
        <v>8218</v>
      </c>
      <c r="B93" s="157" t="s">
        <v>8219</v>
      </c>
      <c r="C93" s="158" t="s">
        <v>8220</v>
      </c>
      <c r="D93" s="157" t="s">
        <v>372</v>
      </c>
      <c r="E93" s="157" t="s">
        <v>1023</v>
      </c>
      <c r="F93" s="159"/>
      <c r="G93" s="181"/>
      <c r="H93" s="159"/>
      <c r="I93" s="159"/>
      <c r="J93" s="159"/>
      <c r="K93" s="159"/>
      <c r="L93" s="159"/>
      <c r="M93" s="159"/>
      <c r="N93" s="159"/>
      <c r="O93" s="159"/>
      <c r="P93" s="160" t="s">
        <v>8221</v>
      </c>
      <c r="Q93" s="161"/>
      <c r="R93" s="161"/>
      <c r="S93" s="161"/>
      <c r="T93" s="159"/>
      <c r="U93" s="164" t="s">
        <v>8222</v>
      </c>
      <c r="V93" s="164" t="s">
        <v>8223</v>
      </c>
      <c r="W93" s="162">
        <v>3.8</v>
      </c>
      <c r="X93" s="162">
        <v>185</v>
      </c>
      <c r="Y93" s="159"/>
      <c r="Z93" s="159"/>
      <c r="AA93" s="159"/>
      <c r="AB93" s="159"/>
      <c r="AC93" s="159"/>
      <c r="AD93" s="159"/>
      <c r="AE93" s="159"/>
      <c r="AF93" s="159"/>
      <c r="AG93" s="159"/>
      <c r="AH93" s="159"/>
      <c r="AI93" s="159"/>
    </row>
    <row r="94" spans="1:35">
      <c r="A94" s="157" t="s">
        <v>8224</v>
      </c>
      <c r="B94" s="157" t="s">
        <v>8225</v>
      </c>
      <c r="C94" s="158" t="s">
        <v>8226</v>
      </c>
      <c r="D94" s="157" t="s">
        <v>372</v>
      </c>
      <c r="E94" s="157" t="s">
        <v>1023</v>
      </c>
      <c r="F94" s="159"/>
      <c r="G94" s="182" t="s">
        <v>8227</v>
      </c>
      <c r="H94" s="159"/>
      <c r="I94" s="159"/>
      <c r="J94" s="159"/>
      <c r="K94" s="159"/>
      <c r="L94" s="159"/>
      <c r="M94" s="159"/>
      <c r="N94" s="159"/>
      <c r="O94" s="159"/>
      <c r="P94" s="159"/>
      <c r="Q94" s="159"/>
      <c r="R94" s="159"/>
      <c r="S94" s="159"/>
      <c r="T94" s="159"/>
      <c r="U94" s="163" t="s">
        <v>8228</v>
      </c>
      <c r="V94" s="159"/>
      <c r="W94" s="162">
        <v>5</v>
      </c>
      <c r="X94" s="162">
        <v>1</v>
      </c>
      <c r="Y94" s="159"/>
      <c r="Z94" s="159"/>
      <c r="AA94" s="159"/>
      <c r="AB94" s="159"/>
      <c r="AC94" s="159"/>
      <c r="AD94" s="159"/>
      <c r="AE94" s="159"/>
      <c r="AF94" s="159"/>
      <c r="AG94" s="159"/>
      <c r="AH94" s="159"/>
      <c r="AI94" s="159"/>
    </row>
    <row r="95" spans="1:35">
      <c r="A95" s="157" t="s">
        <v>8229</v>
      </c>
      <c r="B95" s="157" t="s">
        <v>8230</v>
      </c>
      <c r="C95" s="158" t="s">
        <v>8231</v>
      </c>
      <c r="D95" s="157" t="s">
        <v>372</v>
      </c>
      <c r="E95" s="157" t="s">
        <v>1023</v>
      </c>
      <c r="F95" s="159"/>
      <c r="G95" s="181"/>
      <c r="H95" s="159"/>
      <c r="I95" s="159"/>
      <c r="J95" s="159"/>
      <c r="K95" s="159"/>
      <c r="L95" s="159"/>
      <c r="M95" s="159"/>
      <c r="N95" s="159"/>
      <c r="O95" s="159"/>
      <c r="P95" s="159"/>
      <c r="Q95" s="159"/>
      <c r="R95" s="159"/>
      <c r="S95" s="159"/>
      <c r="T95" s="159"/>
      <c r="U95" s="159"/>
      <c r="V95" s="159"/>
      <c r="W95" s="162">
        <v>2.8</v>
      </c>
      <c r="X95" s="162">
        <v>8</v>
      </c>
      <c r="Y95" s="159"/>
      <c r="Z95" s="159"/>
      <c r="AA95" s="159"/>
      <c r="AB95" s="159"/>
      <c r="AC95" s="159"/>
      <c r="AD95" s="159"/>
      <c r="AE95" s="159"/>
      <c r="AF95" s="159"/>
      <c r="AG95" s="159"/>
      <c r="AH95" s="159"/>
      <c r="AI95" s="159"/>
    </row>
    <row r="96" spans="1:35">
      <c r="A96" s="157" t="s">
        <v>8232</v>
      </c>
      <c r="B96" s="157" t="s">
        <v>8233</v>
      </c>
      <c r="C96" s="158" t="s">
        <v>8234</v>
      </c>
      <c r="D96" s="157" t="s">
        <v>372</v>
      </c>
      <c r="E96" s="157" t="s">
        <v>1023</v>
      </c>
      <c r="F96" s="159"/>
      <c r="G96" s="182" t="s">
        <v>8235</v>
      </c>
      <c r="H96" s="159"/>
      <c r="I96" s="159"/>
      <c r="J96" s="159"/>
      <c r="K96" s="159"/>
      <c r="L96" s="159"/>
      <c r="M96" s="159"/>
      <c r="N96" s="159"/>
      <c r="O96" s="159"/>
      <c r="P96" s="160" t="s">
        <v>8236</v>
      </c>
      <c r="Q96" s="161"/>
      <c r="R96" s="161"/>
      <c r="S96" s="161"/>
      <c r="T96" s="161"/>
      <c r="U96" s="161"/>
      <c r="V96" s="159"/>
      <c r="W96" s="162">
        <v>5</v>
      </c>
      <c r="X96" s="162">
        <v>4</v>
      </c>
      <c r="Y96" s="159"/>
      <c r="Z96" s="159"/>
      <c r="AA96" s="159"/>
      <c r="AB96" s="159"/>
      <c r="AC96" s="159"/>
      <c r="AD96" s="159"/>
      <c r="AE96" s="159"/>
      <c r="AF96" s="159"/>
      <c r="AG96" s="159"/>
      <c r="AH96" s="159"/>
      <c r="AI96" s="159"/>
    </row>
    <row r="97" spans="1:35">
      <c r="A97" s="157" t="s">
        <v>7950</v>
      </c>
      <c r="B97" s="157" t="s">
        <v>8237</v>
      </c>
      <c r="C97" s="158" t="s">
        <v>8238</v>
      </c>
      <c r="D97" s="157" t="s">
        <v>145</v>
      </c>
      <c r="E97" s="157" t="s">
        <v>1023</v>
      </c>
      <c r="F97" s="159"/>
      <c r="G97" s="181"/>
      <c r="H97" s="159"/>
      <c r="I97" s="159"/>
      <c r="J97" s="159"/>
      <c r="K97" s="159"/>
      <c r="L97" s="159"/>
      <c r="M97" s="159"/>
      <c r="N97" s="159"/>
      <c r="O97" s="159"/>
      <c r="P97" s="159"/>
      <c r="Q97" s="159"/>
      <c r="R97" s="159"/>
      <c r="S97" s="159"/>
      <c r="T97" s="159"/>
      <c r="U97" s="159"/>
      <c r="V97" s="159"/>
      <c r="W97" s="162">
        <v>5</v>
      </c>
      <c r="X97" s="162">
        <v>1</v>
      </c>
      <c r="Y97" s="159"/>
      <c r="Z97" s="159"/>
      <c r="AA97" s="159"/>
      <c r="AB97" s="159"/>
      <c r="AC97" s="159"/>
      <c r="AD97" s="159"/>
      <c r="AE97" s="159"/>
      <c r="AF97" s="159"/>
      <c r="AG97" s="159"/>
      <c r="AH97" s="159"/>
      <c r="AI97" s="159"/>
    </row>
    <row r="98" spans="1:35">
      <c r="A98" s="157" t="s">
        <v>8239</v>
      </c>
      <c r="B98" s="157" t="s">
        <v>8240</v>
      </c>
      <c r="C98" s="158" t="s">
        <v>8241</v>
      </c>
      <c r="D98" s="157" t="s">
        <v>372</v>
      </c>
      <c r="E98" s="157" t="s">
        <v>1023</v>
      </c>
      <c r="F98" s="159"/>
      <c r="G98" s="181"/>
      <c r="H98" s="159"/>
      <c r="I98" s="159"/>
      <c r="J98" s="159"/>
      <c r="K98" s="159"/>
      <c r="L98" s="159"/>
      <c r="M98" s="159"/>
      <c r="N98" s="159"/>
      <c r="O98" s="159"/>
      <c r="P98" s="160" t="s">
        <v>8242</v>
      </c>
      <c r="Q98" s="161"/>
      <c r="R98" s="161"/>
      <c r="S98" s="161"/>
      <c r="T98" s="159"/>
      <c r="U98" s="163" t="s">
        <v>8243</v>
      </c>
      <c r="V98" s="159"/>
      <c r="W98" s="162">
        <v>5</v>
      </c>
      <c r="X98" s="162">
        <v>3</v>
      </c>
      <c r="Y98" s="159"/>
      <c r="Z98" s="159"/>
      <c r="AA98" s="159"/>
      <c r="AB98" s="159"/>
      <c r="AC98" s="159"/>
      <c r="AD98" s="159"/>
      <c r="AE98" s="159"/>
      <c r="AF98" s="159"/>
      <c r="AG98" s="159"/>
      <c r="AH98" s="159"/>
      <c r="AI98" s="159"/>
    </row>
    <row r="99" spans="1:35">
      <c r="A99" s="157" t="s">
        <v>8244</v>
      </c>
      <c r="B99" s="157" t="s">
        <v>8245</v>
      </c>
      <c r="C99" s="158" t="s">
        <v>8246</v>
      </c>
      <c r="D99" s="157" t="s">
        <v>145</v>
      </c>
      <c r="E99" s="157" t="s">
        <v>1023</v>
      </c>
      <c r="F99" s="159"/>
      <c r="G99" s="181"/>
      <c r="H99" s="159"/>
      <c r="I99" s="159"/>
      <c r="J99" s="159"/>
      <c r="K99" s="159"/>
      <c r="L99" s="159"/>
      <c r="M99" s="159"/>
      <c r="N99" s="159"/>
      <c r="O99" s="159"/>
      <c r="P99" s="159"/>
      <c r="Q99" s="159"/>
      <c r="R99" s="159"/>
      <c r="S99" s="159"/>
      <c r="T99" s="159"/>
      <c r="U99" s="159"/>
      <c r="V99" s="159"/>
      <c r="W99" s="162">
        <v>4.7</v>
      </c>
      <c r="X99" s="162">
        <v>3</v>
      </c>
      <c r="Y99" s="159"/>
      <c r="Z99" s="159"/>
      <c r="AA99" s="159"/>
      <c r="AB99" s="159"/>
      <c r="AC99" s="159"/>
      <c r="AD99" s="159"/>
      <c r="AE99" s="159"/>
      <c r="AF99" s="159"/>
      <c r="AG99" s="159"/>
      <c r="AH99" s="159"/>
      <c r="AI99" s="159"/>
    </row>
    <row r="100" spans="1:35">
      <c r="A100" s="157" t="s">
        <v>8247</v>
      </c>
      <c r="B100" s="157" t="s">
        <v>8248</v>
      </c>
      <c r="C100" s="158" t="s">
        <v>8249</v>
      </c>
      <c r="D100" s="157" t="s">
        <v>145</v>
      </c>
      <c r="E100" s="157" t="s">
        <v>1023</v>
      </c>
      <c r="F100" s="159"/>
      <c r="G100" s="182" t="s">
        <v>7980</v>
      </c>
      <c r="H100" s="159"/>
      <c r="I100" s="159"/>
      <c r="J100" s="159"/>
      <c r="K100" s="159"/>
      <c r="L100" s="159"/>
      <c r="M100" s="159"/>
      <c r="N100" s="159"/>
      <c r="O100" s="159"/>
      <c r="P100" s="160" t="s">
        <v>7876</v>
      </c>
      <c r="Q100" s="161"/>
      <c r="R100" s="161"/>
      <c r="S100" s="161"/>
      <c r="T100" s="161"/>
      <c r="U100" s="161"/>
      <c r="V100" s="159"/>
      <c r="W100" s="162">
        <v>4.2</v>
      </c>
      <c r="X100" s="162">
        <v>6</v>
      </c>
      <c r="Y100" s="159"/>
      <c r="Z100" s="159"/>
      <c r="AA100" s="159"/>
      <c r="AB100" s="159"/>
      <c r="AC100" s="159"/>
      <c r="AD100" s="159"/>
      <c r="AE100" s="159"/>
      <c r="AF100" s="159"/>
      <c r="AG100" s="159"/>
      <c r="AH100" s="159"/>
      <c r="AI100" s="159"/>
    </row>
    <row r="101" spans="1:35">
      <c r="A101" s="157" t="s">
        <v>8250</v>
      </c>
      <c r="B101" s="157" t="s">
        <v>8251</v>
      </c>
      <c r="C101" s="158" t="s">
        <v>8252</v>
      </c>
      <c r="D101" s="157" t="s">
        <v>145</v>
      </c>
      <c r="E101" s="157" t="s">
        <v>1023</v>
      </c>
      <c r="F101" s="159"/>
      <c r="G101" s="182" t="s">
        <v>8253</v>
      </c>
      <c r="H101" s="159"/>
      <c r="I101" s="159"/>
      <c r="J101" s="159"/>
      <c r="K101" s="159"/>
      <c r="L101" s="159"/>
      <c r="M101" s="159"/>
      <c r="N101" s="159"/>
      <c r="O101" s="159"/>
      <c r="P101" s="159"/>
      <c r="Q101" s="159"/>
      <c r="R101" s="159"/>
      <c r="S101" s="159"/>
      <c r="T101" s="159"/>
      <c r="U101" s="159"/>
      <c r="V101" s="159"/>
      <c r="W101" s="162">
        <v>3.8</v>
      </c>
      <c r="X101" s="162">
        <v>10</v>
      </c>
      <c r="Y101" s="159"/>
      <c r="Z101" s="159"/>
      <c r="AA101" s="159"/>
      <c r="AB101" s="159"/>
      <c r="AC101" s="159"/>
      <c r="AD101" s="159"/>
      <c r="AE101" s="159"/>
      <c r="AF101" s="159"/>
      <c r="AG101" s="159"/>
      <c r="AH101" s="159"/>
      <c r="AI101" s="159"/>
    </row>
    <row r="102" spans="1:35">
      <c r="A102" s="157" t="s">
        <v>8254</v>
      </c>
      <c r="B102" s="157" t="s">
        <v>8255</v>
      </c>
      <c r="C102" s="158" t="s">
        <v>8256</v>
      </c>
      <c r="D102" s="157" t="s">
        <v>145</v>
      </c>
      <c r="E102" s="157" t="s">
        <v>1023</v>
      </c>
      <c r="F102" s="159"/>
      <c r="G102" s="181"/>
      <c r="H102" s="159"/>
      <c r="I102" s="159"/>
      <c r="J102" s="159"/>
      <c r="K102" s="159"/>
      <c r="L102" s="159"/>
      <c r="M102" s="159"/>
      <c r="N102" s="159"/>
      <c r="O102" s="159"/>
      <c r="P102" s="159"/>
      <c r="Q102" s="159"/>
      <c r="R102" s="159"/>
      <c r="S102" s="159"/>
      <c r="T102" s="159"/>
      <c r="U102" s="159"/>
      <c r="V102" s="159"/>
      <c r="W102" s="162">
        <v>5</v>
      </c>
      <c r="X102" s="162">
        <v>2</v>
      </c>
      <c r="Y102" s="159"/>
      <c r="Z102" s="159"/>
      <c r="AA102" s="159"/>
      <c r="AB102" s="159"/>
      <c r="AC102" s="159"/>
      <c r="AD102" s="159"/>
      <c r="AE102" s="159"/>
      <c r="AF102" s="159"/>
      <c r="AG102" s="159"/>
      <c r="AH102" s="159"/>
      <c r="AI102" s="159"/>
    </row>
    <row r="103" spans="1:35">
      <c r="A103" s="157" t="s">
        <v>8257</v>
      </c>
      <c r="B103" s="157" t="s">
        <v>8258</v>
      </c>
      <c r="C103" s="158" t="s">
        <v>8259</v>
      </c>
      <c r="D103" s="157" t="s">
        <v>145</v>
      </c>
      <c r="E103" s="157" t="s">
        <v>1023</v>
      </c>
      <c r="F103" s="159"/>
      <c r="G103" s="181"/>
      <c r="H103" s="159"/>
      <c r="I103" s="159"/>
      <c r="J103" s="159"/>
      <c r="K103" s="159"/>
      <c r="L103" s="159"/>
      <c r="M103" s="159"/>
      <c r="N103" s="159"/>
      <c r="O103" s="159"/>
      <c r="P103" s="159"/>
      <c r="Q103" s="159"/>
      <c r="R103" s="159"/>
      <c r="S103" s="159"/>
      <c r="T103" s="159"/>
      <c r="U103" s="159"/>
      <c r="V103" s="159"/>
      <c r="W103" s="162">
        <v>4.5999999999999996</v>
      </c>
      <c r="X103" s="162">
        <v>27</v>
      </c>
      <c r="Y103" s="159"/>
      <c r="Z103" s="159"/>
      <c r="AA103" s="159"/>
      <c r="AB103" s="159"/>
      <c r="AC103" s="159"/>
      <c r="AD103" s="159"/>
      <c r="AE103" s="159"/>
      <c r="AF103" s="159"/>
      <c r="AG103" s="159"/>
      <c r="AH103" s="159"/>
      <c r="AI103" s="159"/>
    </row>
    <row r="104" spans="1:35">
      <c r="A104" s="157" t="s">
        <v>8260</v>
      </c>
      <c r="B104" s="157" t="s">
        <v>8261</v>
      </c>
      <c r="C104" s="158" t="s">
        <v>8262</v>
      </c>
      <c r="D104" s="157" t="s">
        <v>145</v>
      </c>
      <c r="E104" s="157" t="s">
        <v>1023</v>
      </c>
      <c r="F104" s="159"/>
      <c r="G104" s="181"/>
      <c r="H104" s="159"/>
      <c r="I104" s="159"/>
      <c r="J104" s="159"/>
      <c r="K104" s="159"/>
      <c r="L104" s="159"/>
      <c r="M104" s="159"/>
      <c r="N104" s="159"/>
      <c r="O104" s="159"/>
      <c r="P104" s="160" t="s">
        <v>8263</v>
      </c>
      <c r="Q104" s="161"/>
      <c r="R104" s="161"/>
      <c r="S104" s="161"/>
      <c r="T104" s="161"/>
      <c r="U104" s="161"/>
      <c r="V104" s="159"/>
      <c r="W104" s="162">
        <v>4.2</v>
      </c>
      <c r="X104" s="162">
        <v>6</v>
      </c>
      <c r="Y104" s="159"/>
      <c r="Z104" s="159"/>
      <c r="AA104" s="159"/>
      <c r="AB104" s="159"/>
      <c r="AC104" s="159"/>
      <c r="AD104" s="159"/>
      <c r="AE104" s="159"/>
      <c r="AF104" s="159"/>
      <c r="AG104" s="159"/>
      <c r="AH104" s="159"/>
      <c r="AI104" s="159"/>
    </row>
    <row r="105" spans="1:35">
      <c r="A105" s="157" t="s">
        <v>8264</v>
      </c>
      <c r="B105" s="157" t="s">
        <v>8265</v>
      </c>
      <c r="C105" s="158" t="s">
        <v>8266</v>
      </c>
      <c r="D105" s="157" t="s">
        <v>8267</v>
      </c>
      <c r="E105" s="157" t="s">
        <v>1023</v>
      </c>
      <c r="F105" s="159"/>
      <c r="G105" s="181"/>
      <c r="H105" s="159"/>
      <c r="I105" s="159"/>
      <c r="J105" s="159"/>
      <c r="K105" s="159"/>
      <c r="L105" s="159"/>
      <c r="M105" s="159"/>
      <c r="N105" s="159"/>
      <c r="O105" s="159"/>
      <c r="P105" s="159"/>
      <c r="Q105" s="159"/>
      <c r="R105" s="159"/>
      <c r="S105" s="159"/>
      <c r="T105" s="159"/>
      <c r="U105" s="159"/>
      <c r="V105" s="159"/>
      <c r="W105" s="159"/>
      <c r="X105" s="159"/>
      <c r="Y105" s="159"/>
      <c r="Z105" s="159"/>
      <c r="AA105" s="159"/>
      <c r="AB105" s="159"/>
      <c r="AC105" s="159"/>
      <c r="AD105" s="159"/>
      <c r="AE105" s="159"/>
      <c r="AF105" s="159"/>
      <c r="AG105" s="159"/>
      <c r="AH105" s="159"/>
      <c r="AI105" s="159"/>
    </row>
    <row r="106" spans="1:35">
      <c r="A106" s="157" t="s">
        <v>8268</v>
      </c>
      <c r="B106" s="157" t="s">
        <v>8269</v>
      </c>
      <c r="C106" s="158" t="s">
        <v>8270</v>
      </c>
      <c r="D106" s="157" t="s">
        <v>145</v>
      </c>
      <c r="E106" s="157" t="s">
        <v>1023</v>
      </c>
      <c r="F106" s="159"/>
      <c r="G106" s="181"/>
      <c r="H106" s="159"/>
      <c r="I106" s="159"/>
      <c r="J106" s="159"/>
      <c r="K106" s="159"/>
      <c r="L106" s="159"/>
      <c r="M106" s="159"/>
      <c r="N106" s="159"/>
      <c r="O106" s="159"/>
      <c r="P106" s="160" t="s">
        <v>8271</v>
      </c>
      <c r="Q106" s="161"/>
      <c r="R106" s="161"/>
      <c r="S106" s="161"/>
      <c r="T106" s="161"/>
      <c r="U106" s="161"/>
      <c r="V106" s="159"/>
      <c r="W106" s="162">
        <v>4.3</v>
      </c>
      <c r="X106" s="162">
        <v>17</v>
      </c>
      <c r="Y106" s="159"/>
      <c r="Z106" s="159"/>
      <c r="AA106" s="159"/>
      <c r="AB106" s="159"/>
      <c r="AC106" s="159"/>
      <c r="AD106" s="159"/>
      <c r="AE106" s="159"/>
      <c r="AF106" s="159"/>
      <c r="AG106" s="159"/>
      <c r="AH106" s="159"/>
      <c r="AI106" s="159"/>
    </row>
    <row r="107" spans="1:35">
      <c r="A107" s="157" t="s">
        <v>8272</v>
      </c>
      <c r="B107" s="157" t="s">
        <v>8273</v>
      </c>
      <c r="C107" s="158" t="s">
        <v>8274</v>
      </c>
      <c r="D107" s="157" t="s">
        <v>372</v>
      </c>
      <c r="E107" s="157" t="s">
        <v>1023</v>
      </c>
      <c r="F107" s="159"/>
      <c r="G107" s="182" t="s">
        <v>8275</v>
      </c>
      <c r="H107" s="159"/>
      <c r="I107" s="159"/>
      <c r="J107" s="159"/>
      <c r="K107" s="159"/>
      <c r="L107" s="159"/>
      <c r="M107" s="159"/>
      <c r="N107" s="159"/>
      <c r="O107" s="159"/>
      <c r="P107" s="159"/>
      <c r="Q107" s="159"/>
      <c r="R107" s="159"/>
      <c r="S107" s="159"/>
      <c r="T107" s="159"/>
      <c r="U107" s="159"/>
      <c r="V107" s="159"/>
      <c r="W107" s="162">
        <v>4.5</v>
      </c>
      <c r="X107" s="162">
        <v>2</v>
      </c>
      <c r="Y107" s="159"/>
      <c r="Z107" s="159"/>
      <c r="AA107" s="159"/>
      <c r="AB107" s="159"/>
      <c r="AC107" s="159"/>
      <c r="AD107" s="159"/>
      <c r="AE107" s="159"/>
      <c r="AF107" s="159"/>
      <c r="AG107" s="159"/>
      <c r="AH107" s="159"/>
      <c r="AI107" s="159"/>
    </row>
    <row r="108" spans="1:35">
      <c r="A108" s="157" t="s">
        <v>8276</v>
      </c>
      <c r="B108" s="157" t="s">
        <v>8277</v>
      </c>
      <c r="C108" s="158" t="s">
        <v>8278</v>
      </c>
      <c r="D108" s="157" t="s">
        <v>145</v>
      </c>
      <c r="E108" s="157" t="s">
        <v>1023</v>
      </c>
      <c r="F108" s="159"/>
      <c r="G108" s="182" t="s">
        <v>8279</v>
      </c>
      <c r="H108" s="159"/>
      <c r="I108" s="159"/>
      <c r="J108" s="159"/>
      <c r="K108" s="159"/>
      <c r="L108" s="159"/>
      <c r="M108" s="159"/>
      <c r="N108" s="159"/>
      <c r="O108" s="159"/>
      <c r="P108" s="159"/>
      <c r="Q108" s="159"/>
      <c r="R108" s="159"/>
      <c r="S108" s="159"/>
      <c r="T108" s="159"/>
      <c r="U108" s="164" t="s">
        <v>8280</v>
      </c>
      <c r="V108" s="163" t="s">
        <v>8025</v>
      </c>
      <c r="W108" s="161"/>
      <c r="X108" s="159"/>
      <c r="Y108" s="159"/>
      <c r="Z108" s="159"/>
      <c r="AA108" s="159"/>
      <c r="AB108" s="159"/>
      <c r="AC108" s="159"/>
      <c r="AD108" s="159"/>
      <c r="AE108" s="159"/>
      <c r="AF108" s="159"/>
      <c r="AG108" s="159"/>
      <c r="AH108" s="159"/>
      <c r="AI108" s="159"/>
    </row>
    <row r="109" spans="1:35">
      <c r="A109" s="157" t="s">
        <v>8281</v>
      </c>
      <c r="B109" s="157" t="s">
        <v>8282</v>
      </c>
      <c r="C109" s="158" t="s">
        <v>8283</v>
      </c>
      <c r="D109" s="157" t="s">
        <v>145</v>
      </c>
      <c r="E109" s="157" t="s">
        <v>1023</v>
      </c>
      <c r="F109" s="159"/>
      <c r="G109" s="181"/>
      <c r="H109" s="159"/>
      <c r="I109" s="159"/>
      <c r="J109" s="159"/>
      <c r="K109" s="159"/>
      <c r="L109" s="159"/>
      <c r="M109" s="159"/>
      <c r="N109" s="159"/>
      <c r="O109" s="159"/>
      <c r="P109" s="160" t="s">
        <v>7790</v>
      </c>
      <c r="Q109" s="161"/>
      <c r="R109" s="161"/>
      <c r="S109" s="161"/>
      <c r="T109" s="161"/>
      <c r="U109" s="161"/>
      <c r="V109" s="159"/>
      <c r="W109" s="162">
        <v>5</v>
      </c>
      <c r="X109" s="162">
        <v>1</v>
      </c>
      <c r="Y109" s="159"/>
      <c r="Z109" s="159"/>
      <c r="AA109" s="159"/>
      <c r="AB109" s="159"/>
      <c r="AC109" s="159"/>
      <c r="AD109" s="159"/>
      <c r="AE109" s="159"/>
      <c r="AF109" s="159"/>
      <c r="AG109" s="159"/>
      <c r="AH109" s="159"/>
      <c r="AI109" s="159"/>
    </row>
    <row r="110" spans="1:35">
      <c r="A110" s="157" t="s">
        <v>8284</v>
      </c>
      <c r="B110" s="157" t="s">
        <v>8285</v>
      </c>
      <c r="C110" s="158" t="s">
        <v>8286</v>
      </c>
      <c r="D110" s="157" t="s">
        <v>372</v>
      </c>
      <c r="E110" s="157" t="s">
        <v>1023</v>
      </c>
      <c r="F110" s="159"/>
      <c r="G110" s="181"/>
      <c r="H110" s="159"/>
      <c r="I110" s="159"/>
      <c r="J110" s="159"/>
      <c r="K110" s="159"/>
      <c r="L110" s="159"/>
      <c r="M110" s="159"/>
      <c r="N110" s="159"/>
      <c r="O110" s="159"/>
      <c r="P110" s="159"/>
      <c r="Q110" s="159"/>
      <c r="R110" s="159"/>
      <c r="S110" s="159"/>
      <c r="T110" s="159"/>
      <c r="U110" s="163" t="s">
        <v>8287</v>
      </c>
      <c r="V110" s="161"/>
      <c r="W110" s="161"/>
      <c r="X110" s="159"/>
      <c r="Y110" s="159"/>
      <c r="Z110" s="159"/>
      <c r="AA110" s="159"/>
      <c r="AB110" s="159"/>
      <c r="AC110" s="159"/>
      <c r="AD110" s="159"/>
      <c r="AE110" s="159"/>
      <c r="AF110" s="159"/>
      <c r="AG110" s="159"/>
      <c r="AH110" s="159"/>
      <c r="AI110" s="159"/>
    </row>
    <row r="111" spans="1:35">
      <c r="A111" s="157" t="s">
        <v>8288</v>
      </c>
      <c r="B111" s="157" t="s">
        <v>8289</v>
      </c>
      <c r="C111" s="158" t="s">
        <v>8290</v>
      </c>
      <c r="D111" s="157" t="s">
        <v>145</v>
      </c>
      <c r="E111" s="157" t="s">
        <v>1023</v>
      </c>
      <c r="F111" s="159"/>
      <c r="G111" s="181"/>
      <c r="H111" s="159"/>
      <c r="I111" s="159"/>
      <c r="J111" s="159"/>
      <c r="K111" s="159"/>
      <c r="L111" s="159"/>
      <c r="M111" s="159"/>
      <c r="N111" s="159"/>
      <c r="O111" s="159"/>
      <c r="P111" s="160" t="s">
        <v>8291</v>
      </c>
      <c r="Q111" s="161"/>
      <c r="R111" s="161"/>
      <c r="S111" s="161"/>
      <c r="T111" s="159"/>
      <c r="U111" s="163" t="s">
        <v>8292</v>
      </c>
      <c r="V111" s="159"/>
      <c r="W111" s="162">
        <v>4.4000000000000004</v>
      </c>
      <c r="X111" s="162">
        <v>49</v>
      </c>
      <c r="Y111" s="159"/>
      <c r="Z111" s="159"/>
      <c r="AA111" s="159"/>
      <c r="AB111" s="159"/>
      <c r="AC111" s="159"/>
      <c r="AD111" s="159"/>
      <c r="AE111" s="159"/>
      <c r="AF111" s="159"/>
      <c r="AG111" s="159"/>
      <c r="AH111" s="159"/>
      <c r="AI111" s="159"/>
    </row>
    <row r="112" spans="1:35">
      <c r="A112" s="157" t="s">
        <v>8293</v>
      </c>
      <c r="B112" s="157" t="s">
        <v>8294</v>
      </c>
      <c r="C112" s="158" t="s">
        <v>8295</v>
      </c>
      <c r="D112" s="157" t="s">
        <v>372</v>
      </c>
      <c r="E112" s="157" t="s">
        <v>1023</v>
      </c>
      <c r="F112" s="159"/>
      <c r="G112" s="181"/>
      <c r="H112" s="159"/>
      <c r="I112" s="159"/>
      <c r="J112" s="159"/>
      <c r="K112" s="159"/>
      <c r="L112" s="159"/>
      <c r="M112" s="159"/>
      <c r="N112" s="159"/>
      <c r="O112" s="159"/>
      <c r="P112" s="159"/>
      <c r="Q112" s="159"/>
      <c r="R112" s="159"/>
      <c r="S112" s="159"/>
      <c r="T112" s="159"/>
      <c r="U112" s="163" t="s">
        <v>8296</v>
      </c>
      <c r="V112" s="159"/>
      <c r="W112" s="162">
        <v>4</v>
      </c>
      <c r="X112" s="162">
        <v>1</v>
      </c>
      <c r="Y112" s="159"/>
      <c r="Z112" s="159"/>
      <c r="AA112" s="159"/>
      <c r="AB112" s="159"/>
      <c r="AC112" s="159"/>
      <c r="AD112" s="159"/>
      <c r="AE112" s="159"/>
      <c r="AF112" s="159"/>
      <c r="AG112" s="159"/>
      <c r="AH112" s="159"/>
      <c r="AI112" s="159"/>
    </row>
    <row r="113" spans="1:35">
      <c r="A113" s="157" t="s">
        <v>8297</v>
      </c>
      <c r="B113" s="157" t="s">
        <v>8298</v>
      </c>
      <c r="C113" s="158" t="s">
        <v>8299</v>
      </c>
      <c r="D113" s="157" t="s">
        <v>145</v>
      </c>
      <c r="E113" s="157" t="s">
        <v>1023</v>
      </c>
      <c r="F113" s="159"/>
      <c r="G113" s="182" t="s">
        <v>7980</v>
      </c>
      <c r="H113" s="159"/>
      <c r="I113" s="159"/>
      <c r="J113" s="159"/>
      <c r="K113" s="159"/>
      <c r="L113" s="159"/>
      <c r="M113" s="159"/>
      <c r="N113" s="159"/>
      <c r="O113" s="159"/>
      <c r="P113" s="160" t="s">
        <v>7870</v>
      </c>
      <c r="Q113" s="161"/>
      <c r="R113" s="161"/>
      <c r="S113" s="161"/>
      <c r="T113" s="161"/>
      <c r="U113" s="161"/>
      <c r="V113" s="159"/>
      <c r="W113" s="162">
        <v>5</v>
      </c>
      <c r="X113" s="162">
        <v>1</v>
      </c>
      <c r="Y113" s="159"/>
      <c r="Z113" s="159"/>
      <c r="AA113" s="159"/>
      <c r="AB113" s="159"/>
      <c r="AC113" s="159"/>
      <c r="AD113" s="159"/>
      <c r="AE113" s="159"/>
      <c r="AF113" s="159"/>
      <c r="AG113" s="159"/>
      <c r="AH113" s="159"/>
      <c r="AI113" s="159"/>
    </row>
    <row r="114" spans="1:35">
      <c r="A114" s="157" t="s">
        <v>8300</v>
      </c>
      <c r="B114" s="157" t="s">
        <v>8301</v>
      </c>
      <c r="C114" s="158" t="s">
        <v>8302</v>
      </c>
      <c r="D114" s="157" t="s">
        <v>145</v>
      </c>
      <c r="E114" s="157" t="s">
        <v>1023</v>
      </c>
      <c r="F114" s="159"/>
      <c r="G114" s="181"/>
      <c r="H114" s="159"/>
      <c r="I114" s="159"/>
      <c r="J114" s="159"/>
      <c r="K114" s="159"/>
      <c r="L114" s="159"/>
      <c r="M114" s="159"/>
      <c r="N114" s="159"/>
      <c r="O114" s="159"/>
      <c r="P114" s="159"/>
      <c r="Q114" s="159"/>
      <c r="R114" s="159"/>
      <c r="S114" s="159"/>
      <c r="T114" s="159"/>
      <c r="U114" s="159"/>
      <c r="V114" s="159"/>
      <c r="W114" s="162">
        <v>5</v>
      </c>
      <c r="X114" s="162">
        <v>1</v>
      </c>
      <c r="Y114" s="159"/>
      <c r="Z114" s="159"/>
      <c r="AA114" s="159"/>
      <c r="AB114" s="159"/>
      <c r="AC114" s="159"/>
      <c r="AD114" s="159"/>
      <c r="AE114" s="159"/>
      <c r="AF114" s="159"/>
      <c r="AG114" s="159"/>
      <c r="AH114" s="159"/>
      <c r="AI114" s="159"/>
    </row>
    <row r="115" spans="1:35">
      <c r="A115" s="157" t="s">
        <v>8125</v>
      </c>
      <c r="B115" s="157" t="s">
        <v>8303</v>
      </c>
      <c r="C115" s="158" t="s">
        <v>8304</v>
      </c>
      <c r="D115" s="157" t="s">
        <v>372</v>
      </c>
      <c r="E115" s="157" t="s">
        <v>1023</v>
      </c>
      <c r="F115" s="159"/>
      <c r="G115" s="181"/>
      <c r="H115" s="159"/>
      <c r="I115" s="159"/>
      <c r="J115" s="159"/>
      <c r="K115" s="159"/>
      <c r="L115" s="159"/>
      <c r="M115" s="159"/>
      <c r="N115" s="159"/>
      <c r="O115" s="159"/>
      <c r="P115" s="160" t="s">
        <v>8305</v>
      </c>
      <c r="Q115" s="161"/>
      <c r="R115" s="161"/>
      <c r="S115" s="161"/>
      <c r="T115" s="161"/>
      <c r="U115" s="161"/>
      <c r="V115" s="161"/>
      <c r="W115" s="161"/>
      <c r="X115" s="159"/>
      <c r="Y115" s="159"/>
      <c r="Z115" s="159"/>
      <c r="AA115" s="159"/>
      <c r="AB115" s="159"/>
      <c r="AC115" s="159"/>
      <c r="AD115" s="159"/>
      <c r="AE115" s="159"/>
      <c r="AF115" s="159"/>
      <c r="AG115" s="159"/>
      <c r="AH115" s="159"/>
      <c r="AI115" s="159"/>
    </row>
    <row r="116" spans="1:35">
      <c r="A116" s="157" t="s">
        <v>8306</v>
      </c>
      <c r="B116" s="157" t="s">
        <v>8307</v>
      </c>
      <c r="C116" s="158" t="s">
        <v>8308</v>
      </c>
      <c r="D116" s="157" t="s">
        <v>145</v>
      </c>
      <c r="E116" s="157" t="s">
        <v>1023</v>
      </c>
      <c r="F116" s="159"/>
      <c r="G116" s="182" t="s">
        <v>8140</v>
      </c>
      <c r="H116" s="159"/>
      <c r="I116" s="159"/>
      <c r="J116" s="159"/>
      <c r="K116" s="159"/>
      <c r="L116" s="159"/>
      <c r="M116" s="159"/>
      <c r="N116" s="159"/>
      <c r="O116" s="159"/>
      <c r="P116" s="159"/>
      <c r="Q116" s="159"/>
      <c r="R116" s="159"/>
      <c r="S116" s="159"/>
      <c r="T116" s="159"/>
      <c r="U116" s="163" t="s">
        <v>8309</v>
      </c>
      <c r="V116" s="159"/>
      <c r="W116" s="162">
        <v>4.8</v>
      </c>
      <c r="X116" s="162">
        <v>4</v>
      </c>
      <c r="Y116" s="159"/>
      <c r="Z116" s="159"/>
      <c r="AA116" s="159"/>
      <c r="AB116" s="159"/>
      <c r="AC116" s="159"/>
      <c r="AD116" s="159"/>
      <c r="AE116" s="159"/>
      <c r="AF116" s="159"/>
      <c r="AG116" s="159"/>
      <c r="AH116" s="159"/>
      <c r="AI116" s="159"/>
    </row>
    <row r="117" spans="1:35">
      <c r="A117" s="157" t="s">
        <v>8310</v>
      </c>
      <c r="B117" s="157" t="s">
        <v>8311</v>
      </c>
      <c r="C117" s="158" t="s">
        <v>8312</v>
      </c>
      <c r="D117" s="157" t="s">
        <v>145</v>
      </c>
      <c r="E117" s="157" t="s">
        <v>1023</v>
      </c>
      <c r="F117" s="159"/>
      <c r="G117" s="182" t="s">
        <v>8313</v>
      </c>
      <c r="H117" s="159"/>
      <c r="I117" s="159"/>
      <c r="J117" s="159"/>
      <c r="K117" s="159"/>
      <c r="L117" s="159"/>
      <c r="M117" s="159"/>
      <c r="N117" s="159"/>
      <c r="O117" s="159"/>
      <c r="P117" s="160" t="s">
        <v>8314</v>
      </c>
      <c r="Q117" s="161"/>
      <c r="R117" s="161"/>
      <c r="S117" s="161"/>
      <c r="T117" s="161"/>
      <c r="U117" s="161"/>
      <c r="V117" s="159"/>
      <c r="W117" s="162">
        <v>4.2</v>
      </c>
      <c r="X117" s="162">
        <v>68</v>
      </c>
      <c r="Y117" s="159"/>
      <c r="Z117" s="159"/>
      <c r="AA117" s="159"/>
      <c r="AB117" s="159"/>
      <c r="AC117" s="159"/>
      <c r="AD117" s="159"/>
      <c r="AE117" s="159"/>
      <c r="AF117" s="159"/>
      <c r="AG117" s="159"/>
      <c r="AH117" s="159"/>
      <c r="AI117" s="159"/>
    </row>
    <row r="118" spans="1:35">
      <c r="A118" s="157" t="s">
        <v>8315</v>
      </c>
      <c r="B118" s="157" t="s">
        <v>8316</v>
      </c>
      <c r="C118" s="158" t="s">
        <v>8317</v>
      </c>
      <c r="D118" s="157" t="s">
        <v>145</v>
      </c>
      <c r="E118" s="157" t="s">
        <v>1023</v>
      </c>
      <c r="F118" s="159"/>
      <c r="G118" s="181"/>
      <c r="H118" s="159"/>
      <c r="I118" s="159"/>
      <c r="J118" s="159"/>
      <c r="K118" s="159"/>
      <c r="L118" s="159"/>
      <c r="M118" s="159"/>
      <c r="N118" s="159"/>
      <c r="O118" s="159"/>
      <c r="P118" s="159"/>
      <c r="Q118" s="159"/>
      <c r="R118" s="159"/>
      <c r="S118" s="159"/>
      <c r="T118" s="159"/>
      <c r="U118" s="159"/>
      <c r="V118" s="159"/>
      <c r="W118" s="159"/>
      <c r="X118" s="159"/>
      <c r="Y118" s="159"/>
      <c r="Z118" s="159"/>
      <c r="AA118" s="159"/>
      <c r="AB118" s="159"/>
      <c r="AC118" s="159"/>
      <c r="AD118" s="159"/>
      <c r="AE118" s="159"/>
      <c r="AF118" s="159"/>
      <c r="AG118" s="159"/>
      <c r="AH118" s="159"/>
      <c r="AI118" s="159"/>
    </row>
    <row r="119" spans="1:35">
      <c r="A119" s="157" t="s">
        <v>8318</v>
      </c>
      <c r="B119" s="157" t="s">
        <v>8319</v>
      </c>
      <c r="C119" s="158" t="s">
        <v>8320</v>
      </c>
      <c r="D119" s="157" t="s">
        <v>8321</v>
      </c>
      <c r="E119" s="157" t="s">
        <v>1023</v>
      </c>
      <c r="F119" s="159"/>
      <c r="G119" s="181"/>
      <c r="H119" s="159"/>
      <c r="I119" s="159"/>
      <c r="J119" s="159"/>
      <c r="K119" s="159"/>
      <c r="L119" s="159"/>
      <c r="M119" s="159"/>
      <c r="N119" s="159"/>
      <c r="O119" s="159"/>
      <c r="P119" s="159"/>
      <c r="Q119" s="159"/>
      <c r="R119" s="159"/>
      <c r="S119" s="159"/>
      <c r="T119" s="159"/>
      <c r="U119" s="159"/>
      <c r="V119" s="159"/>
      <c r="W119" s="159"/>
      <c r="X119" s="159"/>
      <c r="Y119" s="159"/>
      <c r="Z119" s="159"/>
      <c r="AA119" s="159"/>
      <c r="AB119" s="159"/>
      <c r="AC119" s="159"/>
      <c r="AD119" s="159"/>
      <c r="AE119" s="159"/>
      <c r="AF119" s="159"/>
      <c r="AG119" s="159"/>
      <c r="AH119" s="159"/>
      <c r="AI119" s="159"/>
    </row>
    <row r="120" spans="1:35">
      <c r="A120" s="157" t="s">
        <v>8322</v>
      </c>
      <c r="B120" s="157" t="s">
        <v>8323</v>
      </c>
      <c r="C120" s="158" t="s">
        <v>8324</v>
      </c>
      <c r="D120" s="157" t="s">
        <v>372</v>
      </c>
      <c r="E120" s="157" t="s">
        <v>1023</v>
      </c>
      <c r="F120" s="159"/>
      <c r="G120" s="181"/>
      <c r="H120" s="159"/>
      <c r="I120" s="159"/>
      <c r="J120" s="159"/>
      <c r="K120" s="159"/>
      <c r="L120" s="159"/>
      <c r="M120" s="159"/>
      <c r="N120" s="159"/>
      <c r="O120" s="159"/>
      <c r="P120" s="160" t="s">
        <v>8325</v>
      </c>
      <c r="Q120" s="161"/>
      <c r="R120" s="161"/>
      <c r="S120" s="161"/>
      <c r="T120" s="159"/>
      <c r="U120" s="163" t="s">
        <v>8326</v>
      </c>
      <c r="V120" s="159"/>
      <c r="W120" s="162">
        <v>4.0999999999999996</v>
      </c>
      <c r="X120" s="162">
        <v>7</v>
      </c>
      <c r="Y120" s="159"/>
      <c r="Z120" s="159"/>
      <c r="AA120" s="159"/>
      <c r="AB120" s="159"/>
      <c r="AC120" s="159"/>
      <c r="AD120" s="159"/>
      <c r="AE120" s="159"/>
      <c r="AF120" s="159"/>
      <c r="AG120" s="159"/>
      <c r="AH120" s="159"/>
      <c r="AI120" s="159"/>
    </row>
    <row r="121" spans="1:35">
      <c r="A121" s="157" t="s">
        <v>8327</v>
      </c>
      <c r="B121" s="157" t="s">
        <v>8328</v>
      </c>
      <c r="C121" s="158" t="s">
        <v>8329</v>
      </c>
      <c r="D121" s="157" t="s">
        <v>145</v>
      </c>
      <c r="E121" s="157" t="s">
        <v>1023</v>
      </c>
      <c r="F121" s="159"/>
      <c r="G121" s="181"/>
      <c r="H121" s="159"/>
      <c r="I121" s="159"/>
      <c r="J121" s="159"/>
      <c r="K121" s="159"/>
      <c r="L121" s="159"/>
      <c r="M121" s="159"/>
      <c r="N121" s="159"/>
      <c r="O121" s="159"/>
      <c r="P121" s="159"/>
      <c r="Q121" s="159"/>
      <c r="R121" s="159"/>
      <c r="S121" s="159"/>
      <c r="T121" s="159"/>
      <c r="U121" s="159"/>
      <c r="V121" s="159"/>
      <c r="W121" s="159"/>
      <c r="X121" s="159"/>
      <c r="Y121" s="159"/>
      <c r="Z121" s="159"/>
      <c r="AA121" s="159"/>
      <c r="AB121" s="159"/>
      <c r="AC121" s="159"/>
      <c r="AD121" s="159"/>
      <c r="AE121" s="159"/>
      <c r="AF121" s="159"/>
      <c r="AG121" s="159"/>
      <c r="AH121" s="159"/>
      <c r="AI121" s="159"/>
    </row>
    <row r="122" spans="1:35">
      <c r="A122" s="157" t="s">
        <v>8330</v>
      </c>
      <c r="B122" s="157" t="s">
        <v>8331</v>
      </c>
      <c r="C122" s="158" t="s">
        <v>8332</v>
      </c>
      <c r="D122" s="157" t="s">
        <v>145</v>
      </c>
      <c r="E122" s="157" t="s">
        <v>1023</v>
      </c>
      <c r="F122" s="159"/>
      <c r="G122" s="181"/>
      <c r="H122" s="159"/>
      <c r="I122" s="159"/>
      <c r="J122" s="159"/>
      <c r="K122" s="159"/>
      <c r="L122" s="159"/>
      <c r="M122" s="159"/>
      <c r="N122" s="159"/>
      <c r="O122" s="159"/>
      <c r="P122" s="159"/>
      <c r="Q122" s="159"/>
      <c r="R122" s="159"/>
      <c r="S122" s="159"/>
      <c r="T122" s="159"/>
      <c r="U122" s="159"/>
      <c r="V122" s="159"/>
      <c r="W122" s="162">
        <v>4.5</v>
      </c>
      <c r="X122" s="162">
        <v>2</v>
      </c>
      <c r="Y122" s="159"/>
      <c r="Z122" s="159"/>
      <c r="AA122" s="159"/>
      <c r="AB122" s="159"/>
      <c r="AC122" s="159"/>
      <c r="AD122" s="159"/>
      <c r="AE122" s="159"/>
      <c r="AF122" s="159"/>
      <c r="AG122" s="159"/>
      <c r="AH122" s="159"/>
      <c r="AI122" s="159"/>
    </row>
    <row r="123" spans="1:35">
      <c r="A123" s="157" t="s">
        <v>8333</v>
      </c>
      <c r="B123" s="157" t="s">
        <v>8334</v>
      </c>
      <c r="C123" s="158" t="s">
        <v>8335</v>
      </c>
      <c r="D123" s="157" t="s">
        <v>372</v>
      </c>
      <c r="E123" s="157" t="s">
        <v>1023</v>
      </c>
      <c r="F123" s="159"/>
      <c r="G123" s="181"/>
      <c r="H123" s="159"/>
      <c r="I123" s="159"/>
      <c r="J123" s="159"/>
      <c r="K123" s="159"/>
      <c r="L123" s="159"/>
      <c r="M123" s="159"/>
      <c r="N123" s="159"/>
      <c r="O123" s="159"/>
      <c r="P123" s="159"/>
      <c r="Q123" s="159"/>
      <c r="R123" s="159"/>
      <c r="S123" s="159"/>
      <c r="T123" s="159"/>
      <c r="U123" s="159"/>
      <c r="V123" s="159"/>
      <c r="W123" s="162">
        <v>5</v>
      </c>
      <c r="X123" s="162">
        <v>1</v>
      </c>
      <c r="Y123" s="159"/>
      <c r="Z123" s="159"/>
      <c r="AA123" s="159"/>
      <c r="AB123" s="159"/>
      <c r="AC123" s="159"/>
      <c r="AD123" s="159"/>
      <c r="AE123" s="159"/>
      <c r="AF123" s="159"/>
      <c r="AG123" s="159"/>
      <c r="AH123" s="159"/>
      <c r="AI123" s="159"/>
    </row>
    <row r="124" spans="1:35">
      <c r="A124" s="157" t="s">
        <v>8336</v>
      </c>
      <c r="B124" s="157" t="s">
        <v>8337</v>
      </c>
      <c r="C124" s="158" t="s">
        <v>8338</v>
      </c>
      <c r="D124" s="157" t="s">
        <v>145</v>
      </c>
      <c r="E124" s="157" t="s">
        <v>1023</v>
      </c>
      <c r="F124" s="160" t="s">
        <v>8339</v>
      </c>
      <c r="G124" s="181"/>
      <c r="H124" s="159"/>
      <c r="I124" s="159"/>
      <c r="J124" s="159"/>
      <c r="K124" s="159"/>
      <c r="L124" s="159"/>
      <c r="M124" s="159"/>
      <c r="N124" s="159"/>
      <c r="O124" s="159"/>
      <c r="P124" s="159"/>
      <c r="Q124" s="159"/>
      <c r="R124" s="159"/>
      <c r="S124" s="159"/>
      <c r="T124" s="159"/>
      <c r="U124" s="159"/>
      <c r="V124" s="164" t="s">
        <v>8340</v>
      </c>
      <c r="W124" s="162">
        <v>5</v>
      </c>
      <c r="X124" s="162">
        <v>1</v>
      </c>
      <c r="Y124" s="159"/>
      <c r="Z124" s="159"/>
      <c r="AA124" s="159"/>
      <c r="AB124" s="159"/>
      <c r="AC124" s="159"/>
      <c r="AD124" s="159"/>
      <c r="AE124" s="159"/>
      <c r="AF124" s="159"/>
      <c r="AG124" s="159"/>
      <c r="AH124" s="159"/>
      <c r="AI124" s="159"/>
    </row>
    <row r="125" spans="1:35">
      <c r="A125" s="157" t="s">
        <v>8341</v>
      </c>
      <c r="B125" s="157" t="s">
        <v>8342</v>
      </c>
      <c r="C125" s="158" t="s">
        <v>8343</v>
      </c>
      <c r="D125" s="157" t="s">
        <v>145</v>
      </c>
      <c r="E125" s="157" t="s">
        <v>1023</v>
      </c>
      <c r="F125" s="157" t="s">
        <v>8344</v>
      </c>
      <c r="G125" s="182" t="s">
        <v>8345</v>
      </c>
      <c r="H125" s="159"/>
      <c r="I125" s="159"/>
      <c r="J125" s="159"/>
      <c r="K125" s="159"/>
      <c r="L125" s="159"/>
      <c r="M125" s="159"/>
      <c r="N125" s="159"/>
      <c r="O125" s="159"/>
      <c r="P125" s="160" t="s">
        <v>8346</v>
      </c>
      <c r="Q125" s="161"/>
      <c r="R125" s="161"/>
      <c r="S125" s="161"/>
      <c r="T125" s="161"/>
      <c r="U125" s="159"/>
      <c r="V125" s="164" t="s">
        <v>8347</v>
      </c>
      <c r="W125" s="162">
        <v>3.7</v>
      </c>
      <c r="X125" s="162">
        <v>6</v>
      </c>
      <c r="Y125" s="159"/>
      <c r="Z125" s="159"/>
      <c r="AA125" s="159"/>
      <c r="AB125" s="159"/>
      <c r="AC125" s="159"/>
      <c r="AD125" s="159"/>
      <c r="AE125" s="159"/>
      <c r="AF125" s="159"/>
      <c r="AG125" s="159"/>
      <c r="AH125" s="159"/>
      <c r="AI125" s="159"/>
    </row>
    <row r="126" spans="1:35">
      <c r="A126" s="157" t="s">
        <v>8348</v>
      </c>
      <c r="B126" s="157" t="s">
        <v>8349</v>
      </c>
      <c r="C126" s="158" t="s">
        <v>8350</v>
      </c>
      <c r="D126" s="157" t="s">
        <v>145</v>
      </c>
      <c r="E126" s="157" t="s">
        <v>1023</v>
      </c>
      <c r="F126" s="159"/>
      <c r="G126" s="181"/>
      <c r="H126" s="159"/>
      <c r="I126" s="159"/>
      <c r="J126" s="159"/>
      <c r="K126" s="159"/>
      <c r="L126" s="159"/>
      <c r="M126" s="159"/>
      <c r="N126" s="159"/>
      <c r="O126" s="159"/>
      <c r="P126" s="160" t="s">
        <v>7870</v>
      </c>
      <c r="Q126" s="161"/>
      <c r="R126" s="161"/>
      <c r="S126" s="161"/>
      <c r="T126" s="161"/>
      <c r="U126" s="161"/>
      <c r="V126" s="159"/>
      <c r="W126" s="162">
        <v>5</v>
      </c>
      <c r="X126" s="162">
        <v>1</v>
      </c>
      <c r="Y126" s="159"/>
      <c r="Z126" s="159"/>
      <c r="AA126" s="159"/>
      <c r="AB126" s="159"/>
      <c r="AC126" s="159"/>
      <c r="AD126" s="159"/>
      <c r="AE126" s="159"/>
      <c r="AF126" s="159"/>
      <c r="AG126" s="159"/>
      <c r="AH126" s="159"/>
      <c r="AI126" s="159"/>
    </row>
    <row r="127" spans="1:35">
      <c r="A127" s="157" t="s">
        <v>8351</v>
      </c>
      <c r="B127" s="157" t="s">
        <v>8352</v>
      </c>
      <c r="C127" s="158" t="s">
        <v>8353</v>
      </c>
      <c r="D127" s="157" t="s">
        <v>372</v>
      </c>
      <c r="E127" s="157" t="s">
        <v>1023</v>
      </c>
      <c r="F127" s="157" t="s">
        <v>8354</v>
      </c>
      <c r="G127" s="182" t="s">
        <v>8355</v>
      </c>
      <c r="H127" s="159"/>
      <c r="I127" s="159"/>
      <c r="J127" s="159"/>
      <c r="K127" s="159"/>
      <c r="L127" s="159"/>
      <c r="M127" s="159"/>
      <c r="N127" s="159"/>
      <c r="O127" s="159"/>
      <c r="P127" s="159"/>
      <c r="Q127" s="159"/>
      <c r="R127" s="159"/>
      <c r="S127" s="159"/>
      <c r="T127" s="159"/>
      <c r="U127" s="159"/>
      <c r="V127" s="164" t="s">
        <v>8356</v>
      </c>
      <c r="W127" s="162">
        <v>4.3</v>
      </c>
      <c r="X127" s="162">
        <v>21</v>
      </c>
      <c r="Y127" s="159"/>
      <c r="Z127" s="159"/>
      <c r="AA127" s="159"/>
      <c r="AB127" s="159"/>
      <c r="AC127" s="159"/>
      <c r="AD127" s="159"/>
      <c r="AE127" s="159"/>
      <c r="AF127" s="159"/>
      <c r="AG127" s="159"/>
      <c r="AH127" s="159"/>
      <c r="AI127" s="159"/>
    </row>
    <row r="128" spans="1:35">
      <c r="A128" s="157" t="s">
        <v>8357</v>
      </c>
      <c r="B128" s="157" t="s">
        <v>8358</v>
      </c>
      <c r="C128" s="158" t="s">
        <v>8359</v>
      </c>
      <c r="D128" s="157" t="s">
        <v>145</v>
      </c>
      <c r="E128" s="157" t="s">
        <v>1023</v>
      </c>
      <c r="F128" s="160" t="s">
        <v>8360</v>
      </c>
      <c r="G128" s="181"/>
      <c r="H128" s="159"/>
      <c r="I128" s="159"/>
      <c r="J128" s="159"/>
      <c r="K128" s="159"/>
      <c r="L128" s="159"/>
      <c r="M128" s="159"/>
      <c r="N128" s="159"/>
      <c r="O128" s="159"/>
      <c r="P128" s="160" t="s">
        <v>8361</v>
      </c>
      <c r="Q128" s="161"/>
      <c r="R128" s="161"/>
      <c r="S128" s="161"/>
      <c r="T128" s="159"/>
      <c r="U128" s="164" t="s">
        <v>8362</v>
      </c>
      <c r="V128" s="164" t="s">
        <v>8363</v>
      </c>
      <c r="W128" s="162">
        <v>5</v>
      </c>
      <c r="X128" s="162">
        <v>2</v>
      </c>
      <c r="Y128" s="159"/>
      <c r="Z128" s="159"/>
      <c r="AA128" s="159"/>
      <c r="AB128" s="159"/>
      <c r="AC128" s="159"/>
      <c r="AD128" s="159"/>
      <c r="AE128" s="159"/>
      <c r="AF128" s="159"/>
      <c r="AG128" s="159"/>
      <c r="AH128" s="159"/>
      <c r="AI128" s="159"/>
    </row>
    <row r="129" spans="1:35">
      <c r="A129" s="157" t="s">
        <v>8364</v>
      </c>
      <c r="B129" s="157" t="s">
        <v>8365</v>
      </c>
      <c r="C129" s="158" t="s">
        <v>8366</v>
      </c>
      <c r="D129" s="157" t="s">
        <v>145</v>
      </c>
      <c r="E129" s="157" t="s">
        <v>1023</v>
      </c>
      <c r="F129" s="159"/>
      <c r="G129" s="181"/>
      <c r="H129" s="159"/>
      <c r="I129" s="159"/>
      <c r="J129" s="159"/>
      <c r="K129" s="159"/>
      <c r="L129" s="159"/>
      <c r="M129" s="159"/>
      <c r="N129" s="159"/>
      <c r="O129" s="159"/>
      <c r="P129" s="160" t="s">
        <v>8367</v>
      </c>
      <c r="Q129" s="161"/>
      <c r="R129" s="161"/>
      <c r="S129" s="161"/>
      <c r="T129" s="159"/>
      <c r="U129" s="163" t="s">
        <v>8368</v>
      </c>
      <c r="V129" s="159"/>
      <c r="W129" s="162">
        <v>4.7</v>
      </c>
      <c r="X129" s="162">
        <v>14</v>
      </c>
      <c r="Y129" s="159"/>
      <c r="Z129" s="159"/>
      <c r="AA129" s="159"/>
      <c r="AB129" s="159"/>
      <c r="AC129" s="159"/>
      <c r="AD129" s="159"/>
      <c r="AE129" s="159"/>
      <c r="AF129" s="159"/>
      <c r="AG129" s="159"/>
      <c r="AH129" s="159"/>
      <c r="AI129" s="159"/>
    </row>
    <row r="130" spans="1:35">
      <c r="A130" s="157" t="s">
        <v>8369</v>
      </c>
      <c r="B130" s="157" t="s">
        <v>8370</v>
      </c>
      <c r="C130" s="158" t="s">
        <v>8371</v>
      </c>
      <c r="D130" s="157" t="s">
        <v>145</v>
      </c>
      <c r="E130" s="157" t="s">
        <v>1023</v>
      </c>
      <c r="F130" s="159"/>
      <c r="G130" s="182" t="s">
        <v>8372</v>
      </c>
      <c r="H130" s="159"/>
      <c r="I130" s="159"/>
      <c r="J130" s="159"/>
      <c r="K130" s="159"/>
      <c r="L130" s="159"/>
      <c r="M130" s="159"/>
      <c r="N130" s="159"/>
      <c r="O130" s="159"/>
      <c r="P130" s="159"/>
      <c r="Q130" s="159"/>
      <c r="R130" s="159"/>
      <c r="S130" s="159"/>
      <c r="T130" s="159"/>
      <c r="U130" s="159"/>
      <c r="V130" s="159"/>
      <c r="W130" s="162">
        <v>4.4000000000000004</v>
      </c>
      <c r="X130" s="162">
        <v>7</v>
      </c>
      <c r="Y130" s="159"/>
      <c r="Z130" s="159"/>
      <c r="AA130" s="159"/>
      <c r="AB130" s="159"/>
      <c r="AC130" s="159"/>
      <c r="AD130" s="159"/>
      <c r="AE130" s="159"/>
      <c r="AF130" s="159"/>
      <c r="AG130" s="159"/>
      <c r="AH130" s="159"/>
      <c r="AI130" s="159"/>
    </row>
    <row r="131" spans="1:35">
      <c r="A131" s="157" t="s">
        <v>8373</v>
      </c>
      <c r="B131" s="157" t="s">
        <v>8374</v>
      </c>
      <c r="C131" s="158" t="s">
        <v>8375</v>
      </c>
      <c r="D131" s="157" t="s">
        <v>145</v>
      </c>
      <c r="E131" s="157" t="s">
        <v>1023</v>
      </c>
      <c r="F131" s="157" t="s">
        <v>8344</v>
      </c>
      <c r="G131" s="182" t="s">
        <v>8376</v>
      </c>
      <c r="H131" s="159"/>
      <c r="I131" s="159"/>
      <c r="J131" s="159"/>
      <c r="K131" s="159"/>
      <c r="L131" s="159"/>
      <c r="M131" s="159"/>
      <c r="N131" s="159"/>
      <c r="O131" s="159"/>
      <c r="P131" s="160" t="s">
        <v>8377</v>
      </c>
      <c r="Q131" s="161"/>
      <c r="R131" s="161"/>
      <c r="S131" s="161"/>
      <c r="T131" s="161"/>
      <c r="U131" s="159"/>
      <c r="V131" s="164" t="s">
        <v>8347</v>
      </c>
      <c r="W131" s="162">
        <v>3.4</v>
      </c>
      <c r="X131" s="162">
        <v>5</v>
      </c>
      <c r="Y131" s="159"/>
      <c r="Z131" s="159"/>
      <c r="AA131" s="159"/>
      <c r="AB131" s="159"/>
      <c r="AC131" s="159"/>
      <c r="AD131" s="159"/>
      <c r="AE131" s="159"/>
      <c r="AF131" s="159"/>
      <c r="AG131" s="159"/>
      <c r="AH131" s="159"/>
      <c r="AI131" s="159"/>
    </row>
    <row r="132" spans="1:35">
      <c r="A132" s="157" t="s">
        <v>8378</v>
      </c>
      <c r="B132" s="157" t="s">
        <v>8379</v>
      </c>
      <c r="C132" s="158" t="s">
        <v>8380</v>
      </c>
      <c r="D132" s="157" t="s">
        <v>145</v>
      </c>
      <c r="E132" s="157" t="s">
        <v>1023</v>
      </c>
      <c r="F132" s="157" t="s">
        <v>8381</v>
      </c>
      <c r="G132" s="182" t="s">
        <v>8382</v>
      </c>
      <c r="H132" s="159"/>
      <c r="I132" s="159"/>
      <c r="J132" s="159"/>
      <c r="K132" s="159"/>
      <c r="L132" s="159"/>
      <c r="M132" s="159"/>
      <c r="N132" s="159"/>
      <c r="O132" s="159"/>
      <c r="P132" s="160" t="s">
        <v>8383</v>
      </c>
      <c r="Q132" s="161"/>
      <c r="R132" s="161"/>
      <c r="S132" s="161"/>
      <c r="T132" s="159"/>
      <c r="U132" s="164" t="s">
        <v>8384</v>
      </c>
      <c r="V132" s="164" t="s">
        <v>4996</v>
      </c>
      <c r="W132" s="162">
        <v>4</v>
      </c>
      <c r="X132" s="162">
        <v>40</v>
      </c>
      <c r="Y132" s="159"/>
      <c r="Z132" s="159"/>
      <c r="AA132" s="159"/>
      <c r="AB132" s="159"/>
      <c r="AC132" s="159"/>
      <c r="AD132" s="159"/>
      <c r="AE132" s="159"/>
      <c r="AF132" s="159"/>
      <c r="AG132" s="159"/>
      <c r="AH132" s="159"/>
      <c r="AI132" s="159"/>
    </row>
    <row r="133" spans="1:35">
      <c r="A133" s="157" t="s">
        <v>8385</v>
      </c>
      <c r="B133" s="157" t="s">
        <v>8386</v>
      </c>
      <c r="C133" s="158" t="s">
        <v>8387</v>
      </c>
      <c r="D133" s="157" t="s">
        <v>372</v>
      </c>
      <c r="E133" s="157" t="s">
        <v>1023</v>
      </c>
      <c r="F133" s="159"/>
      <c r="G133" s="181"/>
      <c r="H133" s="159"/>
      <c r="I133" s="159"/>
      <c r="J133" s="159"/>
      <c r="K133" s="159"/>
      <c r="L133" s="159"/>
      <c r="M133" s="159"/>
      <c r="N133" s="159"/>
      <c r="O133" s="159"/>
      <c r="P133" s="160" t="s">
        <v>8388</v>
      </c>
      <c r="Q133" s="161"/>
      <c r="R133" s="161"/>
      <c r="S133" s="161"/>
      <c r="T133" s="161"/>
      <c r="U133" s="161"/>
      <c r="V133" s="159"/>
      <c r="W133" s="162">
        <v>4.8</v>
      </c>
      <c r="X133" s="162">
        <v>4</v>
      </c>
      <c r="Y133" s="159"/>
      <c r="Z133" s="159"/>
      <c r="AA133" s="159"/>
      <c r="AB133" s="159"/>
      <c r="AC133" s="159"/>
      <c r="AD133" s="159"/>
      <c r="AE133" s="159"/>
      <c r="AF133" s="159"/>
      <c r="AG133" s="159"/>
      <c r="AH133" s="159"/>
      <c r="AI133" s="159"/>
    </row>
    <row r="134" spans="1:35">
      <c r="A134" s="157" t="s">
        <v>8389</v>
      </c>
      <c r="B134" s="157" t="s">
        <v>8390</v>
      </c>
      <c r="C134" s="158" t="s">
        <v>8391</v>
      </c>
      <c r="D134" s="157" t="s">
        <v>145</v>
      </c>
      <c r="E134" s="157" t="s">
        <v>1023</v>
      </c>
      <c r="F134" s="159"/>
      <c r="G134" s="182" t="s">
        <v>8392</v>
      </c>
      <c r="H134" s="159"/>
      <c r="I134" s="159"/>
      <c r="J134" s="159"/>
      <c r="K134" s="159"/>
      <c r="L134" s="159"/>
      <c r="M134" s="159"/>
      <c r="N134" s="159"/>
      <c r="O134" s="159"/>
      <c r="P134" s="159"/>
      <c r="Q134" s="159"/>
      <c r="R134" s="159"/>
      <c r="S134" s="159"/>
      <c r="T134" s="159"/>
      <c r="U134" s="164" t="s">
        <v>8393</v>
      </c>
      <c r="V134" s="164" t="s">
        <v>8394</v>
      </c>
      <c r="W134" s="162">
        <v>4.9000000000000004</v>
      </c>
      <c r="X134" s="162">
        <v>9</v>
      </c>
      <c r="Y134" s="159"/>
      <c r="Z134" s="159"/>
      <c r="AA134" s="159"/>
      <c r="AB134" s="159"/>
      <c r="AC134" s="159"/>
      <c r="AD134" s="159"/>
      <c r="AE134" s="159"/>
      <c r="AF134" s="159"/>
      <c r="AG134" s="159"/>
      <c r="AH134" s="159"/>
      <c r="AI134" s="159"/>
    </row>
    <row r="135" spans="1:35">
      <c r="A135" s="157" t="s">
        <v>8395</v>
      </c>
      <c r="B135" s="157" t="s">
        <v>8396</v>
      </c>
      <c r="C135" s="158" t="s">
        <v>8397</v>
      </c>
      <c r="D135" s="157" t="s">
        <v>145</v>
      </c>
      <c r="E135" s="157" t="s">
        <v>1023</v>
      </c>
      <c r="F135" s="157" t="s">
        <v>8398</v>
      </c>
      <c r="G135" s="181"/>
      <c r="H135" s="159"/>
      <c r="I135" s="159"/>
      <c r="J135" s="159"/>
      <c r="K135" s="159"/>
      <c r="L135" s="159"/>
      <c r="M135" s="159"/>
      <c r="N135" s="159"/>
      <c r="O135" s="159"/>
      <c r="P135" s="160" t="s">
        <v>8399</v>
      </c>
      <c r="Q135" s="161"/>
      <c r="R135" s="161"/>
      <c r="S135" s="161"/>
      <c r="T135" s="159"/>
      <c r="U135" s="164" t="s">
        <v>8400</v>
      </c>
      <c r="V135" s="163" t="s">
        <v>8401</v>
      </c>
      <c r="W135" s="159"/>
      <c r="X135" s="159"/>
      <c r="Y135" s="159"/>
      <c r="Z135" s="159"/>
      <c r="AA135" s="159"/>
      <c r="AB135" s="159"/>
      <c r="AC135" s="159"/>
      <c r="AD135" s="159"/>
      <c r="AE135" s="159"/>
      <c r="AF135" s="159"/>
      <c r="AG135" s="159"/>
      <c r="AH135" s="159"/>
      <c r="AI135" s="159"/>
    </row>
    <row r="136" spans="1:35">
      <c r="A136" s="157" t="s">
        <v>8402</v>
      </c>
      <c r="B136" s="157" t="s">
        <v>8403</v>
      </c>
      <c r="C136" s="158" t="s">
        <v>8404</v>
      </c>
      <c r="D136" s="157" t="s">
        <v>145</v>
      </c>
      <c r="E136" s="157" t="s">
        <v>1023</v>
      </c>
      <c r="F136" s="159"/>
      <c r="G136" s="181"/>
      <c r="H136" s="159"/>
      <c r="I136" s="159"/>
      <c r="J136" s="159"/>
      <c r="K136" s="159"/>
      <c r="L136" s="159"/>
      <c r="M136" s="159"/>
      <c r="N136" s="159"/>
      <c r="O136" s="159"/>
      <c r="P136" s="159"/>
      <c r="Q136" s="159"/>
      <c r="R136" s="159"/>
      <c r="S136" s="159"/>
      <c r="T136" s="159"/>
      <c r="U136" s="159"/>
      <c r="V136" s="159"/>
      <c r="W136" s="162">
        <v>3.7</v>
      </c>
      <c r="X136" s="162">
        <v>3</v>
      </c>
      <c r="Y136" s="159"/>
      <c r="Z136" s="159"/>
      <c r="AA136" s="159"/>
      <c r="AB136" s="159"/>
      <c r="AC136" s="159"/>
      <c r="AD136" s="159"/>
      <c r="AE136" s="159"/>
      <c r="AF136" s="159"/>
      <c r="AG136" s="159"/>
      <c r="AH136" s="159"/>
      <c r="AI136" s="159"/>
    </row>
    <row r="137" spans="1:35">
      <c r="A137" s="157" t="s">
        <v>8405</v>
      </c>
      <c r="B137" s="157" t="s">
        <v>8406</v>
      </c>
      <c r="C137" s="158" t="s">
        <v>8407</v>
      </c>
      <c r="D137" s="157" t="s">
        <v>145</v>
      </c>
      <c r="E137" s="157" t="s">
        <v>1023</v>
      </c>
      <c r="F137" s="159"/>
      <c r="G137" s="181"/>
      <c r="H137" s="159"/>
      <c r="I137" s="159"/>
      <c r="J137" s="159"/>
      <c r="K137" s="159"/>
      <c r="L137" s="159"/>
      <c r="M137" s="159"/>
      <c r="N137" s="159"/>
      <c r="O137" s="159"/>
      <c r="P137" s="159"/>
      <c r="Q137" s="159"/>
      <c r="R137" s="159"/>
      <c r="S137" s="159"/>
      <c r="T137" s="159"/>
      <c r="U137" s="159"/>
      <c r="V137" s="159"/>
      <c r="W137" s="162">
        <v>5</v>
      </c>
      <c r="X137" s="162">
        <v>1</v>
      </c>
      <c r="Y137" s="159"/>
      <c r="Z137" s="159"/>
      <c r="AA137" s="159"/>
      <c r="AB137" s="159"/>
      <c r="AC137" s="159"/>
      <c r="AD137" s="159"/>
      <c r="AE137" s="159"/>
      <c r="AF137" s="159"/>
      <c r="AG137" s="159"/>
      <c r="AH137" s="159"/>
      <c r="AI137" s="159"/>
    </row>
    <row r="138" spans="1:35">
      <c r="A138" s="157" t="s">
        <v>8408</v>
      </c>
      <c r="B138" s="157" t="s">
        <v>8409</v>
      </c>
      <c r="C138" s="158" t="s">
        <v>8410</v>
      </c>
      <c r="D138" s="157" t="s">
        <v>145</v>
      </c>
      <c r="E138" s="157" t="s">
        <v>1023</v>
      </c>
      <c r="F138" s="159"/>
      <c r="G138" s="181"/>
      <c r="H138" s="159"/>
      <c r="I138" s="159"/>
      <c r="J138" s="159"/>
      <c r="K138" s="159"/>
      <c r="L138" s="159"/>
      <c r="M138" s="159"/>
      <c r="N138" s="159"/>
      <c r="O138" s="159"/>
      <c r="P138" s="160" t="s">
        <v>8411</v>
      </c>
      <c r="Q138" s="161"/>
      <c r="R138" s="161"/>
      <c r="S138" s="161"/>
      <c r="T138" s="159"/>
      <c r="U138" s="164" t="s">
        <v>8412</v>
      </c>
      <c r="V138" s="164" t="s">
        <v>8413</v>
      </c>
      <c r="W138" s="162">
        <v>3.7</v>
      </c>
      <c r="X138" s="162">
        <v>3</v>
      </c>
      <c r="Y138" s="159"/>
      <c r="Z138" s="159"/>
      <c r="AA138" s="159"/>
      <c r="AB138" s="159"/>
      <c r="AC138" s="159"/>
      <c r="AD138" s="159"/>
      <c r="AE138" s="159"/>
      <c r="AF138" s="159"/>
      <c r="AG138" s="159"/>
      <c r="AH138" s="159"/>
      <c r="AI138" s="159"/>
    </row>
    <row r="139" spans="1:35">
      <c r="A139" s="157" t="s">
        <v>8414</v>
      </c>
      <c r="B139" s="157" t="s">
        <v>8415</v>
      </c>
      <c r="C139" s="158" t="s">
        <v>8416</v>
      </c>
      <c r="D139" s="157" t="s">
        <v>145</v>
      </c>
      <c r="E139" s="157" t="s">
        <v>1023</v>
      </c>
      <c r="F139" s="159"/>
      <c r="G139" s="181"/>
      <c r="H139" s="159"/>
      <c r="I139" s="159"/>
      <c r="J139" s="159"/>
      <c r="K139" s="159"/>
      <c r="L139" s="159"/>
      <c r="M139" s="159"/>
      <c r="N139" s="159"/>
      <c r="O139" s="159"/>
      <c r="P139" s="159"/>
      <c r="Q139" s="159"/>
      <c r="R139" s="159"/>
      <c r="S139" s="159"/>
      <c r="T139" s="159"/>
      <c r="U139" s="159"/>
      <c r="V139" s="159"/>
      <c r="W139" s="159"/>
      <c r="X139" s="159"/>
      <c r="Y139" s="159"/>
      <c r="Z139" s="159"/>
      <c r="AA139" s="159"/>
      <c r="AB139" s="159"/>
      <c r="AC139" s="159"/>
      <c r="AD139" s="159"/>
      <c r="AE139" s="159"/>
      <c r="AF139" s="159"/>
      <c r="AG139" s="159"/>
      <c r="AH139" s="159"/>
      <c r="AI139" s="159"/>
    </row>
    <row r="140" spans="1:35">
      <c r="A140" s="157" t="s">
        <v>7804</v>
      </c>
      <c r="B140" s="157" t="s">
        <v>8417</v>
      </c>
      <c r="C140" s="158" t="s">
        <v>8418</v>
      </c>
      <c r="D140" s="157" t="s">
        <v>145</v>
      </c>
      <c r="E140" s="157" t="s">
        <v>1023</v>
      </c>
      <c r="F140" s="157" t="s">
        <v>7807</v>
      </c>
      <c r="G140" s="182" t="s">
        <v>7808</v>
      </c>
      <c r="H140" s="159"/>
      <c r="I140" s="159"/>
      <c r="J140" s="159"/>
      <c r="K140" s="159"/>
      <c r="L140" s="159"/>
      <c r="M140" s="159"/>
      <c r="N140" s="159"/>
      <c r="O140" s="159"/>
      <c r="P140" s="160" t="s">
        <v>8419</v>
      </c>
      <c r="Q140" s="161"/>
      <c r="R140" s="161"/>
      <c r="S140" s="161"/>
      <c r="T140" s="161"/>
      <c r="U140" s="159"/>
      <c r="V140" s="164" t="s">
        <v>7811</v>
      </c>
      <c r="W140" s="162">
        <v>3</v>
      </c>
      <c r="X140" s="162">
        <v>4</v>
      </c>
      <c r="Y140" s="159"/>
      <c r="Z140" s="159"/>
      <c r="AA140" s="159"/>
      <c r="AB140" s="159"/>
      <c r="AC140" s="159"/>
      <c r="AD140" s="159"/>
      <c r="AE140" s="159"/>
      <c r="AF140" s="159"/>
      <c r="AG140" s="159"/>
      <c r="AH140" s="159"/>
      <c r="AI140" s="159"/>
    </row>
    <row r="141" spans="1:35">
      <c r="A141" s="157" t="s">
        <v>8420</v>
      </c>
      <c r="B141" s="157" t="s">
        <v>8421</v>
      </c>
      <c r="C141" s="158" t="s">
        <v>8422</v>
      </c>
      <c r="D141" s="157" t="s">
        <v>145</v>
      </c>
      <c r="E141" s="157" t="s">
        <v>1023</v>
      </c>
      <c r="F141" s="159"/>
      <c r="G141" s="181"/>
      <c r="H141" s="159"/>
      <c r="I141" s="159"/>
      <c r="J141" s="159"/>
      <c r="K141" s="159"/>
      <c r="L141" s="159"/>
      <c r="M141" s="159"/>
      <c r="N141" s="159"/>
      <c r="O141" s="159"/>
      <c r="P141" s="160" t="s">
        <v>8423</v>
      </c>
      <c r="Q141" s="161"/>
      <c r="R141" s="161"/>
      <c r="S141" s="161"/>
      <c r="T141" s="161"/>
      <c r="U141" s="161"/>
      <c r="V141" s="159"/>
      <c r="W141" s="162">
        <v>2</v>
      </c>
      <c r="X141" s="162">
        <v>1</v>
      </c>
      <c r="Y141" s="159"/>
      <c r="Z141" s="159"/>
      <c r="AA141" s="159"/>
      <c r="AB141" s="159"/>
      <c r="AC141" s="159"/>
      <c r="AD141" s="159"/>
      <c r="AE141" s="159"/>
      <c r="AF141" s="159"/>
      <c r="AG141" s="159"/>
      <c r="AH141" s="159"/>
      <c r="AI141" s="159"/>
    </row>
    <row r="142" spans="1:35">
      <c r="A142" s="124" t="s">
        <v>8424</v>
      </c>
      <c r="B142" s="124" t="s">
        <v>8425</v>
      </c>
      <c r="C142" s="166" t="s">
        <v>8426</v>
      </c>
      <c r="D142" s="124" t="s">
        <v>145</v>
      </c>
      <c r="E142" s="124" t="s">
        <v>1023</v>
      </c>
      <c r="F142" s="167"/>
      <c r="G142" s="183" t="s">
        <v>8427</v>
      </c>
      <c r="H142" s="167"/>
      <c r="I142" s="167"/>
      <c r="J142" s="167"/>
      <c r="K142" s="167"/>
      <c r="L142" s="167"/>
      <c r="M142" s="167"/>
      <c r="N142" s="167"/>
      <c r="O142" s="167"/>
      <c r="P142" s="126" t="s">
        <v>7996</v>
      </c>
      <c r="Q142" s="168"/>
      <c r="R142" s="168"/>
      <c r="S142" s="168"/>
      <c r="T142" s="167"/>
      <c r="U142" s="169" t="s">
        <v>8428</v>
      </c>
      <c r="V142" s="167"/>
      <c r="W142" s="170">
        <v>4</v>
      </c>
      <c r="X142" s="170">
        <v>107</v>
      </c>
      <c r="Y142" s="167"/>
      <c r="Z142" s="167"/>
      <c r="AA142" s="167"/>
      <c r="AB142" s="167"/>
      <c r="AC142" s="167"/>
      <c r="AD142" s="167"/>
      <c r="AE142" s="167"/>
      <c r="AF142" s="167"/>
      <c r="AG142" s="167"/>
      <c r="AH142" s="167"/>
      <c r="AI142" s="167"/>
    </row>
    <row r="143" spans="1:35">
      <c r="A143" s="157" t="s">
        <v>8107</v>
      </c>
      <c r="B143" s="159" t="s">
        <v>8429</v>
      </c>
      <c r="C143" s="171" t="s">
        <v>8430</v>
      </c>
      <c r="D143" s="157" t="s">
        <v>7013</v>
      </c>
      <c r="E143" s="172" t="s">
        <v>1022</v>
      </c>
      <c r="F143" s="159"/>
      <c r="G143" s="181"/>
      <c r="H143" s="159"/>
      <c r="I143" s="159"/>
      <c r="J143" s="159"/>
      <c r="K143" s="159"/>
      <c r="L143" s="159"/>
      <c r="M143" s="159"/>
      <c r="N143" s="159"/>
      <c r="O143" s="159"/>
      <c r="P143" s="159"/>
      <c r="Q143" s="159"/>
      <c r="R143" s="159"/>
      <c r="S143" s="159"/>
      <c r="T143" s="159"/>
      <c r="U143" s="173" t="s">
        <v>8431</v>
      </c>
      <c r="V143" s="159"/>
      <c r="W143" s="162">
        <v>3.9</v>
      </c>
      <c r="X143" s="162">
        <v>-10</v>
      </c>
      <c r="Y143" s="174" t="s">
        <v>5336</v>
      </c>
      <c r="Z143" s="159"/>
      <c r="AA143" s="159"/>
      <c r="AB143" s="159"/>
      <c r="AC143" s="159"/>
      <c r="AD143" s="159"/>
      <c r="AE143" s="174" t="s">
        <v>148</v>
      </c>
      <c r="AF143" s="159"/>
      <c r="AG143" s="159"/>
      <c r="AH143" s="159"/>
      <c r="AI143" s="159"/>
    </row>
    <row r="144" spans="1:35">
      <c r="A144" s="157" t="s">
        <v>8432</v>
      </c>
      <c r="B144" s="128" t="s">
        <v>8433</v>
      </c>
      <c r="C144" s="173" t="s">
        <v>8434</v>
      </c>
      <c r="D144" s="157"/>
      <c r="E144" s="172" t="s">
        <v>1022</v>
      </c>
      <c r="F144" s="159"/>
      <c r="G144" s="181"/>
      <c r="H144" s="159"/>
      <c r="I144" s="159"/>
      <c r="J144" s="159"/>
      <c r="K144" s="159"/>
      <c r="L144" s="159"/>
      <c r="M144" s="159"/>
      <c r="N144" s="159"/>
      <c r="O144" s="159"/>
      <c r="P144" s="159"/>
      <c r="Q144" s="159"/>
      <c r="R144" s="159"/>
      <c r="S144" s="159"/>
      <c r="T144" s="159"/>
      <c r="U144" s="173" t="s">
        <v>8435</v>
      </c>
      <c r="V144" s="161"/>
      <c r="W144" s="161"/>
      <c r="X144" s="159"/>
      <c r="Y144" s="174" t="s">
        <v>5336</v>
      </c>
      <c r="Z144" s="159"/>
      <c r="AA144" s="159"/>
      <c r="AB144" s="159"/>
      <c r="AC144" s="159"/>
      <c r="AD144" s="159"/>
      <c r="AE144" s="174" t="s">
        <v>148</v>
      </c>
      <c r="AF144" s="159"/>
      <c r="AG144" s="159"/>
      <c r="AH144" s="159"/>
      <c r="AI144" s="159"/>
    </row>
    <row r="145" spans="1:35">
      <c r="A145" s="157" t="s">
        <v>8107</v>
      </c>
      <c r="B145" s="128" t="s">
        <v>8436</v>
      </c>
      <c r="C145" s="171" t="s">
        <v>8437</v>
      </c>
      <c r="D145" s="157" t="s">
        <v>3661</v>
      </c>
      <c r="E145" s="172" t="s">
        <v>1022</v>
      </c>
      <c r="F145" s="159"/>
      <c r="G145" s="181"/>
      <c r="H145" s="159"/>
      <c r="I145" s="159"/>
      <c r="J145" s="159"/>
      <c r="K145" s="159"/>
      <c r="L145" s="159"/>
      <c r="M145" s="159"/>
      <c r="N145" s="159"/>
      <c r="O145" s="159"/>
      <c r="P145" s="159"/>
      <c r="Q145" s="159"/>
      <c r="R145" s="159"/>
      <c r="S145" s="159"/>
      <c r="T145" s="159"/>
      <c r="U145" s="173" t="s">
        <v>8438</v>
      </c>
      <c r="V145" s="161"/>
      <c r="W145" s="161"/>
      <c r="X145" s="159"/>
      <c r="Y145" s="174" t="s">
        <v>5336</v>
      </c>
      <c r="Z145" s="159"/>
      <c r="AA145" s="159"/>
      <c r="AB145" s="159"/>
      <c r="AC145" s="159"/>
      <c r="AD145" s="159"/>
      <c r="AE145" s="174" t="s">
        <v>148</v>
      </c>
      <c r="AF145" s="159"/>
      <c r="AG145" s="159"/>
      <c r="AH145" s="159"/>
      <c r="AI145" s="159"/>
    </row>
    <row r="146" spans="1:35">
      <c r="A146" s="157" t="s">
        <v>8439</v>
      </c>
      <c r="B146" s="175" t="s">
        <v>8440</v>
      </c>
      <c r="C146" s="171" t="s">
        <v>8441</v>
      </c>
      <c r="D146" s="157" t="s">
        <v>7088</v>
      </c>
      <c r="E146" s="172" t="s">
        <v>1022</v>
      </c>
      <c r="F146" s="159"/>
      <c r="G146" s="181"/>
      <c r="H146" s="159"/>
      <c r="I146" s="159"/>
      <c r="J146" s="159"/>
      <c r="K146" s="159"/>
      <c r="L146" s="159"/>
      <c r="M146" s="159"/>
      <c r="N146" s="159"/>
      <c r="O146" s="159"/>
      <c r="P146" s="159"/>
      <c r="Q146" s="159"/>
      <c r="R146" s="159"/>
      <c r="S146" s="159"/>
      <c r="T146" s="159"/>
      <c r="U146" s="173" t="s">
        <v>8442</v>
      </c>
      <c r="V146" s="159"/>
      <c r="W146" s="162">
        <v>4.0999999999999996</v>
      </c>
      <c r="X146" s="162">
        <v>-15</v>
      </c>
      <c r="Y146" s="174" t="s">
        <v>5336</v>
      </c>
      <c r="Z146" s="159"/>
      <c r="AA146" s="159"/>
      <c r="AB146" s="159"/>
      <c r="AC146" s="159"/>
      <c r="AD146" s="159"/>
      <c r="AE146" s="174" t="s">
        <v>148</v>
      </c>
      <c r="AF146" s="159"/>
      <c r="AG146" s="159"/>
      <c r="AH146" s="159"/>
      <c r="AI146" s="159"/>
    </row>
    <row r="147" spans="1:35">
      <c r="A147" s="157" t="s">
        <v>8443</v>
      </c>
      <c r="B147" s="13" t="s">
        <v>8444</v>
      </c>
      <c r="C147" s="171" t="s">
        <v>8445</v>
      </c>
      <c r="D147" s="157" t="s">
        <v>8446</v>
      </c>
      <c r="E147" s="172" t="s">
        <v>1022</v>
      </c>
      <c r="F147" s="159"/>
      <c r="G147" s="181"/>
      <c r="H147" s="159"/>
      <c r="I147" s="159"/>
      <c r="J147" s="159"/>
      <c r="K147" s="159"/>
      <c r="L147" s="159"/>
      <c r="M147" s="159"/>
      <c r="N147" s="159"/>
      <c r="O147" s="159"/>
      <c r="P147" s="159"/>
      <c r="Q147" s="159"/>
      <c r="R147" s="159"/>
      <c r="S147" s="159"/>
      <c r="T147" s="159"/>
      <c r="U147" s="173" t="s">
        <v>8447</v>
      </c>
      <c r="V147" s="159"/>
      <c r="W147" s="162">
        <v>5</v>
      </c>
      <c r="X147" s="162">
        <v>-1</v>
      </c>
      <c r="Y147" s="174" t="s">
        <v>5336</v>
      </c>
      <c r="Z147" s="159"/>
      <c r="AA147" s="159"/>
      <c r="AB147" s="159"/>
      <c r="AC147" s="159"/>
      <c r="AD147" s="159"/>
      <c r="AE147" s="174" t="s">
        <v>148</v>
      </c>
      <c r="AF147" s="159"/>
      <c r="AG147" s="159"/>
      <c r="AH147" s="159"/>
      <c r="AI147" s="159"/>
    </row>
    <row r="148" spans="1:35">
      <c r="A148" s="157" t="s">
        <v>8107</v>
      </c>
      <c r="B148" s="159" t="s">
        <v>8448</v>
      </c>
      <c r="C148" s="173" t="s">
        <v>8449</v>
      </c>
      <c r="D148" s="157"/>
      <c r="E148" s="172" t="s">
        <v>1022</v>
      </c>
      <c r="F148" s="159"/>
      <c r="G148" s="181"/>
      <c r="H148" s="159"/>
      <c r="I148" s="159"/>
      <c r="J148" s="159"/>
      <c r="K148" s="159"/>
      <c r="L148" s="159"/>
      <c r="M148" s="159"/>
      <c r="N148" s="159"/>
      <c r="O148" s="159"/>
      <c r="P148" s="159"/>
      <c r="Q148" s="159"/>
      <c r="R148" s="159"/>
      <c r="S148" s="159"/>
      <c r="T148" s="159"/>
      <c r="U148" s="173" t="s">
        <v>8450</v>
      </c>
      <c r="V148" s="161"/>
      <c r="W148" s="161"/>
      <c r="X148" s="159"/>
      <c r="Y148" s="174" t="s">
        <v>5336</v>
      </c>
      <c r="Z148" s="159"/>
      <c r="AA148" s="159"/>
      <c r="AB148" s="159"/>
      <c r="AC148" s="159"/>
      <c r="AD148" s="159"/>
      <c r="AE148" s="174" t="s">
        <v>148</v>
      </c>
      <c r="AF148" s="159"/>
      <c r="AG148" s="159"/>
      <c r="AH148" s="159"/>
      <c r="AI148" s="159"/>
    </row>
    <row r="149" spans="1:35">
      <c r="A149" s="157" t="s">
        <v>8107</v>
      </c>
      <c r="B149" s="159" t="s">
        <v>8451</v>
      </c>
      <c r="C149" s="171" t="s">
        <v>8452</v>
      </c>
      <c r="D149" s="157" t="s">
        <v>161</v>
      </c>
      <c r="E149" s="172" t="s">
        <v>1022</v>
      </c>
      <c r="F149" s="159"/>
      <c r="G149" s="181"/>
      <c r="H149" s="159"/>
      <c r="I149" s="159"/>
      <c r="J149" s="159"/>
      <c r="K149" s="159"/>
      <c r="L149" s="159"/>
      <c r="M149" s="159"/>
      <c r="N149" s="159"/>
      <c r="O149" s="159"/>
      <c r="P149" s="159"/>
      <c r="Q149" s="159"/>
      <c r="R149" s="159"/>
      <c r="S149" s="159"/>
      <c r="T149" s="159"/>
      <c r="U149" s="173" t="s">
        <v>8453</v>
      </c>
      <c r="V149" s="161"/>
      <c r="W149" s="161"/>
      <c r="X149" s="159"/>
      <c r="Y149" s="174" t="s">
        <v>5336</v>
      </c>
      <c r="Z149" s="159"/>
      <c r="AA149" s="159"/>
      <c r="AB149" s="159"/>
      <c r="AC149" s="159"/>
      <c r="AD149" s="159"/>
      <c r="AE149" s="174" t="s">
        <v>148</v>
      </c>
      <c r="AF149" s="159"/>
      <c r="AG149" s="159"/>
      <c r="AH149" s="159"/>
      <c r="AI149" s="159"/>
    </row>
    <row r="150" spans="1:35">
      <c r="A150" s="157" t="s">
        <v>8107</v>
      </c>
      <c r="B150" s="159" t="s">
        <v>8454</v>
      </c>
      <c r="C150" s="171" t="s">
        <v>8455</v>
      </c>
      <c r="D150" s="157" t="s">
        <v>7017</v>
      </c>
      <c r="E150" s="172" t="s">
        <v>1022</v>
      </c>
      <c r="F150" s="159"/>
      <c r="G150" s="181"/>
      <c r="H150" s="159"/>
      <c r="I150" s="159"/>
      <c r="J150" s="159"/>
      <c r="K150" s="159"/>
      <c r="L150" s="159"/>
      <c r="M150" s="159"/>
      <c r="N150" s="159"/>
      <c r="O150" s="159"/>
      <c r="P150" s="159"/>
      <c r="Q150" s="159"/>
      <c r="R150" s="159"/>
      <c r="S150" s="159"/>
      <c r="T150" s="159"/>
      <c r="U150" s="173" t="s">
        <v>8456</v>
      </c>
      <c r="V150" s="159"/>
      <c r="W150" s="162">
        <v>4.0999999999999996</v>
      </c>
      <c r="X150" s="162">
        <v>-8</v>
      </c>
      <c r="Y150" s="174" t="s">
        <v>5336</v>
      </c>
      <c r="Z150" s="159"/>
      <c r="AA150" s="159"/>
      <c r="AB150" s="159"/>
      <c r="AC150" s="159"/>
      <c r="AD150" s="159"/>
      <c r="AE150" s="174" t="s">
        <v>148</v>
      </c>
      <c r="AF150" s="159"/>
      <c r="AG150" s="159"/>
      <c r="AH150" s="159"/>
      <c r="AI150" s="159"/>
    </row>
    <row r="151" spans="1:35">
      <c r="A151" s="157" t="s">
        <v>8457</v>
      </c>
      <c r="B151" s="159" t="s">
        <v>8458</v>
      </c>
      <c r="C151" s="171" t="s">
        <v>8459</v>
      </c>
      <c r="D151" s="157" t="s">
        <v>8460</v>
      </c>
      <c r="E151" s="172" t="s">
        <v>1022</v>
      </c>
      <c r="F151" s="159"/>
      <c r="G151" s="181"/>
      <c r="H151" s="159"/>
      <c r="I151" s="159"/>
      <c r="J151" s="159"/>
      <c r="K151" s="159"/>
      <c r="L151" s="159"/>
      <c r="M151" s="159"/>
      <c r="N151" s="159"/>
      <c r="O151" s="159"/>
      <c r="P151" s="159"/>
      <c r="Q151" s="159"/>
      <c r="R151" s="159"/>
      <c r="S151" s="159"/>
      <c r="T151" s="159"/>
      <c r="U151" s="173" t="s">
        <v>8461</v>
      </c>
      <c r="V151" s="161"/>
      <c r="W151" s="161"/>
      <c r="X151" s="159"/>
      <c r="Y151" s="174" t="s">
        <v>5336</v>
      </c>
      <c r="Z151" s="159"/>
      <c r="AA151" s="159"/>
      <c r="AB151" s="159"/>
      <c r="AC151" s="159"/>
      <c r="AD151" s="159"/>
      <c r="AE151" s="174" t="s">
        <v>148</v>
      </c>
      <c r="AF151" s="159"/>
      <c r="AG151" s="159"/>
      <c r="AH151" s="159"/>
      <c r="AI151" s="159"/>
    </row>
    <row r="152" spans="1:35">
      <c r="A152" s="157" t="s">
        <v>8462</v>
      </c>
      <c r="B152" s="159" t="s">
        <v>8463</v>
      </c>
      <c r="C152" s="171" t="s">
        <v>8464</v>
      </c>
      <c r="D152" s="157" t="s">
        <v>8465</v>
      </c>
      <c r="E152" s="172" t="s">
        <v>1022</v>
      </c>
      <c r="F152" s="159"/>
      <c r="G152" s="181"/>
      <c r="H152" s="159"/>
      <c r="I152" s="159"/>
      <c r="J152" s="159"/>
      <c r="K152" s="159"/>
      <c r="L152" s="159"/>
      <c r="M152" s="159"/>
      <c r="N152" s="159"/>
      <c r="O152" s="159"/>
      <c r="P152" s="159"/>
      <c r="Q152" s="159"/>
      <c r="R152" s="159"/>
      <c r="S152" s="159"/>
      <c r="T152" s="159"/>
      <c r="U152" s="173" t="s">
        <v>8466</v>
      </c>
      <c r="V152" s="159"/>
      <c r="W152" s="162">
        <v>1</v>
      </c>
      <c r="X152" s="162">
        <v>-1</v>
      </c>
      <c r="Y152" s="174" t="s">
        <v>5336</v>
      </c>
      <c r="Z152" s="159"/>
      <c r="AA152" s="159"/>
      <c r="AB152" s="159"/>
      <c r="AC152" s="159"/>
      <c r="AD152" s="159"/>
      <c r="AE152" s="174" t="s">
        <v>148</v>
      </c>
      <c r="AF152" s="159"/>
      <c r="AG152" s="159"/>
      <c r="AH152" s="159"/>
      <c r="AI152" s="159"/>
    </row>
    <row r="153" spans="1:35">
      <c r="A153" s="157" t="s">
        <v>8467</v>
      </c>
      <c r="B153" s="159" t="s">
        <v>8468</v>
      </c>
      <c r="C153" s="171" t="s">
        <v>8469</v>
      </c>
      <c r="D153" s="157" t="s">
        <v>835</v>
      </c>
      <c r="E153" s="172" t="s">
        <v>1022</v>
      </c>
      <c r="F153" s="159"/>
      <c r="G153" s="181"/>
      <c r="H153" s="159"/>
      <c r="I153" s="159"/>
      <c r="J153" s="159"/>
      <c r="K153" s="159"/>
      <c r="L153" s="159"/>
      <c r="M153" s="159"/>
      <c r="N153" s="159"/>
      <c r="O153" s="159"/>
      <c r="P153" s="159"/>
      <c r="Q153" s="159"/>
      <c r="R153" s="159"/>
      <c r="S153" s="159"/>
      <c r="T153" s="159"/>
      <c r="U153" s="173" t="s">
        <v>8470</v>
      </c>
      <c r="V153" s="161"/>
      <c r="W153" s="161"/>
      <c r="X153" s="159"/>
      <c r="Y153" s="174" t="s">
        <v>5336</v>
      </c>
      <c r="Z153" s="159"/>
      <c r="AA153" s="159"/>
      <c r="AB153" s="159"/>
      <c r="AC153" s="159"/>
      <c r="AD153" s="159"/>
      <c r="AE153" s="174" t="s">
        <v>148</v>
      </c>
      <c r="AF153" s="159"/>
      <c r="AG153" s="159"/>
      <c r="AH153" s="159"/>
      <c r="AI153" s="159"/>
    </row>
    <row r="154" spans="1:35">
      <c r="A154" s="157" t="s">
        <v>8471</v>
      </c>
      <c r="B154" s="159" t="s">
        <v>8472</v>
      </c>
      <c r="C154" s="171" t="s">
        <v>8473</v>
      </c>
      <c r="D154" s="157" t="s">
        <v>8474</v>
      </c>
      <c r="E154" s="172" t="s">
        <v>1022</v>
      </c>
      <c r="F154" s="159"/>
      <c r="G154" s="181"/>
      <c r="H154" s="159"/>
      <c r="I154" s="159"/>
      <c r="J154" s="159"/>
      <c r="K154" s="159"/>
      <c r="L154" s="159"/>
      <c r="M154" s="159"/>
      <c r="N154" s="159"/>
      <c r="O154" s="159"/>
      <c r="P154" s="159"/>
      <c r="Q154" s="159"/>
      <c r="R154" s="159"/>
      <c r="S154" s="159"/>
      <c r="T154" s="159"/>
      <c r="U154" s="173" t="s">
        <v>8475</v>
      </c>
      <c r="V154" s="161"/>
      <c r="W154" s="161"/>
      <c r="X154" s="159"/>
      <c r="Y154" s="174" t="s">
        <v>5336</v>
      </c>
      <c r="Z154" s="159"/>
      <c r="AA154" s="159"/>
      <c r="AB154" s="159"/>
      <c r="AC154" s="159"/>
      <c r="AD154" s="159"/>
      <c r="AE154" s="174" t="s">
        <v>148</v>
      </c>
      <c r="AF154" s="159"/>
      <c r="AG154" s="159"/>
      <c r="AH154" s="159"/>
      <c r="AI154" s="159"/>
    </row>
    <row r="155" spans="1:35">
      <c r="A155" s="157" t="s">
        <v>8476</v>
      </c>
      <c r="B155" s="159" t="s">
        <v>8477</v>
      </c>
      <c r="C155" s="171" t="s">
        <v>8478</v>
      </c>
      <c r="D155" s="157" t="s">
        <v>6996</v>
      </c>
      <c r="E155" s="172" t="s">
        <v>1022</v>
      </c>
      <c r="F155" s="159"/>
      <c r="G155" s="181"/>
      <c r="H155" s="159"/>
      <c r="I155" s="159"/>
      <c r="J155" s="159"/>
      <c r="K155" s="159"/>
      <c r="L155" s="159"/>
      <c r="M155" s="159"/>
      <c r="N155" s="159"/>
      <c r="O155" s="159"/>
      <c r="P155" s="159"/>
      <c r="Q155" s="159"/>
      <c r="R155" s="159"/>
      <c r="S155" s="159"/>
      <c r="T155" s="159"/>
      <c r="U155" s="173" t="s">
        <v>8479</v>
      </c>
      <c r="V155" s="159"/>
      <c r="W155" s="162">
        <v>4.3</v>
      </c>
      <c r="X155" s="162">
        <v>-26</v>
      </c>
      <c r="Y155" s="174" t="s">
        <v>5336</v>
      </c>
      <c r="Z155" s="159"/>
      <c r="AA155" s="159"/>
      <c r="AB155" s="159"/>
      <c r="AC155" s="159"/>
      <c r="AD155" s="159"/>
      <c r="AE155" s="174" t="s">
        <v>148</v>
      </c>
      <c r="AF155" s="159"/>
      <c r="AG155" s="159"/>
      <c r="AH155" s="159"/>
      <c r="AI155" s="159"/>
    </row>
    <row r="156" spans="1:35">
      <c r="A156" s="157" t="s">
        <v>8107</v>
      </c>
      <c r="B156" s="159" t="s">
        <v>8480</v>
      </c>
      <c r="C156" s="171" t="s">
        <v>8481</v>
      </c>
      <c r="D156" s="157" t="s">
        <v>8482</v>
      </c>
      <c r="E156" s="172" t="s">
        <v>1022</v>
      </c>
      <c r="F156" s="159"/>
      <c r="G156" s="181"/>
      <c r="H156" s="159"/>
      <c r="I156" s="159"/>
      <c r="J156" s="159"/>
      <c r="K156" s="159"/>
      <c r="L156" s="159"/>
      <c r="M156" s="159"/>
      <c r="N156" s="159"/>
      <c r="O156" s="159"/>
      <c r="P156" s="159"/>
      <c r="Q156" s="159"/>
      <c r="R156" s="159"/>
      <c r="S156" s="159"/>
      <c r="T156" s="159"/>
      <c r="U156" s="173" t="s">
        <v>8483</v>
      </c>
      <c r="V156" s="159"/>
      <c r="W156" s="162">
        <v>4</v>
      </c>
      <c r="X156" s="162">
        <v>-1</v>
      </c>
      <c r="Y156" s="174" t="s">
        <v>5336</v>
      </c>
      <c r="Z156" s="159"/>
      <c r="AA156" s="159"/>
      <c r="AB156" s="159"/>
      <c r="AC156" s="159"/>
      <c r="AD156" s="159"/>
      <c r="AE156" s="174" t="s">
        <v>148</v>
      </c>
      <c r="AF156" s="159"/>
      <c r="AG156" s="159"/>
      <c r="AH156" s="159"/>
      <c r="AI156" s="159"/>
    </row>
    <row r="157" spans="1:35">
      <c r="A157" s="157" t="s">
        <v>8484</v>
      </c>
      <c r="B157" s="159" t="s">
        <v>8485</v>
      </c>
      <c r="C157" s="171" t="s">
        <v>8486</v>
      </c>
      <c r="D157" s="157" t="s">
        <v>7013</v>
      </c>
      <c r="E157" s="172" t="s">
        <v>1022</v>
      </c>
      <c r="F157" s="159"/>
      <c r="G157" s="181"/>
      <c r="H157" s="159"/>
      <c r="I157" s="159"/>
      <c r="J157" s="159"/>
      <c r="K157" s="159"/>
      <c r="L157" s="159"/>
      <c r="M157" s="159"/>
      <c r="N157" s="159"/>
      <c r="O157" s="159"/>
      <c r="P157" s="159"/>
      <c r="Q157" s="159"/>
      <c r="R157" s="159"/>
      <c r="S157" s="159"/>
      <c r="T157" s="159"/>
      <c r="U157" s="173" t="s">
        <v>8487</v>
      </c>
      <c r="V157" s="159"/>
      <c r="W157" s="162">
        <v>4.5</v>
      </c>
      <c r="X157" s="162">
        <v>-69</v>
      </c>
      <c r="Y157" s="174" t="s">
        <v>5336</v>
      </c>
      <c r="Z157" s="159"/>
      <c r="AA157" s="159"/>
      <c r="AB157" s="159"/>
      <c r="AC157" s="159"/>
      <c r="AD157" s="159"/>
      <c r="AE157" s="174" t="s">
        <v>148</v>
      </c>
      <c r="AF157" s="159"/>
      <c r="AG157" s="159"/>
      <c r="AH157" s="159"/>
      <c r="AI157" s="159"/>
    </row>
    <row r="158" spans="1:35">
      <c r="A158" s="157" t="s">
        <v>8488</v>
      </c>
      <c r="B158" s="159" t="s">
        <v>8489</v>
      </c>
      <c r="C158" s="171" t="s">
        <v>8490</v>
      </c>
      <c r="D158" s="157" t="s">
        <v>7000</v>
      </c>
      <c r="E158" s="172" t="s">
        <v>1022</v>
      </c>
      <c r="F158" s="159"/>
      <c r="G158" s="181"/>
      <c r="H158" s="159"/>
      <c r="I158" s="159"/>
      <c r="J158" s="159"/>
      <c r="K158" s="159"/>
      <c r="L158" s="159"/>
      <c r="M158" s="159"/>
      <c r="N158" s="159"/>
      <c r="O158" s="159"/>
      <c r="P158" s="159"/>
      <c r="Q158" s="159"/>
      <c r="R158" s="159"/>
      <c r="S158" s="159"/>
      <c r="T158" s="159"/>
      <c r="U158" s="171" t="s">
        <v>8491</v>
      </c>
      <c r="V158" s="171" t="s">
        <v>8492</v>
      </c>
      <c r="W158" s="162">
        <v>4</v>
      </c>
      <c r="X158" s="162">
        <v>-19</v>
      </c>
      <c r="Y158" s="174" t="s">
        <v>5336</v>
      </c>
      <c r="Z158" s="159"/>
      <c r="AA158" s="159"/>
      <c r="AB158" s="159"/>
      <c r="AC158" s="159"/>
      <c r="AD158" s="159"/>
      <c r="AE158" s="174" t="s">
        <v>148</v>
      </c>
      <c r="AF158" s="159"/>
      <c r="AG158" s="159"/>
      <c r="AH158" s="159"/>
      <c r="AI158" s="159"/>
    </row>
    <row r="159" spans="1:35">
      <c r="A159" s="157" t="s">
        <v>8107</v>
      </c>
      <c r="B159" s="159" t="s">
        <v>8493</v>
      </c>
      <c r="C159" s="171" t="s">
        <v>8494</v>
      </c>
      <c r="D159" s="157" t="s">
        <v>161</v>
      </c>
      <c r="E159" s="172" t="s">
        <v>1022</v>
      </c>
      <c r="F159" s="159"/>
      <c r="G159" s="181"/>
      <c r="H159" s="159"/>
      <c r="I159" s="159"/>
      <c r="J159" s="159"/>
      <c r="K159" s="159"/>
      <c r="L159" s="159"/>
      <c r="M159" s="159"/>
      <c r="N159" s="159"/>
      <c r="O159" s="159"/>
      <c r="P159" s="159"/>
      <c r="Q159" s="159"/>
      <c r="R159" s="159"/>
      <c r="S159" s="159"/>
      <c r="T159" s="159"/>
      <c r="U159" s="173" t="s">
        <v>8495</v>
      </c>
      <c r="V159" s="161"/>
      <c r="W159" s="161"/>
      <c r="X159" s="159"/>
      <c r="Y159" s="174" t="s">
        <v>5336</v>
      </c>
      <c r="Z159" s="159"/>
      <c r="AA159" s="159"/>
      <c r="AB159" s="159"/>
      <c r="AC159" s="159"/>
      <c r="AD159" s="159"/>
      <c r="AE159" s="174" t="s">
        <v>148</v>
      </c>
      <c r="AF159" s="159"/>
      <c r="AG159" s="159"/>
      <c r="AH159" s="159"/>
      <c r="AI159" s="159"/>
    </row>
    <row r="160" spans="1:35">
      <c r="A160" s="157" t="s">
        <v>8496</v>
      </c>
      <c r="B160" s="159" t="s">
        <v>8497</v>
      </c>
      <c r="C160" s="171" t="s">
        <v>8498</v>
      </c>
      <c r="D160" s="157" t="s">
        <v>1082</v>
      </c>
      <c r="E160" s="172" t="s">
        <v>1022</v>
      </c>
      <c r="F160" s="159"/>
      <c r="G160" s="181"/>
      <c r="H160" s="159"/>
      <c r="I160" s="159"/>
      <c r="J160" s="159"/>
      <c r="K160" s="159"/>
      <c r="L160" s="159"/>
      <c r="M160" s="159"/>
      <c r="N160" s="159"/>
      <c r="O160" s="159"/>
      <c r="P160" s="159"/>
      <c r="Q160" s="159"/>
      <c r="R160" s="159"/>
      <c r="S160" s="159"/>
      <c r="T160" s="159"/>
      <c r="U160" s="173" t="s">
        <v>8499</v>
      </c>
      <c r="V160" s="161"/>
      <c r="W160" s="161"/>
      <c r="X160" s="159"/>
      <c r="Y160" s="174" t="s">
        <v>5336</v>
      </c>
      <c r="Z160" s="159"/>
      <c r="AA160" s="159"/>
      <c r="AB160" s="159"/>
      <c r="AC160" s="159"/>
      <c r="AD160" s="159"/>
      <c r="AE160" s="174" t="s">
        <v>148</v>
      </c>
      <c r="AF160" s="159"/>
      <c r="AG160" s="159"/>
      <c r="AH160" s="159"/>
      <c r="AI160" s="159"/>
    </row>
    <row r="161" spans="1:35">
      <c r="A161" s="157" t="s">
        <v>8432</v>
      </c>
      <c r="B161" s="176" t="s">
        <v>8500</v>
      </c>
      <c r="C161" s="171" t="s">
        <v>8501</v>
      </c>
      <c r="D161" s="157" t="s">
        <v>8502</v>
      </c>
      <c r="E161" s="172" t="s">
        <v>1022</v>
      </c>
      <c r="F161" s="159"/>
      <c r="G161" s="181"/>
      <c r="H161" s="159"/>
      <c r="I161" s="159"/>
      <c r="J161" s="159"/>
      <c r="K161" s="159"/>
      <c r="L161" s="159"/>
      <c r="M161" s="159"/>
      <c r="N161" s="159"/>
      <c r="O161" s="159"/>
      <c r="P161" s="159"/>
      <c r="Q161" s="159"/>
      <c r="R161" s="159"/>
      <c r="S161" s="159"/>
      <c r="T161" s="159"/>
      <c r="U161" s="173" t="s">
        <v>8503</v>
      </c>
      <c r="V161" s="159"/>
      <c r="W161" s="162">
        <v>3</v>
      </c>
      <c r="X161" s="162">
        <v>-1</v>
      </c>
      <c r="Y161" s="174" t="s">
        <v>5336</v>
      </c>
      <c r="Z161" s="159"/>
      <c r="AA161" s="159"/>
      <c r="AB161" s="159"/>
      <c r="AC161" s="159"/>
      <c r="AD161" s="159"/>
      <c r="AE161" s="174" t="s">
        <v>148</v>
      </c>
      <c r="AF161" s="159"/>
      <c r="AG161" s="159"/>
      <c r="AH161" s="159"/>
      <c r="AI161" s="159"/>
    </row>
    <row r="162" spans="1:35">
      <c r="A162" s="157" t="s">
        <v>8504</v>
      </c>
      <c r="B162" s="159" t="s">
        <v>8505</v>
      </c>
      <c r="C162" s="171" t="s">
        <v>8506</v>
      </c>
      <c r="D162" s="157" t="s">
        <v>7094</v>
      </c>
      <c r="E162" s="172" t="s">
        <v>1022</v>
      </c>
      <c r="F162" s="159"/>
      <c r="G162" s="181"/>
      <c r="H162" s="159"/>
      <c r="I162" s="159"/>
      <c r="J162" s="159"/>
      <c r="K162" s="159"/>
      <c r="L162" s="159"/>
      <c r="M162" s="159"/>
      <c r="N162" s="159"/>
      <c r="O162" s="159"/>
      <c r="P162" s="159"/>
      <c r="Q162" s="159"/>
      <c r="R162" s="159"/>
      <c r="S162" s="159"/>
      <c r="T162" s="159"/>
      <c r="U162" s="173" t="s">
        <v>8507</v>
      </c>
      <c r="V162" s="161"/>
      <c r="W162" s="161"/>
      <c r="X162" s="159"/>
      <c r="Y162" s="174" t="s">
        <v>5336</v>
      </c>
      <c r="Z162" s="159"/>
      <c r="AA162" s="159"/>
      <c r="AB162" s="159"/>
      <c r="AC162" s="159"/>
      <c r="AD162" s="159"/>
      <c r="AE162" s="174" t="s">
        <v>148</v>
      </c>
      <c r="AF162" s="159"/>
      <c r="AG162" s="159"/>
      <c r="AH162" s="159"/>
      <c r="AI162" s="159"/>
    </row>
    <row r="163" spans="1:35">
      <c r="A163" s="157" t="s">
        <v>8510</v>
      </c>
      <c r="B163" s="159" t="s">
        <v>8511</v>
      </c>
      <c r="C163" s="171" t="s">
        <v>8512</v>
      </c>
      <c r="D163" s="157" t="s">
        <v>2090</v>
      </c>
      <c r="E163" s="159" t="s">
        <v>1020</v>
      </c>
      <c r="F163" s="159"/>
      <c r="G163" s="181"/>
      <c r="H163" s="161"/>
      <c r="I163" s="161"/>
      <c r="J163" s="159"/>
      <c r="K163" s="159"/>
      <c r="L163" s="159"/>
      <c r="M163" s="159"/>
      <c r="N163" s="159"/>
      <c r="O163" s="159"/>
      <c r="P163" s="159"/>
      <c r="Q163" s="159"/>
      <c r="R163" s="159"/>
      <c r="S163" s="159"/>
      <c r="T163" s="159"/>
      <c r="U163" s="173" t="s">
        <v>8513</v>
      </c>
      <c r="V163" s="159"/>
      <c r="W163" s="162">
        <v>3.5</v>
      </c>
      <c r="X163" s="162">
        <v>13</v>
      </c>
      <c r="Y163" s="174" t="s">
        <v>5336</v>
      </c>
      <c r="Z163" s="159"/>
      <c r="AA163" s="159"/>
      <c r="AB163" s="159"/>
      <c r="AC163" s="159"/>
      <c r="AD163" s="159"/>
      <c r="AE163" s="174" t="s">
        <v>148</v>
      </c>
      <c r="AF163" s="159"/>
      <c r="AG163" s="159"/>
      <c r="AH163" s="159"/>
      <c r="AI163" s="159"/>
    </row>
    <row r="164" spans="1:35">
      <c r="A164" s="157" t="s">
        <v>8514</v>
      </c>
      <c r="B164" s="159" t="s">
        <v>8515</v>
      </c>
      <c r="C164" s="171" t="s">
        <v>8516</v>
      </c>
      <c r="D164" s="157" t="s">
        <v>2090</v>
      </c>
      <c r="E164" s="159" t="s">
        <v>1020</v>
      </c>
      <c r="F164" s="159"/>
      <c r="G164" s="181"/>
      <c r="H164" s="159"/>
      <c r="I164" s="159"/>
      <c r="J164" s="159"/>
      <c r="K164" s="159"/>
      <c r="L164" s="159"/>
      <c r="M164" s="159"/>
      <c r="N164" s="159"/>
      <c r="O164" s="159"/>
      <c r="P164" s="159"/>
      <c r="Q164" s="159"/>
      <c r="R164" s="159"/>
      <c r="S164" s="159"/>
      <c r="T164" s="159"/>
      <c r="U164" s="173" t="s">
        <v>8517</v>
      </c>
      <c r="V164" s="159"/>
      <c r="W164" s="162">
        <v>3.9</v>
      </c>
      <c r="X164" s="162">
        <v>7</v>
      </c>
      <c r="Y164" s="174" t="s">
        <v>5336</v>
      </c>
      <c r="Z164" s="159"/>
      <c r="AA164" s="159"/>
      <c r="AB164" s="159"/>
      <c r="AC164" s="159"/>
      <c r="AD164" s="159"/>
      <c r="AE164" s="174" t="s">
        <v>148</v>
      </c>
      <c r="AF164" s="159"/>
      <c r="AG164" s="159"/>
      <c r="AH164" s="159"/>
      <c r="AI164" s="159"/>
    </row>
    <row r="165" spans="1:35">
      <c r="A165" s="157" t="s">
        <v>8518</v>
      </c>
      <c r="B165" s="159" t="s">
        <v>8519</v>
      </c>
      <c r="C165" s="171" t="s">
        <v>8520</v>
      </c>
      <c r="D165" s="157" t="s">
        <v>2090</v>
      </c>
      <c r="E165" s="159" t="s">
        <v>1020</v>
      </c>
      <c r="F165" s="159"/>
      <c r="G165" s="181"/>
      <c r="H165" s="159"/>
      <c r="I165" s="159"/>
      <c r="J165" s="159"/>
      <c r="K165" s="159"/>
      <c r="L165" s="159"/>
      <c r="M165" s="159"/>
      <c r="N165" s="159"/>
      <c r="O165" s="159"/>
      <c r="P165" s="159"/>
      <c r="Q165" s="159"/>
      <c r="R165" s="159"/>
      <c r="S165" s="159"/>
      <c r="T165" s="159"/>
      <c r="U165" s="173" t="s">
        <v>8521</v>
      </c>
      <c r="V165" s="159"/>
      <c r="W165" s="162">
        <v>4.0999999999999996</v>
      </c>
      <c r="X165" s="162">
        <v>7</v>
      </c>
      <c r="Y165" s="174" t="s">
        <v>5336</v>
      </c>
      <c r="Z165" s="159"/>
      <c r="AA165" s="159"/>
      <c r="AB165" s="159"/>
      <c r="AC165" s="159"/>
      <c r="AD165" s="159"/>
      <c r="AE165" s="174" t="s">
        <v>148</v>
      </c>
      <c r="AF165" s="159"/>
      <c r="AG165" s="159"/>
      <c r="AH165" s="159"/>
      <c r="AI165" s="159"/>
    </row>
    <row r="166" spans="1:35">
      <c r="A166" s="157" t="s">
        <v>8522</v>
      </c>
      <c r="B166" s="159" t="s">
        <v>8523</v>
      </c>
      <c r="C166" s="171" t="s">
        <v>8524</v>
      </c>
      <c r="D166" s="157" t="s">
        <v>2090</v>
      </c>
      <c r="E166" s="159" t="s">
        <v>1020</v>
      </c>
      <c r="F166" s="159"/>
      <c r="G166" s="181"/>
      <c r="H166" s="159"/>
      <c r="I166" s="159"/>
      <c r="J166" s="159"/>
      <c r="K166" s="159"/>
      <c r="L166" s="159"/>
      <c r="M166" s="159"/>
      <c r="N166" s="159"/>
      <c r="O166" s="159"/>
      <c r="P166" s="159"/>
      <c r="Q166" s="159"/>
      <c r="R166" s="159"/>
      <c r="S166" s="159"/>
      <c r="T166" s="159"/>
      <c r="U166" s="173" t="s">
        <v>8525</v>
      </c>
      <c r="V166" s="159"/>
      <c r="W166" s="162">
        <v>4.3</v>
      </c>
      <c r="X166" s="162">
        <v>254</v>
      </c>
      <c r="Y166" s="174" t="s">
        <v>5336</v>
      </c>
      <c r="Z166" s="159"/>
      <c r="AA166" s="159"/>
      <c r="AB166" s="159"/>
      <c r="AC166" s="159"/>
      <c r="AD166" s="159"/>
      <c r="AE166" s="174" t="s">
        <v>148</v>
      </c>
      <c r="AF166" s="159"/>
      <c r="AG166" s="159"/>
      <c r="AH166" s="159"/>
      <c r="AI166" s="159"/>
    </row>
    <row r="167" spans="1:35">
      <c r="A167" s="157" t="s">
        <v>8526</v>
      </c>
      <c r="B167" s="159" t="s">
        <v>8527</v>
      </c>
      <c r="C167" s="171" t="s">
        <v>8528</v>
      </c>
      <c r="D167" s="157" t="s">
        <v>50</v>
      </c>
      <c r="E167" s="159" t="s">
        <v>1020</v>
      </c>
      <c r="F167" s="159"/>
      <c r="G167" s="181"/>
      <c r="H167" s="159"/>
      <c r="I167" s="159"/>
      <c r="J167" s="159"/>
      <c r="K167" s="159"/>
      <c r="L167" s="159"/>
      <c r="M167" s="159"/>
      <c r="N167" s="159"/>
      <c r="O167" s="159"/>
      <c r="P167" s="159"/>
      <c r="Q167" s="159"/>
      <c r="R167" s="159"/>
      <c r="S167" s="159"/>
      <c r="T167" s="159"/>
      <c r="U167" s="173" t="s">
        <v>8529</v>
      </c>
      <c r="V167" s="159"/>
      <c r="W167" s="162">
        <v>4.3</v>
      </c>
      <c r="X167" s="162">
        <v>7</v>
      </c>
      <c r="Y167" s="174" t="s">
        <v>5336</v>
      </c>
      <c r="Z167" s="159"/>
      <c r="AA167" s="159"/>
      <c r="AB167" s="159"/>
      <c r="AC167" s="159"/>
      <c r="AD167" s="159"/>
      <c r="AE167" s="174" t="s">
        <v>148</v>
      </c>
      <c r="AF167" s="159"/>
      <c r="AG167" s="159"/>
      <c r="AH167" s="159"/>
      <c r="AI167" s="159"/>
    </row>
    <row r="168" spans="1:35">
      <c r="A168" s="157" t="s">
        <v>8530</v>
      </c>
      <c r="B168" s="159" t="s">
        <v>8531</v>
      </c>
      <c r="C168" s="171" t="s">
        <v>8532</v>
      </c>
      <c r="D168" s="157" t="s">
        <v>2090</v>
      </c>
      <c r="E168" s="159" t="s">
        <v>1020</v>
      </c>
      <c r="F168" s="159"/>
      <c r="G168" s="181"/>
      <c r="H168" s="159"/>
      <c r="I168" s="159"/>
      <c r="J168" s="159"/>
      <c r="K168" s="159"/>
      <c r="L168" s="159"/>
      <c r="M168" s="159"/>
      <c r="N168" s="159"/>
      <c r="O168" s="159"/>
      <c r="P168" s="159"/>
      <c r="Q168" s="159"/>
      <c r="R168" s="159"/>
      <c r="S168" s="159"/>
      <c r="T168" s="159"/>
      <c r="U168" s="173" t="s">
        <v>8533</v>
      </c>
      <c r="V168" s="159"/>
      <c r="W168" s="162">
        <v>4</v>
      </c>
      <c r="X168" s="162">
        <v>10</v>
      </c>
      <c r="Y168" s="174" t="s">
        <v>5336</v>
      </c>
      <c r="Z168" s="159"/>
      <c r="AA168" s="159"/>
      <c r="AB168" s="159"/>
      <c r="AC168" s="159"/>
      <c r="AD168" s="159"/>
      <c r="AE168" s="174" t="s">
        <v>148</v>
      </c>
      <c r="AF168" s="159"/>
      <c r="AG168" s="159"/>
      <c r="AH168" s="159"/>
      <c r="AI168" s="159"/>
    </row>
    <row r="169" spans="1:35">
      <c r="A169" s="157" t="s">
        <v>8534</v>
      </c>
      <c r="B169" s="159" t="s">
        <v>8535</v>
      </c>
      <c r="C169" s="171" t="s">
        <v>8536</v>
      </c>
      <c r="D169" s="157" t="s">
        <v>2090</v>
      </c>
      <c r="E169" s="159" t="s">
        <v>1020</v>
      </c>
      <c r="F169" s="159"/>
      <c r="G169" s="181"/>
      <c r="H169" s="159"/>
      <c r="I169" s="159"/>
      <c r="J169" s="159"/>
      <c r="K169" s="159"/>
      <c r="L169" s="159"/>
      <c r="M169" s="159"/>
      <c r="N169" s="159"/>
      <c r="O169" s="159"/>
      <c r="P169" s="159"/>
      <c r="Q169" s="159"/>
      <c r="R169" s="159"/>
      <c r="S169" s="159"/>
      <c r="T169" s="159"/>
      <c r="U169" s="173" t="s">
        <v>8537</v>
      </c>
      <c r="V169" s="159"/>
      <c r="W169" s="162">
        <v>4.3</v>
      </c>
      <c r="X169" s="162">
        <v>3</v>
      </c>
      <c r="Y169" s="174" t="s">
        <v>5336</v>
      </c>
      <c r="Z169" s="159"/>
      <c r="AA169" s="159"/>
      <c r="AB169" s="159"/>
      <c r="AC169" s="159"/>
      <c r="AD169" s="159"/>
      <c r="AE169" s="174" t="s">
        <v>148</v>
      </c>
      <c r="AF169" s="159"/>
      <c r="AG169" s="159"/>
      <c r="AH169" s="159"/>
      <c r="AI169" s="159"/>
    </row>
    <row r="170" spans="1:35">
      <c r="A170" s="157" t="s">
        <v>8538</v>
      </c>
      <c r="B170" s="159" t="s">
        <v>8539</v>
      </c>
      <c r="C170" s="171" t="s">
        <v>8540</v>
      </c>
      <c r="D170" s="157" t="s">
        <v>50</v>
      </c>
      <c r="E170" s="159" t="s">
        <v>1020</v>
      </c>
      <c r="F170" s="159"/>
      <c r="G170" s="181"/>
      <c r="H170" s="159"/>
      <c r="I170" s="159"/>
      <c r="J170" s="159"/>
      <c r="K170" s="159"/>
      <c r="L170" s="159"/>
      <c r="M170" s="159"/>
      <c r="N170" s="159"/>
      <c r="O170" s="159"/>
      <c r="P170" s="159"/>
      <c r="Q170" s="159"/>
      <c r="R170" s="159"/>
      <c r="S170" s="159"/>
      <c r="T170" s="159"/>
      <c r="U170" s="173" t="s">
        <v>8541</v>
      </c>
      <c r="V170" s="159"/>
      <c r="W170" s="162">
        <v>4.8</v>
      </c>
      <c r="X170" s="162">
        <v>5</v>
      </c>
      <c r="Y170" s="174" t="s">
        <v>5336</v>
      </c>
      <c r="Z170" s="159"/>
      <c r="AA170" s="159"/>
      <c r="AB170" s="159"/>
      <c r="AC170" s="159"/>
      <c r="AD170" s="159"/>
      <c r="AE170" s="174" t="s">
        <v>148</v>
      </c>
      <c r="AF170" s="159"/>
      <c r="AG170" s="159"/>
      <c r="AH170" s="159"/>
      <c r="AI170" s="159"/>
    </row>
    <row r="171" spans="1:35">
      <c r="A171" s="157" t="s">
        <v>8542</v>
      </c>
      <c r="B171" s="159" t="s">
        <v>8543</v>
      </c>
      <c r="C171" s="171" t="s">
        <v>8544</v>
      </c>
      <c r="D171" s="157" t="s">
        <v>2090</v>
      </c>
      <c r="E171" s="159" t="s">
        <v>1020</v>
      </c>
      <c r="F171" s="159"/>
      <c r="G171" s="181"/>
      <c r="H171" s="159"/>
      <c r="I171" s="159"/>
      <c r="J171" s="159"/>
      <c r="K171" s="159"/>
      <c r="L171" s="159"/>
      <c r="M171" s="159"/>
      <c r="N171" s="159"/>
      <c r="O171" s="159"/>
      <c r="P171" s="159"/>
      <c r="Q171" s="159"/>
      <c r="R171" s="159"/>
      <c r="S171" s="159"/>
      <c r="T171" s="159"/>
      <c r="U171" s="173" t="s">
        <v>8545</v>
      </c>
      <c r="V171" s="159"/>
      <c r="W171" s="162">
        <v>2</v>
      </c>
      <c r="X171" s="162">
        <v>1</v>
      </c>
      <c r="Y171" s="174" t="s">
        <v>5336</v>
      </c>
      <c r="Z171" s="159"/>
      <c r="AA171" s="159"/>
      <c r="AB171" s="159"/>
      <c r="AC171" s="159"/>
      <c r="AD171" s="159"/>
      <c r="AE171" s="174" t="s">
        <v>148</v>
      </c>
      <c r="AF171" s="159"/>
      <c r="AG171" s="159"/>
      <c r="AH171" s="159"/>
      <c r="AI171" s="159"/>
    </row>
    <row r="172" spans="1:35">
      <c r="A172" s="157" t="s">
        <v>8546</v>
      </c>
      <c r="B172" s="159" t="s">
        <v>8547</v>
      </c>
      <c r="C172" s="171" t="s">
        <v>8548</v>
      </c>
      <c r="D172" s="157" t="s">
        <v>2090</v>
      </c>
      <c r="E172" s="159" t="s">
        <v>1020</v>
      </c>
      <c r="F172" s="159"/>
      <c r="G172" s="181"/>
      <c r="H172" s="159"/>
      <c r="I172" s="159"/>
      <c r="J172" s="159"/>
      <c r="K172" s="159"/>
      <c r="L172" s="159"/>
      <c r="M172" s="159"/>
      <c r="N172" s="159"/>
      <c r="O172" s="159"/>
      <c r="P172" s="159"/>
      <c r="Q172" s="159"/>
      <c r="R172" s="159"/>
      <c r="S172" s="159"/>
      <c r="T172" s="159"/>
      <c r="U172" s="173" t="s">
        <v>8549</v>
      </c>
      <c r="V172" s="161"/>
      <c r="W172" s="161"/>
      <c r="X172" s="159"/>
      <c r="Y172" s="174" t="s">
        <v>5336</v>
      </c>
      <c r="Z172" s="159"/>
      <c r="AA172" s="159"/>
      <c r="AB172" s="159"/>
      <c r="AC172" s="159"/>
      <c r="AD172" s="159"/>
      <c r="AE172" s="174" t="s">
        <v>148</v>
      </c>
      <c r="AF172" s="159"/>
      <c r="AG172" s="159"/>
      <c r="AH172" s="159"/>
      <c r="AI172" s="159"/>
    </row>
    <row r="173" spans="1:35">
      <c r="A173" s="157" t="s">
        <v>8550</v>
      </c>
      <c r="B173" s="159" t="s">
        <v>8551</v>
      </c>
      <c r="C173" s="171" t="s">
        <v>8552</v>
      </c>
      <c r="D173" s="157" t="s">
        <v>50</v>
      </c>
      <c r="E173" s="159" t="s">
        <v>1020</v>
      </c>
      <c r="F173" s="159"/>
      <c r="G173" s="148" t="s">
        <v>8553</v>
      </c>
      <c r="H173" s="159"/>
      <c r="I173" s="159"/>
      <c r="J173" s="159"/>
      <c r="K173" s="159"/>
      <c r="L173" s="159"/>
      <c r="M173" s="159"/>
      <c r="N173" s="159"/>
      <c r="O173" s="159"/>
      <c r="P173" s="159"/>
      <c r="Q173" s="159"/>
      <c r="R173" s="159"/>
      <c r="S173" s="159"/>
      <c r="T173" s="159"/>
      <c r="U173" s="171" t="s">
        <v>8554</v>
      </c>
      <c r="V173" s="171" t="s">
        <v>8555</v>
      </c>
      <c r="W173" s="162">
        <v>4.0999999999999996</v>
      </c>
      <c r="X173" s="162">
        <v>269</v>
      </c>
      <c r="Y173" s="174" t="s">
        <v>5336</v>
      </c>
      <c r="Z173" s="159"/>
      <c r="AA173" s="159"/>
      <c r="AB173" s="159"/>
      <c r="AC173" s="159"/>
      <c r="AD173" s="159"/>
      <c r="AE173" s="174" t="s">
        <v>148</v>
      </c>
      <c r="AF173" s="159"/>
      <c r="AG173" s="159"/>
      <c r="AH173" s="159"/>
      <c r="AI173" s="159"/>
    </row>
    <row r="174" spans="1:35">
      <c r="A174" s="157" t="s">
        <v>8556</v>
      </c>
      <c r="B174" s="159" t="s">
        <v>8557</v>
      </c>
      <c r="C174" s="171" t="s">
        <v>8558</v>
      </c>
      <c r="D174" s="157" t="s">
        <v>2090</v>
      </c>
      <c r="E174" s="159" t="s">
        <v>1020</v>
      </c>
      <c r="F174" s="159"/>
      <c r="G174" s="148" t="s">
        <v>8559</v>
      </c>
      <c r="H174" s="159"/>
      <c r="I174" s="159"/>
      <c r="J174" s="159"/>
      <c r="K174" s="159"/>
      <c r="L174" s="159"/>
      <c r="M174" s="159"/>
      <c r="N174" s="159"/>
      <c r="O174" s="159"/>
      <c r="P174" s="159"/>
      <c r="Q174" s="159"/>
      <c r="R174" s="159"/>
      <c r="S174" s="159"/>
      <c r="T174" s="159"/>
      <c r="U174" s="173" t="s">
        <v>8560</v>
      </c>
      <c r="V174" s="159"/>
      <c r="W174" s="162">
        <v>4.0999999999999996</v>
      </c>
      <c r="X174" s="162">
        <v>36</v>
      </c>
      <c r="Y174" s="174" t="s">
        <v>5336</v>
      </c>
      <c r="Z174" s="159"/>
      <c r="AA174" s="159"/>
      <c r="AB174" s="159"/>
      <c r="AC174" s="159"/>
      <c r="AD174" s="159"/>
      <c r="AE174" s="174" t="s">
        <v>148</v>
      </c>
      <c r="AF174" s="159"/>
      <c r="AG174" s="159"/>
      <c r="AH174" s="159"/>
      <c r="AI174" s="159"/>
    </row>
    <row r="175" spans="1:35">
      <c r="A175" s="157" t="s">
        <v>8107</v>
      </c>
      <c r="B175" s="159" t="s">
        <v>8561</v>
      </c>
      <c r="C175" s="171" t="s">
        <v>8562</v>
      </c>
      <c r="D175" s="157" t="s">
        <v>50</v>
      </c>
      <c r="E175" s="159" t="s">
        <v>1020</v>
      </c>
      <c r="F175" s="159"/>
      <c r="G175" s="181"/>
      <c r="H175" s="159"/>
      <c r="I175" s="159"/>
      <c r="J175" s="159"/>
      <c r="K175" s="159"/>
      <c r="L175" s="159"/>
      <c r="M175" s="159"/>
      <c r="N175" s="159"/>
      <c r="O175" s="159"/>
      <c r="P175" s="159"/>
      <c r="Q175" s="159"/>
      <c r="R175" s="159"/>
      <c r="S175" s="159"/>
      <c r="T175" s="159"/>
      <c r="U175" s="173" t="s">
        <v>8563</v>
      </c>
      <c r="V175" s="159"/>
      <c r="W175" s="162">
        <v>4.3</v>
      </c>
      <c r="X175" s="162">
        <v>33</v>
      </c>
      <c r="Y175" s="174" t="s">
        <v>5336</v>
      </c>
      <c r="Z175" s="159"/>
      <c r="AA175" s="159"/>
      <c r="AB175" s="159"/>
      <c r="AC175" s="159"/>
      <c r="AD175" s="159"/>
      <c r="AE175" s="174" t="s">
        <v>148</v>
      </c>
      <c r="AF175" s="159"/>
      <c r="AG175" s="159"/>
      <c r="AH175" s="159"/>
      <c r="AI175" s="159"/>
    </row>
    <row r="176" spans="1:35">
      <c r="A176" s="157" t="s">
        <v>8564</v>
      </c>
      <c r="B176" s="159" t="s">
        <v>8565</v>
      </c>
      <c r="C176" s="171" t="s">
        <v>8566</v>
      </c>
      <c r="D176" s="157" t="s">
        <v>2090</v>
      </c>
      <c r="E176" s="159" t="s">
        <v>1020</v>
      </c>
      <c r="F176" s="159"/>
      <c r="G176" s="181"/>
      <c r="H176" s="159"/>
      <c r="I176" s="159"/>
      <c r="J176" s="159"/>
      <c r="K176" s="159"/>
      <c r="L176" s="159"/>
      <c r="M176" s="159"/>
      <c r="N176" s="159"/>
      <c r="O176" s="159"/>
      <c r="P176" s="159"/>
      <c r="Q176" s="159"/>
      <c r="R176" s="159"/>
      <c r="S176" s="159"/>
      <c r="T176" s="159"/>
      <c r="U176" s="173" t="s">
        <v>8567</v>
      </c>
      <c r="V176" s="161"/>
      <c r="W176" s="161"/>
      <c r="X176" s="159"/>
      <c r="Y176" s="174" t="s">
        <v>5336</v>
      </c>
      <c r="Z176" s="159"/>
      <c r="AA176" s="159"/>
      <c r="AB176" s="159"/>
      <c r="AC176" s="159"/>
      <c r="AD176" s="159"/>
      <c r="AE176" s="174" t="s">
        <v>148</v>
      </c>
      <c r="AF176" s="159"/>
      <c r="AG176" s="159"/>
      <c r="AH176" s="159"/>
      <c r="AI176" s="159"/>
    </row>
    <row r="177" spans="1:35">
      <c r="A177" s="157" t="s">
        <v>8568</v>
      </c>
      <c r="B177" s="159" t="s">
        <v>8569</v>
      </c>
      <c r="C177" s="171" t="s">
        <v>8570</v>
      </c>
      <c r="D177" s="157" t="s">
        <v>953</v>
      </c>
      <c r="E177" s="159" t="s">
        <v>1020</v>
      </c>
      <c r="F177" s="159"/>
      <c r="G177" s="181"/>
      <c r="H177" s="159"/>
      <c r="I177" s="159"/>
      <c r="J177" s="159"/>
      <c r="K177" s="159"/>
      <c r="L177" s="159"/>
      <c r="M177" s="159"/>
      <c r="N177" s="159"/>
      <c r="O177" s="159"/>
      <c r="P177" s="159"/>
      <c r="Q177" s="159"/>
      <c r="R177" s="159"/>
      <c r="S177" s="159"/>
      <c r="T177" s="159"/>
      <c r="U177" s="173" t="s">
        <v>8571</v>
      </c>
      <c r="V177" s="159"/>
      <c r="W177" s="162">
        <v>4.0999999999999996</v>
      </c>
      <c r="X177" s="162">
        <v>37</v>
      </c>
      <c r="Y177" s="174" t="s">
        <v>5336</v>
      </c>
      <c r="Z177" s="159"/>
      <c r="AA177" s="159"/>
      <c r="AB177" s="159"/>
      <c r="AC177" s="159"/>
      <c r="AD177" s="159"/>
      <c r="AE177" s="174" t="s">
        <v>148</v>
      </c>
      <c r="AF177" s="159"/>
      <c r="AG177" s="159"/>
      <c r="AH177" s="159"/>
      <c r="AI177" s="159"/>
    </row>
    <row r="178" spans="1:35">
      <c r="A178" s="157" t="s">
        <v>8572</v>
      </c>
      <c r="B178" s="159" t="s">
        <v>8573</v>
      </c>
      <c r="C178" s="171" t="s">
        <v>8574</v>
      </c>
      <c r="D178" s="157" t="s">
        <v>50</v>
      </c>
      <c r="E178" s="159" t="s">
        <v>1020</v>
      </c>
      <c r="F178" s="159"/>
      <c r="G178" s="181"/>
      <c r="H178" s="159"/>
      <c r="I178" s="159"/>
      <c r="J178" s="159"/>
      <c r="K178" s="159"/>
      <c r="L178" s="159"/>
      <c r="M178" s="159"/>
      <c r="N178" s="159"/>
      <c r="O178" s="159"/>
      <c r="P178" s="159"/>
      <c r="Q178" s="159"/>
      <c r="R178" s="159"/>
      <c r="S178" s="159"/>
      <c r="T178" s="159"/>
      <c r="U178" s="173" t="s">
        <v>8575</v>
      </c>
      <c r="V178" s="159"/>
      <c r="W178" s="162">
        <v>3.6</v>
      </c>
      <c r="X178" s="162">
        <v>9</v>
      </c>
      <c r="Y178" s="174" t="s">
        <v>5336</v>
      </c>
      <c r="Z178" s="159"/>
      <c r="AA178" s="159"/>
      <c r="AB178" s="159"/>
      <c r="AC178" s="159"/>
      <c r="AD178" s="159"/>
      <c r="AE178" s="174" t="s">
        <v>148</v>
      </c>
      <c r="AF178" s="159"/>
      <c r="AG178" s="159"/>
      <c r="AH178" s="159"/>
      <c r="AI178" s="159"/>
    </row>
    <row r="179" spans="1:35">
      <c r="A179" s="157" t="s">
        <v>8576</v>
      </c>
      <c r="B179" s="159" t="s">
        <v>8577</v>
      </c>
      <c r="C179" s="171" t="s">
        <v>8578</v>
      </c>
      <c r="D179" s="157" t="s">
        <v>50</v>
      </c>
      <c r="E179" s="159" t="s">
        <v>1020</v>
      </c>
      <c r="F179" s="159"/>
      <c r="G179" s="181"/>
      <c r="H179" s="159"/>
      <c r="I179" s="159"/>
      <c r="J179" s="159"/>
      <c r="K179" s="159"/>
      <c r="L179" s="159"/>
      <c r="M179" s="159"/>
      <c r="N179" s="159"/>
      <c r="O179" s="159"/>
      <c r="P179" s="159"/>
      <c r="Q179" s="159"/>
      <c r="R179" s="159"/>
      <c r="S179" s="159"/>
      <c r="T179" s="159"/>
      <c r="U179" s="173" t="s">
        <v>8579</v>
      </c>
      <c r="V179" s="159"/>
      <c r="W179" s="162">
        <v>4</v>
      </c>
      <c r="X179" s="162">
        <v>16</v>
      </c>
      <c r="Y179" s="174" t="s">
        <v>5336</v>
      </c>
      <c r="Z179" s="159"/>
      <c r="AA179" s="159"/>
      <c r="AB179" s="159"/>
      <c r="AC179" s="159"/>
      <c r="AD179" s="159"/>
      <c r="AE179" s="174" t="s">
        <v>148</v>
      </c>
      <c r="AF179" s="159"/>
      <c r="AG179" s="159"/>
      <c r="AH179" s="159"/>
      <c r="AI179" s="159"/>
    </row>
    <row r="180" spans="1:35">
      <c r="A180" s="157" t="s">
        <v>8107</v>
      </c>
      <c r="B180" s="159" t="s">
        <v>8580</v>
      </c>
      <c r="C180" s="171" t="s">
        <v>8581</v>
      </c>
      <c r="D180" s="157" t="s">
        <v>8582</v>
      </c>
      <c r="E180" s="159" t="s">
        <v>1020</v>
      </c>
      <c r="F180" s="159"/>
      <c r="G180" s="181"/>
      <c r="H180" s="159"/>
      <c r="I180" s="159"/>
      <c r="J180" s="159"/>
      <c r="K180" s="159"/>
      <c r="L180" s="159"/>
      <c r="M180" s="159"/>
      <c r="N180" s="159"/>
      <c r="O180" s="159"/>
      <c r="P180" s="159"/>
      <c r="Q180" s="159"/>
      <c r="R180" s="159"/>
      <c r="S180" s="159"/>
      <c r="T180" s="159"/>
      <c r="U180" s="173" t="s">
        <v>8583</v>
      </c>
      <c r="V180" s="159"/>
      <c r="W180" s="162">
        <v>4</v>
      </c>
      <c r="X180" s="162">
        <v>1</v>
      </c>
      <c r="Y180" s="174" t="s">
        <v>5336</v>
      </c>
      <c r="Z180" s="159"/>
      <c r="AA180" s="159"/>
      <c r="AB180" s="159"/>
      <c r="AC180" s="159"/>
      <c r="AD180" s="159"/>
      <c r="AE180" s="174" t="s">
        <v>148</v>
      </c>
      <c r="AF180" s="159"/>
      <c r="AG180" s="159"/>
      <c r="AH180" s="159"/>
      <c r="AI180" s="159"/>
    </row>
    <row r="181" spans="1:35">
      <c r="A181" s="157" t="s">
        <v>8584</v>
      </c>
      <c r="B181" s="159" t="s">
        <v>8585</v>
      </c>
      <c r="C181" s="171" t="s">
        <v>8586</v>
      </c>
      <c r="D181" s="157" t="s">
        <v>8587</v>
      </c>
      <c r="E181" s="159" t="s">
        <v>1020</v>
      </c>
      <c r="F181" s="159"/>
      <c r="G181" s="181"/>
      <c r="H181" s="159"/>
      <c r="I181" s="159"/>
      <c r="J181" s="159"/>
      <c r="K181" s="159"/>
      <c r="L181" s="159"/>
      <c r="M181" s="159"/>
      <c r="N181" s="159"/>
      <c r="O181" s="159"/>
      <c r="P181" s="159"/>
      <c r="Q181" s="159"/>
      <c r="R181" s="159"/>
      <c r="S181" s="159"/>
      <c r="T181" s="159"/>
      <c r="U181" s="173" t="s">
        <v>8588</v>
      </c>
      <c r="V181" s="159"/>
      <c r="W181" s="162">
        <v>5</v>
      </c>
      <c r="X181" s="162">
        <v>1</v>
      </c>
      <c r="Y181" s="174" t="s">
        <v>5336</v>
      </c>
      <c r="Z181" s="159"/>
      <c r="AA181" s="159"/>
      <c r="AB181" s="159"/>
      <c r="AC181" s="159"/>
      <c r="AD181" s="159"/>
      <c r="AE181" s="174" t="s">
        <v>148</v>
      </c>
      <c r="AF181" s="159"/>
      <c r="AG181" s="159"/>
      <c r="AH181" s="159"/>
      <c r="AI181" s="159"/>
    </row>
    <row r="182" spans="1:35">
      <c r="A182" s="157" t="s">
        <v>8508</v>
      </c>
      <c r="B182" s="159" t="s">
        <v>8589</v>
      </c>
      <c r="C182" s="171" t="s">
        <v>8590</v>
      </c>
      <c r="D182" s="157" t="s">
        <v>8591</v>
      </c>
      <c r="E182" s="159" t="s">
        <v>1020</v>
      </c>
      <c r="F182" s="159"/>
      <c r="G182" s="181"/>
      <c r="H182" s="159"/>
      <c r="I182" s="159"/>
      <c r="J182" s="159"/>
      <c r="K182" s="159"/>
      <c r="L182" s="159"/>
      <c r="M182" s="159"/>
      <c r="N182" s="159"/>
      <c r="O182" s="159"/>
      <c r="P182" s="159"/>
      <c r="Q182" s="159"/>
      <c r="R182" s="159"/>
      <c r="S182" s="159"/>
      <c r="T182" s="159"/>
      <c r="U182" s="173" t="s">
        <v>8592</v>
      </c>
      <c r="V182" s="159"/>
      <c r="W182" s="162">
        <v>5</v>
      </c>
      <c r="X182" s="162">
        <v>1</v>
      </c>
      <c r="Y182" s="174" t="s">
        <v>5336</v>
      </c>
      <c r="Z182" s="159"/>
      <c r="AA182" s="159"/>
      <c r="AB182" s="159"/>
      <c r="AC182" s="159"/>
      <c r="AD182" s="159"/>
      <c r="AE182" s="174" t="s">
        <v>148</v>
      </c>
      <c r="AF182" s="159"/>
      <c r="AG182" s="159"/>
      <c r="AH182" s="159"/>
      <c r="AI182" s="159"/>
    </row>
    <row r="183" spans="1:35">
      <c r="A183" s="157" t="s">
        <v>8467</v>
      </c>
      <c r="B183" s="159" t="s">
        <v>8593</v>
      </c>
      <c r="C183" s="171" t="s">
        <v>8594</v>
      </c>
      <c r="D183" s="159" t="s">
        <v>50</v>
      </c>
      <c r="E183" s="159" t="s">
        <v>1020</v>
      </c>
      <c r="F183" s="159"/>
      <c r="G183" s="181"/>
      <c r="H183" s="159"/>
      <c r="I183" s="159"/>
      <c r="J183" s="159"/>
      <c r="K183" s="159"/>
      <c r="L183" s="159"/>
      <c r="M183" s="159"/>
      <c r="N183" s="159"/>
      <c r="O183" s="159"/>
      <c r="P183" s="159"/>
      <c r="Q183" s="159"/>
      <c r="R183" s="159"/>
      <c r="S183" s="159"/>
      <c r="T183" s="159"/>
      <c r="U183" s="173" t="s">
        <v>8595</v>
      </c>
      <c r="V183" s="161"/>
      <c r="W183" s="161"/>
      <c r="X183" s="159"/>
      <c r="Y183" s="174" t="s">
        <v>5336</v>
      </c>
      <c r="Z183" s="159"/>
      <c r="AA183" s="159"/>
      <c r="AB183" s="159"/>
      <c r="AC183" s="159"/>
      <c r="AD183" s="159"/>
      <c r="AE183" s="174" t="s">
        <v>148</v>
      </c>
      <c r="AF183" s="159"/>
      <c r="AG183" s="159"/>
      <c r="AH183" s="159"/>
      <c r="AI183" s="159"/>
    </row>
    <row r="184" spans="1:35">
      <c r="A184" s="157" t="s">
        <v>8596</v>
      </c>
      <c r="B184" s="159" t="s">
        <v>8597</v>
      </c>
      <c r="C184" s="171" t="s">
        <v>8598</v>
      </c>
      <c r="D184" s="159" t="s">
        <v>50</v>
      </c>
      <c r="E184" s="159" t="s">
        <v>1020</v>
      </c>
      <c r="F184" s="159"/>
      <c r="G184" s="184" t="s">
        <v>8599</v>
      </c>
      <c r="H184" s="159"/>
      <c r="I184" s="159"/>
      <c r="J184" s="159"/>
      <c r="K184" s="159"/>
      <c r="L184" s="159"/>
      <c r="M184" s="159"/>
      <c r="N184" s="159"/>
      <c r="O184" s="159"/>
      <c r="P184" s="159"/>
      <c r="Q184" s="159"/>
      <c r="R184" s="159"/>
      <c r="S184" s="159"/>
      <c r="T184" s="171" t="s">
        <v>8600</v>
      </c>
      <c r="U184" s="171" t="s">
        <v>8601</v>
      </c>
      <c r="V184" s="173" t="s">
        <v>8600</v>
      </c>
      <c r="W184" s="161"/>
      <c r="X184" s="159"/>
      <c r="Y184" s="174" t="s">
        <v>5336</v>
      </c>
      <c r="Z184" s="159"/>
      <c r="AA184" s="159"/>
      <c r="AB184" s="159"/>
      <c r="AC184" s="159"/>
      <c r="AD184" s="159"/>
      <c r="AE184" s="174" t="s">
        <v>148</v>
      </c>
      <c r="AF184" s="159"/>
      <c r="AG184" s="159"/>
      <c r="AH184" s="159"/>
      <c r="AI184" s="159"/>
    </row>
    <row r="185" spans="1:35">
      <c r="A185" s="157" t="s">
        <v>8602</v>
      </c>
      <c r="B185" s="159" t="s">
        <v>8603</v>
      </c>
      <c r="C185" s="171" t="s">
        <v>8604</v>
      </c>
      <c r="D185" s="157" t="s">
        <v>8605</v>
      </c>
      <c r="E185" s="159" t="s">
        <v>1020</v>
      </c>
      <c r="F185" s="159"/>
      <c r="G185" s="181"/>
      <c r="H185" s="159"/>
      <c r="I185" s="159"/>
      <c r="J185" s="159"/>
      <c r="K185" s="159"/>
      <c r="L185" s="159"/>
      <c r="M185" s="159"/>
      <c r="N185" s="159"/>
      <c r="O185" s="159"/>
      <c r="P185" s="159"/>
      <c r="Q185" s="159"/>
      <c r="R185" s="159"/>
      <c r="S185" s="159"/>
      <c r="T185" s="159"/>
      <c r="U185" s="173" t="s">
        <v>8606</v>
      </c>
      <c r="V185" s="159"/>
      <c r="W185" s="162">
        <v>5</v>
      </c>
      <c r="X185" s="162">
        <v>2</v>
      </c>
      <c r="Y185" s="174" t="s">
        <v>5336</v>
      </c>
      <c r="Z185" s="159"/>
      <c r="AA185" s="159"/>
      <c r="AB185" s="159"/>
      <c r="AC185" s="159"/>
      <c r="AD185" s="159"/>
      <c r="AE185" s="174" t="s">
        <v>148</v>
      </c>
      <c r="AF185" s="159"/>
      <c r="AG185" s="159"/>
      <c r="AH185" s="159"/>
      <c r="AI185" s="159"/>
    </row>
    <row r="186" spans="1:35">
      <c r="A186" s="157" t="s">
        <v>8607</v>
      </c>
      <c r="B186" s="159" t="s">
        <v>8608</v>
      </c>
      <c r="C186" s="171" t="s">
        <v>8609</v>
      </c>
      <c r="D186" s="157" t="s">
        <v>50</v>
      </c>
      <c r="E186" s="159" t="s">
        <v>1020</v>
      </c>
      <c r="F186" s="159"/>
      <c r="G186" s="181"/>
      <c r="H186" s="159"/>
      <c r="I186" s="159"/>
      <c r="J186" s="159"/>
      <c r="K186" s="159"/>
      <c r="L186" s="159"/>
      <c r="M186" s="159"/>
      <c r="N186" s="159"/>
      <c r="O186" s="159"/>
      <c r="P186" s="159"/>
      <c r="Q186" s="159"/>
      <c r="R186" s="159"/>
      <c r="S186" s="159"/>
      <c r="T186" s="159"/>
      <c r="U186" s="173" t="s">
        <v>8610</v>
      </c>
      <c r="V186" s="159"/>
      <c r="W186" s="162">
        <v>3.5</v>
      </c>
      <c r="X186" s="162">
        <v>2</v>
      </c>
      <c r="Y186" s="174" t="s">
        <v>5336</v>
      </c>
      <c r="Z186" s="159"/>
      <c r="AA186" s="159"/>
      <c r="AB186" s="159"/>
      <c r="AC186" s="159"/>
      <c r="AD186" s="159"/>
      <c r="AE186" s="174" t="s">
        <v>148</v>
      </c>
      <c r="AF186" s="159"/>
      <c r="AG186" s="159"/>
      <c r="AH186" s="159"/>
      <c r="AI186" s="159"/>
    </row>
    <row r="187" spans="1:35">
      <c r="A187" s="157" t="s">
        <v>8611</v>
      </c>
      <c r="B187" s="159" t="s">
        <v>8612</v>
      </c>
      <c r="C187" s="171" t="s">
        <v>8613</v>
      </c>
      <c r="D187" s="157" t="s">
        <v>8614</v>
      </c>
      <c r="E187" s="159" t="s">
        <v>1020</v>
      </c>
      <c r="F187" s="159"/>
      <c r="G187" s="181"/>
      <c r="H187" s="159"/>
      <c r="I187" s="159"/>
      <c r="J187" s="159"/>
      <c r="K187" s="159"/>
      <c r="L187" s="159"/>
      <c r="M187" s="159"/>
      <c r="N187" s="159"/>
      <c r="O187" s="159"/>
      <c r="P187" s="159"/>
      <c r="Q187" s="159"/>
      <c r="R187" s="159"/>
      <c r="S187" s="159"/>
      <c r="T187" s="159"/>
      <c r="U187" s="173" t="s">
        <v>8615</v>
      </c>
      <c r="V187" s="159"/>
      <c r="W187" s="162">
        <v>2</v>
      </c>
      <c r="X187" s="162">
        <v>4</v>
      </c>
      <c r="Y187" s="174" t="s">
        <v>5336</v>
      </c>
      <c r="Z187" s="159"/>
      <c r="AA187" s="159"/>
      <c r="AB187" s="159"/>
      <c r="AC187" s="159"/>
      <c r="AD187" s="159"/>
      <c r="AE187" s="174" t="s">
        <v>148</v>
      </c>
      <c r="AF187" s="159"/>
      <c r="AG187" s="159"/>
      <c r="AH187" s="159"/>
      <c r="AI187" s="159"/>
    </row>
    <row r="188" spans="1:35">
      <c r="A188" s="157" t="s">
        <v>8616</v>
      </c>
      <c r="B188" s="159" t="s">
        <v>8617</v>
      </c>
      <c r="C188" s="171" t="s">
        <v>8618</v>
      </c>
      <c r="D188" s="157" t="s">
        <v>50</v>
      </c>
      <c r="E188" s="159" t="s">
        <v>1020</v>
      </c>
      <c r="F188" s="159"/>
      <c r="G188" s="181"/>
      <c r="H188" s="159"/>
      <c r="I188" s="159"/>
      <c r="J188" s="159"/>
      <c r="K188" s="159"/>
      <c r="L188" s="159"/>
      <c r="M188" s="159"/>
      <c r="N188" s="159"/>
      <c r="O188" s="159"/>
      <c r="P188" s="159"/>
      <c r="Q188" s="159"/>
      <c r="R188" s="159"/>
      <c r="S188" s="159"/>
      <c r="T188" s="159"/>
      <c r="U188" s="173" t="s">
        <v>8619</v>
      </c>
      <c r="V188" s="159"/>
      <c r="W188" s="162">
        <v>4.4000000000000004</v>
      </c>
      <c r="X188" s="162">
        <v>20</v>
      </c>
      <c r="Y188" s="174" t="s">
        <v>5336</v>
      </c>
      <c r="Z188" s="159"/>
      <c r="AA188" s="159"/>
      <c r="AB188" s="159"/>
      <c r="AC188" s="159"/>
      <c r="AD188" s="159"/>
      <c r="AE188" s="174" t="s">
        <v>148</v>
      </c>
      <c r="AF188" s="159"/>
      <c r="AG188" s="159"/>
      <c r="AH188" s="159"/>
      <c r="AI188" s="159"/>
    </row>
    <row r="189" spans="1:35">
      <c r="A189" s="157" t="s">
        <v>8620</v>
      </c>
      <c r="B189" s="159" t="s">
        <v>8621</v>
      </c>
      <c r="C189" s="171" t="s">
        <v>8622</v>
      </c>
      <c r="D189" s="157" t="s">
        <v>50</v>
      </c>
      <c r="E189" s="159" t="s">
        <v>1020</v>
      </c>
      <c r="F189" s="159"/>
      <c r="G189" s="181"/>
      <c r="H189" s="159"/>
      <c r="I189" s="159"/>
      <c r="J189" s="159"/>
      <c r="K189" s="159"/>
      <c r="L189" s="159"/>
      <c r="M189" s="159"/>
      <c r="N189" s="159"/>
      <c r="O189" s="159"/>
      <c r="P189" s="159"/>
      <c r="Q189" s="159"/>
      <c r="R189" s="159"/>
      <c r="S189" s="159"/>
      <c r="T189" s="159"/>
      <c r="U189" s="173" t="s">
        <v>8623</v>
      </c>
      <c r="V189" s="159"/>
      <c r="W189" s="162">
        <v>5</v>
      </c>
      <c r="X189" s="162">
        <v>2</v>
      </c>
      <c r="Y189" s="174" t="s">
        <v>5336</v>
      </c>
      <c r="Z189" s="159"/>
      <c r="AA189" s="159"/>
      <c r="AB189" s="159"/>
      <c r="AC189" s="159"/>
      <c r="AD189" s="159"/>
      <c r="AE189" s="174" t="s">
        <v>148</v>
      </c>
      <c r="AF189" s="159"/>
      <c r="AG189" s="159"/>
      <c r="AH189" s="159"/>
      <c r="AI189" s="159"/>
    </row>
    <row r="190" spans="1:35">
      <c r="A190" s="157" t="s">
        <v>8624</v>
      </c>
      <c r="B190" s="177" t="s">
        <v>8625</v>
      </c>
      <c r="C190" s="171" t="s">
        <v>8626</v>
      </c>
      <c r="D190" s="157" t="s">
        <v>50</v>
      </c>
      <c r="E190" s="159" t="s">
        <v>1020</v>
      </c>
      <c r="F190" s="159"/>
      <c r="G190" s="181"/>
      <c r="H190" s="159"/>
      <c r="I190" s="159"/>
      <c r="J190" s="159"/>
      <c r="K190" s="159"/>
      <c r="L190" s="159"/>
      <c r="M190" s="159"/>
      <c r="N190" s="159"/>
      <c r="O190" s="159"/>
      <c r="P190" s="159"/>
      <c r="Q190" s="159"/>
      <c r="R190" s="159"/>
      <c r="S190" s="159"/>
      <c r="T190" s="159"/>
      <c r="U190" s="173" t="s">
        <v>8627</v>
      </c>
      <c r="V190" s="159"/>
      <c r="W190" s="162">
        <v>4.7</v>
      </c>
      <c r="X190" s="162">
        <v>13</v>
      </c>
      <c r="Y190" s="174" t="s">
        <v>5336</v>
      </c>
      <c r="Z190" s="159"/>
      <c r="AA190" s="159"/>
      <c r="AB190" s="159"/>
      <c r="AC190" s="159"/>
      <c r="AD190" s="159"/>
      <c r="AE190" s="174" t="s">
        <v>148</v>
      </c>
      <c r="AF190" s="159"/>
      <c r="AG190" s="159"/>
      <c r="AH190" s="159"/>
      <c r="AI190" s="159"/>
    </row>
    <row r="191" spans="1:35">
      <c r="A191" s="157" t="s">
        <v>8628</v>
      </c>
      <c r="B191" s="177" t="s">
        <v>8629</v>
      </c>
      <c r="C191" s="171" t="s">
        <v>8630</v>
      </c>
      <c r="D191" s="157" t="s">
        <v>50</v>
      </c>
      <c r="E191" s="159" t="s">
        <v>1020</v>
      </c>
      <c r="F191" s="159"/>
      <c r="G191" s="181"/>
      <c r="H191" s="159"/>
      <c r="I191" s="159"/>
      <c r="J191" s="159"/>
      <c r="K191" s="159"/>
      <c r="L191" s="159"/>
      <c r="M191" s="159"/>
      <c r="N191" s="159"/>
      <c r="O191" s="159"/>
      <c r="P191" s="159"/>
      <c r="Q191" s="159"/>
      <c r="R191" s="159"/>
      <c r="S191" s="159"/>
      <c r="T191" s="159"/>
      <c r="U191" s="173" t="s">
        <v>8631</v>
      </c>
      <c r="V191" s="159"/>
      <c r="W191" s="162">
        <v>4.9000000000000004</v>
      </c>
      <c r="X191" s="162">
        <v>15</v>
      </c>
      <c r="Y191" s="174" t="s">
        <v>5336</v>
      </c>
      <c r="Z191" s="159"/>
      <c r="AA191" s="159"/>
      <c r="AB191" s="159"/>
      <c r="AC191" s="159"/>
      <c r="AD191" s="159"/>
      <c r="AE191" s="174" t="s">
        <v>148</v>
      </c>
      <c r="AF191" s="159"/>
      <c r="AG191" s="159"/>
      <c r="AH191" s="159"/>
      <c r="AI191" s="159"/>
    </row>
    <row r="192" spans="1:35">
      <c r="A192" s="157" t="s">
        <v>8632</v>
      </c>
      <c r="B192" s="159" t="s">
        <v>8633</v>
      </c>
      <c r="C192" s="171" t="s">
        <v>8634</v>
      </c>
      <c r="D192" s="157" t="s">
        <v>8591</v>
      </c>
      <c r="E192" s="159" t="s">
        <v>1020</v>
      </c>
      <c r="F192" s="159"/>
      <c r="G192" s="181"/>
      <c r="H192" s="159"/>
      <c r="I192" s="159"/>
      <c r="J192" s="159"/>
      <c r="K192" s="159"/>
      <c r="L192" s="159"/>
      <c r="M192" s="159"/>
      <c r="N192" s="159"/>
      <c r="O192" s="159"/>
      <c r="P192" s="159"/>
      <c r="Q192" s="159"/>
      <c r="R192" s="159"/>
      <c r="S192" s="159"/>
      <c r="T192" s="159"/>
      <c r="U192" s="173" t="s">
        <v>8635</v>
      </c>
      <c r="V192" s="159"/>
      <c r="W192" s="162">
        <v>4.0999999999999996</v>
      </c>
      <c r="X192" s="162">
        <v>9</v>
      </c>
      <c r="Y192" s="174" t="s">
        <v>5336</v>
      </c>
      <c r="Z192" s="159"/>
      <c r="AA192" s="159"/>
      <c r="AB192" s="159"/>
      <c r="AC192" s="159"/>
      <c r="AD192" s="159"/>
      <c r="AE192" s="174" t="s">
        <v>148</v>
      </c>
      <c r="AF192" s="159"/>
      <c r="AG192" s="159"/>
      <c r="AH192" s="159"/>
      <c r="AI192" s="159"/>
    </row>
    <row r="193" spans="1:35">
      <c r="A193" s="157" t="s">
        <v>8636</v>
      </c>
      <c r="B193" s="159" t="s">
        <v>8637</v>
      </c>
      <c r="C193" s="171" t="s">
        <v>8638</v>
      </c>
      <c r="D193" s="157" t="s">
        <v>50</v>
      </c>
      <c r="E193" s="159" t="s">
        <v>1020</v>
      </c>
      <c r="F193" s="159"/>
      <c r="G193" s="181"/>
      <c r="H193" s="159"/>
      <c r="I193" s="159"/>
      <c r="J193" s="159"/>
      <c r="K193" s="159"/>
      <c r="L193" s="159"/>
      <c r="M193" s="159"/>
      <c r="N193" s="159"/>
      <c r="O193" s="159"/>
      <c r="P193" s="159"/>
      <c r="Q193" s="159"/>
      <c r="R193" s="159"/>
      <c r="S193" s="159"/>
      <c r="T193" s="159"/>
      <c r="U193" s="173" t="s">
        <v>8639</v>
      </c>
      <c r="V193" s="159"/>
      <c r="W193" s="162">
        <v>4.5</v>
      </c>
      <c r="X193" s="162">
        <v>4</v>
      </c>
      <c r="Y193" s="174" t="s">
        <v>5336</v>
      </c>
      <c r="Z193" s="159"/>
      <c r="AA193" s="159"/>
      <c r="AB193" s="159"/>
      <c r="AC193" s="159"/>
      <c r="AD193" s="159"/>
      <c r="AE193" s="174" t="s">
        <v>148</v>
      </c>
      <c r="AF193" s="159"/>
      <c r="AG193" s="159"/>
      <c r="AH193" s="159"/>
      <c r="AI193" s="159"/>
    </row>
    <row r="194" spans="1:35">
      <c r="A194" s="157" t="s">
        <v>8640</v>
      </c>
      <c r="B194" s="159" t="s">
        <v>8641</v>
      </c>
      <c r="C194" s="171" t="s">
        <v>8642</v>
      </c>
      <c r="D194" s="157" t="s">
        <v>50</v>
      </c>
      <c r="E194" s="159" t="s">
        <v>1020</v>
      </c>
      <c r="F194" s="159"/>
      <c r="G194" s="181"/>
      <c r="H194" s="159"/>
      <c r="I194" s="159"/>
      <c r="J194" s="159"/>
      <c r="K194" s="159"/>
      <c r="L194" s="159"/>
      <c r="M194" s="159"/>
      <c r="N194" s="159"/>
      <c r="O194" s="159"/>
      <c r="P194" s="159"/>
      <c r="Q194" s="159"/>
      <c r="R194" s="159"/>
      <c r="S194" s="159"/>
      <c r="T194" s="159"/>
      <c r="U194" s="173" t="s">
        <v>8643</v>
      </c>
      <c r="V194" s="159"/>
      <c r="W194" s="162">
        <v>5</v>
      </c>
      <c r="X194" s="162">
        <v>1</v>
      </c>
      <c r="Y194" s="174" t="s">
        <v>5336</v>
      </c>
      <c r="Z194" s="159"/>
      <c r="AA194" s="159"/>
      <c r="AB194" s="159"/>
      <c r="AC194" s="159"/>
      <c r="AD194" s="159"/>
      <c r="AE194" s="174" t="s">
        <v>148</v>
      </c>
      <c r="AF194" s="159"/>
      <c r="AG194" s="159"/>
      <c r="AH194" s="159"/>
      <c r="AI194" s="159"/>
    </row>
    <row r="195" spans="1:35">
      <c r="A195" s="157" t="s">
        <v>8644</v>
      </c>
      <c r="B195" s="159" t="s">
        <v>8645</v>
      </c>
      <c r="C195" s="171" t="s">
        <v>8646</v>
      </c>
      <c r="D195" s="157" t="s">
        <v>50</v>
      </c>
      <c r="E195" s="159" t="s">
        <v>1020</v>
      </c>
      <c r="F195" s="159"/>
      <c r="G195" s="181"/>
      <c r="H195" s="159"/>
      <c r="I195" s="159"/>
      <c r="J195" s="159"/>
      <c r="K195" s="159"/>
      <c r="L195" s="159"/>
      <c r="M195" s="159"/>
      <c r="N195" s="159"/>
      <c r="O195" s="159"/>
      <c r="P195" s="159"/>
      <c r="Q195" s="159"/>
      <c r="R195" s="159"/>
      <c r="S195" s="159"/>
      <c r="T195" s="159"/>
      <c r="U195" s="173" t="s">
        <v>8647</v>
      </c>
      <c r="V195" s="159"/>
      <c r="W195" s="162">
        <v>5</v>
      </c>
      <c r="X195" s="162">
        <v>1</v>
      </c>
      <c r="Y195" s="174" t="s">
        <v>5336</v>
      </c>
      <c r="Z195" s="159"/>
      <c r="AA195" s="159"/>
      <c r="AB195" s="159"/>
      <c r="AC195" s="159"/>
      <c r="AD195" s="159"/>
      <c r="AE195" s="174" t="s">
        <v>148</v>
      </c>
      <c r="AF195" s="159"/>
      <c r="AG195" s="159"/>
      <c r="AH195" s="159"/>
      <c r="AI195" s="159"/>
    </row>
    <row r="196" spans="1:35">
      <c r="A196" s="157" t="s">
        <v>8648</v>
      </c>
      <c r="B196" s="159" t="s">
        <v>8649</v>
      </c>
      <c r="C196" s="171" t="s">
        <v>8650</v>
      </c>
      <c r="D196" s="157" t="s">
        <v>50</v>
      </c>
      <c r="E196" s="159" t="s">
        <v>1020</v>
      </c>
      <c r="F196" s="159"/>
      <c r="G196" s="181"/>
      <c r="H196" s="159"/>
      <c r="I196" s="159"/>
      <c r="J196" s="159"/>
      <c r="K196" s="159"/>
      <c r="L196" s="159"/>
      <c r="M196" s="159"/>
      <c r="N196" s="159"/>
      <c r="O196" s="159"/>
      <c r="P196" s="159"/>
      <c r="Q196" s="159"/>
      <c r="R196" s="159"/>
      <c r="S196" s="159"/>
      <c r="T196" s="159"/>
      <c r="U196" s="173" t="s">
        <v>8651</v>
      </c>
      <c r="V196" s="159"/>
      <c r="W196" s="162">
        <v>3.9</v>
      </c>
      <c r="X196" s="162">
        <v>11</v>
      </c>
      <c r="Y196" s="174" t="s">
        <v>5336</v>
      </c>
      <c r="Z196" s="159"/>
      <c r="AA196" s="159"/>
      <c r="AB196" s="159"/>
      <c r="AC196" s="159"/>
      <c r="AD196" s="159"/>
      <c r="AE196" s="174" t="s">
        <v>148</v>
      </c>
      <c r="AF196" s="159"/>
      <c r="AG196" s="159"/>
      <c r="AH196" s="159"/>
      <c r="AI196" s="159"/>
    </row>
    <row r="197" spans="1:35">
      <c r="A197" s="157" t="s">
        <v>8484</v>
      </c>
      <c r="B197" s="159" t="s">
        <v>8652</v>
      </c>
      <c r="C197" s="171" t="s">
        <v>8653</v>
      </c>
      <c r="D197" s="157" t="s">
        <v>2090</v>
      </c>
      <c r="E197" s="159" t="s">
        <v>1020</v>
      </c>
      <c r="F197" s="159"/>
      <c r="G197" s="181"/>
      <c r="H197" s="159"/>
      <c r="I197" s="159"/>
      <c r="J197" s="159"/>
      <c r="K197" s="159"/>
      <c r="L197" s="159"/>
      <c r="M197" s="159"/>
      <c r="N197" s="159"/>
      <c r="O197" s="159"/>
      <c r="P197" s="159"/>
      <c r="Q197" s="159"/>
      <c r="R197" s="159"/>
      <c r="S197" s="159"/>
      <c r="T197" s="159"/>
      <c r="U197" s="173" t="s">
        <v>8654</v>
      </c>
      <c r="V197" s="159"/>
      <c r="W197" s="162">
        <v>4.5999999999999996</v>
      </c>
      <c r="X197" s="162">
        <v>10</v>
      </c>
      <c r="Y197" s="174" t="s">
        <v>5336</v>
      </c>
      <c r="Z197" s="159"/>
      <c r="AA197" s="159"/>
      <c r="AB197" s="159"/>
      <c r="AC197" s="159"/>
      <c r="AD197" s="159"/>
      <c r="AE197" s="174" t="s">
        <v>148</v>
      </c>
      <c r="AF197" s="159"/>
      <c r="AG197" s="159"/>
      <c r="AH197" s="159"/>
      <c r="AI197" s="159"/>
    </row>
    <row r="198" spans="1:35">
      <c r="A198" s="157" t="s">
        <v>8655</v>
      </c>
      <c r="B198" s="159" t="s">
        <v>8656</v>
      </c>
      <c r="C198" s="171" t="s">
        <v>8657</v>
      </c>
      <c r="D198" s="157" t="s">
        <v>50</v>
      </c>
      <c r="E198" s="159" t="s">
        <v>1020</v>
      </c>
      <c r="F198" s="159"/>
      <c r="G198" s="181"/>
      <c r="H198" s="159"/>
      <c r="I198" s="159"/>
      <c r="J198" s="159"/>
      <c r="K198" s="159"/>
      <c r="L198" s="159"/>
      <c r="M198" s="159"/>
      <c r="N198" s="159"/>
      <c r="O198" s="159"/>
      <c r="P198" s="159"/>
      <c r="Q198" s="159"/>
      <c r="R198" s="159"/>
      <c r="S198" s="159"/>
      <c r="T198" s="159"/>
      <c r="U198" s="173" t="s">
        <v>8658</v>
      </c>
      <c r="V198" s="161"/>
      <c r="W198" s="161"/>
      <c r="X198" s="159"/>
      <c r="Y198" s="174" t="s">
        <v>5336</v>
      </c>
      <c r="Z198" s="159"/>
      <c r="AA198" s="159"/>
      <c r="AB198" s="159"/>
      <c r="AC198" s="159"/>
      <c r="AD198" s="159"/>
      <c r="AE198" s="174" t="s">
        <v>148</v>
      </c>
      <c r="AF198" s="159"/>
      <c r="AG198" s="159"/>
      <c r="AH198" s="159"/>
      <c r="AI198" s="159"/>
    </row>
    <row r="199" spans="1:35">
      <c r="A199" s="157" t="s">
        <v>8659</v>
      </c>
      <c r="B199" s="159" t="s">
        <v>8660</v>
      </c>
      <c r="C199" s="171" t="s">
        <v>8661</v>
      </c>
      <c r="D199" s="157" t="s">
        <v>50</v>
      </c>
      <c r="E199" s="159" t="s">
        <v>1020</v>
      </c>
      <c r="F199" s="159"/>
      <c r="G199" s="181"/>
      <c r="H199" s="159"/>
      <c r="I199" s="159"/>
      <c r="J199" s="159"/>
      <c r="K199" s="159"/>
      <c r="L199" s="159"/>
      <c r="M199" s="159"/>
      <c r="N199" s="159"/>
      <c r="O199" s="159"/>
      <c r="P199" s="159"/>
      <c r="Q199" s="159"/>
      <c r="R199" s="159"/>
      <c r="S199" s="159"/>
      <c r="T199" s="159"/>
      <c r="U199" s="173" t="s">
        <v>8662</v>
      </c>
      <c r="V199" s="161"/>
      <c r="W199" s="161"/>
      <c r="X199" s="159"/>
      <c r="Y199" s="174" t="s">
        <v>5336</v>
      </c>
      <c r="Z199" s="159"/>
      <c r="AA199" s="159"/>
      <c r="AB199" s="159"/>
      <c r="AC199" s="159"/>
      <c r="AD199" s="159"/>
      <c r="AE199" s="174" t="s">
        <v>148</v>
      </c>
      <c r="AF199" s="159"/>
      <c r="AG199" s="159"/>
      <c r="AH199" s="159"/>
      <c r="AI199" s="159"/>
    </row>
    <row r="200" spans="1:35">
      <c r="A200" s="157" t="s">
        <v>8663</v>
      </c>
      <c r="B200" s="159" t="s">
        <v>8664</v>
      </c>
      <c r="C200" s="171" t="s">
        <v>8665</v>
      </c>
      <c r="D200" s="157" t="s">
        <v>50</v>
      </c>
      <c r="E200" s="159" t="s">
        <v>1020</v>
      </c>
      <c r="F200" s="159"/>
      <c r="G200" s="181"/>
      <c r="H200" s="159"/>
      <c r="I200" s="159"/>
      <c r="J200" s="159"/>
      <c r="K200" s="159"/>
      <c r="L200" s="159"/>
      <c r="M200" s="159"/>
      <c r="N200" s="159"/>
      <c r="O200" s="159"/>
      <c r="P200" s="159"/>
      <c r="Q200" s="159"/>
      <c r="R200" s="159"/>
      <c r="S200" s="159"/>
      <c r="T200" s="159"/>
      <c r="U200" s="173" t="s">
        <v>8666</v>
      </c>
      <c r="V200" s="159"/>
      <c r="W200" s="162">
        <v>4</v>
      </c>
      <c r="X200" s="162">
        <v>1</v>
      </c>
      <c r="Y200" s="174" t="s">
        <v>5336</v>
      </c>
      <c r="Z200" s="159"/>
      <c r="AA200" s="159"/>
      <c r="AB200" s="159"/>
      <c r="AC200" s="159"/>
      <c r="AD200" s="159"/>
      <c r="AE200" s="174" t="s">
        <v>148</v>
      </c>
      <c r="AF200" s="159"/>
      <c r="AG200" s="159"/>
      <c r="AH200" s="159"/>
      <c r="AI200" s="159"/>
    </row>
    <row r="201" spans="1:35">
      <c r="A201" s="157" t="s">
        <v>8667</v>
      </c>
      <c r="B201" s="159" t="s">
        <v>8668</v>
      </c>
      <c r="C201" s="171" t="s">
        <v>8669</v>
      </c>
      <c r="D201" s="157" t="s">
        <v>50</v>
      </c>
      <c r="E201" s="159" t="s">
        <v>1020</v>
      </c>
      <c r="F201" s="159"/>
      <c r="G201" s="181"/>
      <c r="H201" s="159"/>
      <c r="I201" s="159"/>
      <c r="J201" s="159"/>
      <c r="K201" s="159"/>
      <c r="L201" s="159"/>
      <c r="M201" s="159"/>
      <c r="N201" s="159"/>
      <c r="O201" s="159"/>
      <c r="P201" s="159"/>
      <c r="Q201" s="159"/>
      <c r="R201" s="159"/>
      <c r="S201" s="159"/>
      <c r="T201" s="159"/>
      <c r="U201" s="173" t="s">
        <v>8670</v>
      </c>
      <c r="V201" s="159"/>
      <c r="W201" s="162">
        <v>4.8</v>
      </c>
      <c r="X201" s="162">
        <v>5</v>
      </c>
      <c r="Y201" s="174" t="s">
        <v>5336</v>
      </c>
      <c r="Z201" s="159"/>
      <c r="AA201" s="159"/>
      <c r="AB201" s="159"/>
      <c r="AC201" s="159"/>
      <c r="AD201" s="159"/>
      <c r="AE201" s="174" t="s">
        <v>148</v>
      </c>
      <c r="AF201" s="159"/>
      <c r="AG201" s="159"/>
      <c r="AH201" s="159"/>
      <c r="AI201" s="159"/>
    </row>
    <row r="202" spans="1:35">
      <c r="A202" s="157" t="s">
        <v>8671</v>
      </c>
      <c r="B202" s="159" t="s">
        <v>8672</v>
      </c>
      <c r="C202" s="171" t="s">
        <v>8673</v>
      </c>
      <c r="D202" s="157" t="s">
        <v>50</v>
      </c>
      <c r="E202" s="159" t="s">
        <v>1020</v>
      </c>
      <c r="F202" s="159"/>
      <c r="G202" s="181"/>
      <c r="H202" s="159"/>
      <c r="I202" s="159"/>
      <c r="J202" s="159"/>
      <c r="K202" s="159"/>
      <c r="L202" s="159"/>
      <c r="M202" s="159"/>
      <c r="N202" s="159"/>
      <c r="O202" s="159"/>
      <c r="P202" s="159"/>
      <c r="Q202" s="159"/>
      <c r="R202" s="159"/>
      <c r="S202" s="159"/>
      <c r="T202" s="159"/>
      <c r="U202" s="173" t="s">
        <v>8674</v>
      </c>
      <c r="V202" s="159"/>
      <c r="W202" s="162">
        <v>4</v>
      </c>
      <c r="X202" s="162">
        <v>2</v>
      </c>
      <c r="Y202" s="174" t="s">
        <v>5336</v>
      </c>
      <c r="Z202" s="159"/>
      <c r="AA202" s="159"/>
      <c r="AB202" s="159"/>
      <c r="AC202" s="159"/>
      <c r="AD202" s="159"/>
      <c r="AE202" s="174" t="s">
        <v>148</v>
      </c>
      <c r="AF202" s="159"/>
      <c r="AG202" s="159"/>
      <c r="AH202" s="159"/>
      <c r="AI202" s="159"/>
    </row>
    <row r="203" spans="1:35">
      <c r="A203" s="157" t="s">
        <v>8484</v>
      </c>
      <c r="B203" s="159" t="s">
        <v>8652</v>
      </c>
      <c r="C203" s="171" t="s">
        <v>8653</v>
      </c>
      <c r="D203" s="157" t="s">
        <v>2090</v>
      </c>
      <c r="E203" s="159" t="s">
        <v>1020</v>
      </c>
      <c r="F203" s="159"/>
      <c r="G203" s="181"/>
      <c r="H203" s="159"/>
      <c r="I203" s="159"/>
      <c r="J203" s="159"/>
      <c r="K203" s="159"/>
      <c r="L203" s="159"/>
      <c r="M203" s="159"/>
      <c r="N203" s="159"/>
      <c r="O203" s="159"/>
      <c r="P203" s="159"/>
      <c r="Q203" s="159"/>
      <c r="R203" s="159"/>
      <c r="S203" s="159"/>
      <c r="T203" s="159"/>
      <c r="U203" s="173" t="s">
        <v>8675</v>
      </c>
      <c r="V203" s="159"/>
      <c r="W203" s="162">
        <v>4.5999999999999996</v>
      </c>
      <c r="X203" s="162">
        <v>10</v>
      </c>
      <c r="Y203" s="174" t="s">
        <v>5336</v>
      </c>
      <c r="Z203" s="159"/>
      <c r="AA203" s="159"/>
      <c r="AB203" s="159"/>
      <c r="AC203" s="159"/>
      <c r="AD203" s="159"/>
      <c r="AE203" s="174" t="s">
        <v>148</v>
      </c>
      <c r="AF203" s="159"/>
      <c r="AG203" s="159"/>
      <c r="AH203" s="159"/>
      <c r="AI203" s="159"/>
    </row>
    <row r="204" spans="1:35">
      <c r="A204" s="157" t="s">
        <v>8676</v>
      </c>
      <c r="B204" s="159" t="s">
        <v>8677</v>
      </c>
      <c r="C204" s="171" t="s">
        <v>8678</v>
      </c>
      <c r="D204" s="157" t="s">
        <v>50</v>
      </c>
      <c r="E204" s="159" t="s">
        <v>1020</v>
      </c>
      <c r="F204" s="159"/>
      <c r="G204" s="181"/>
      <c r="H204" s="159"/>
      <c r="I204" s="159"/>
      <c r="J204" s="159"/>
      <c r="K204" s="159"/>
      <c r="L204" s="159"/>
      <c r="M204" s="159"/>
      <c r="N204" s="159"/>
      <c r="O204" s="159"/>
      <c r="P204" s="159"/>
      <c r="Q204" s="159"/>
      <c r="R204" s="159"/>
      <c r="S204" s="159"/>
      <c r="T204" s="159"/>
      <c r="U204" s="173" t="s">
        <v>8675</v>
      </c>
      <c r="V204" s="159"/>
      <c r="W204" s="162">
        <v>4.4000000000000004</v>
      </c>
      <c r="X204" s="162">
        <v>388</v>
      </c>
      <c r="Y204" s="174" t="s">
        <v>5336</v>
      </c>
      <c r="Z204" s="159"/>
      <c r="AA204" s="159"/>
      <c r="AB204" s="159"/>
      <c r="AC204" s="159"/>
      <c r="AD204" s="159"/>
      <c r="AE204" s="174" t="s">
        <v>148</v>
      </c>
      <c r="AF204" s="159"/>
      <c r="AG204" s="159"/>
      <c r="AH204" s="159"/>
      <c r="AI204" s="159"/>
    </row>
    <row r="205" spans="1:35">
      <c r="A205" s="157" t="s">
        <v>8679</v>
      </c>
      <c r="B205" s="159" t="s">
        <v>8680</v>
      </c>
      <c r="C205" s="171" t="s">
        <v>8681</v>
      </c>
      <c r="D205" s="157" t="s">
        <v>50</v>
      </c>
      <c r="E205" s="159" t="s">
        <v>1020</v>
      </c>
      <c r="F205" s="159"/>
      <c r="G205" s="181"/>
      <c r="H205" s="159"/>
      <c r="I205" s="159"/>
      <c r="J205" s="159"/>
      <c r="K205" s="159"/>
      <c r="L205" s="159"/>
      <c r="M205" s="159"/>
      <c r="N205" s="159"/>
      <c r="O205" s="159"/>
      <c r="P205" s="159"/>
      <c r="Q205" s="159"/>
      <c r="R205" s="159"/>
      <c r="S205" s="159"/>
      <c r="T205" s="159"/>
      <c r="U205" s="173" t="s">
        <v>8682</v>
      </c>
      <c r="V205" s="159"/>
      <c r="W205" s="162">
        <v>3.1</v>
      </c>
      <c r="X205" s="162">
        <v>11</v>
      </c>
      <c r="Y205" s="174" t="s">
        <v>5336</v>
      </c>
      <c r="Z205" s="159"/>
      <c r="AA205" s="159"/>
      <c r="AB205" s="159"/>
      <c r="AC205" s="159"/>
      <c r="AD205" s="159"/>
      <c r="AE205" s="174" t="s">
        <v>148</v>
      </c>
      <c r="AF205" s="159"/>
      <c r="AG205" s="159"/>
      <c r="AH205" s="159"/>
      <c r="AI205" s="159"/>
    </row>
    <row r="206" spans="1:35">
      <c r="A206" s="157" t="s">
        <v>8683</v>
      </c>
      <c r="B206" s="159" t="s">
        <v>8684</v>
      </c>
      <c r="C206" s="171" t="s">
        <v>8685</v>
      </c>
      <c r="D206" s="157" t="s">
        <v>2090</v>
      </c>
      <c r="E206" s="159" t="s">
        <v>1020</v>
      </c>
      <c r="F206" s="159"/>
      <c r="G206" s="181"/>
      <c r="H206" s="159"/>
      <c r="I206" s="159"/>
      <c r="J206" s="159"/>
      <c r="K206" s="159"/>
      <c r="L206" s="159"/>
      <c r="M206" s="159"/>
      <c r="N206" s="159"/>
      <c r="O206" s="159"/>
      <c r="P206" s="159"/>
      <c r="Q206" s="159"/>
      <c r="R206" s="159"/>
      <c r="S206" s="159"/>
      <c r="T206" s="159"/>
      <c r="U206" s="173" t="s">
        <v>8686</v>
      </c>
      <c r="V206" s="159"/>
      <c r="W206" s="162">
        <v>3.8</v>
      </c>
      <c r="X206" s="162">
        <v>356</v>
      </c>
      <c r="Y206" s="174" t="s">
        <v>5336</v>
      </c>
      <c r="Z206" s="159"/>
      <c r="AA206" s="159"/>
      <c r="AB206" s="159"/>
      <c r="AC206" s="159"/>
      <c r="AD206" s="159"/>
      <c r="AE206" s="174" t="s">
        <v>148</v>
      </c>
      <c r="AF206" s="159"/>
      <c r="AG206" s="159"/>
      <c r="AH206" s="159"/>
      <c r="AI206" s="159"/>
    </row>
    <row r="207" spans="1:35">
      <c r="A207" s="157" t="s">
        <v>8687</v>
      </c>
      <c r="B207" s="159" t="s">
        <v>8688</v>
      </c>
      <c r="C207" s="171" t="s">
        <v>8689</v>
      </c>
      <c r="D207" s="157" t="s">
        <v>50</v>
      </c>
      <c r="E207" s="159" t="s">
        <v>1020</v>
      </c>
      <c r="F207" s="159"/>
      <c r="G207" s="181"/>
      <c r="H207" s="159"/>
      <c r="I207" s="159"/>
      <c r="J207" s="159"/>
      <c r="K207" s="159"/>
      <c r="L207" s="159"/>
      <c r="M207" s="159"/>
      <c r="N207" s="159"/>
      <c r="O207" s="159"/>
      <c r="P207" s="159"/>
      <c r="Q207" s="159"/>
      <c r="R207" s="159"/>
      <c r="S207" s="159"/>
      <c r="T207" s="159"/>
      <c r="U207" s="173" t="s">
        <v>8690</v>
      </c>
      <c r="V207" s="159"/>
      <c r="W207" s="162">
        <v>5</v>
      </c>
      <c r="X207" s="162">
        <v>1</v>
      </c>
      <c r="Y207" s="174" t="s">
        <v>5336</v>
      </c>
      <c r="Z207" s="159"/>
      <c r="AA207" s="159"/>
      <c r="AB207" s="159"/>
      <c r="AC207" s="159"/>
      <c r="AD207" s="159"/>
      <c r="AE207" s="174" t="s">
        <v>148</v>
      </c>
      <c r="AF207" s="159"/>
      <c r="AG207" s="159"/>
      <c r="AH207" s="159"/>
      <c r="AI207" s="159"/>
    </row>
    <row r="208" spans="1:35">
      <c r="A208" s="157" t="s">
        <v>8691</v>
      </c>
      <c r="B208" s="159" t="s">
        <v>8692</v>
      </c>
      <c r="C208" s="171" t="s">
        <v>8693</v>
      </c>
      <c r="D208" s="157" t="s">
        <v>953</v>
      </c>
      <c r="E208" s="159" t="s">
        <v>1020</v>
      </c>
      <c r="F208" s="159"/>
      <c r="G208" s="181"/>
      <c r="H208" s="159"/>
      <c r="I208" s="159"/>
      <c r="J208" s="159"/>
      <c r="K208" s="159"/>
      <c r="L208" s="159"/>
      <c r="M208" s="159"/>
      <c r="N208" s="159"/>
      <c r="O208" s="159"/>
      <c r="P208" s="159"/>
      <c r="Q208" s="159"/>
      <c r="R208" s="159"/>
      <c r="S208" s="159"/>
      <c r="T208" s="159"/>
      <c r="U208" s="173" t="s">
        <v>8694</v>
      </c>
      <c r="V208" s="159"/>
      <c r="W208" s="162">
        <v>3.8</v>
      </c>
      <c r="X208" s="162">
        <v>5</v>
      </c>
      <c r="Y208" s="174" t="s">
        <v>5336</v>
      </c>
      <c r="Z208" s="159"/>
      <c r="AA208" s="159"/>
      <c r="AB208" s="159"/>
      <c r="AC208" s="159"/>
      <c r="AD208" s="159"/>
      <c r="AE208" s="174" t="s">
        <v>148</v>
      </c>
      <c r="AF208" s="159"/>
      <c r="AG208" s="159"/>
      <c r="AH208" s="159"/>
      <c r="AI208" s="159"/>
    </row>
    <row r="209" spans="1:35">
      <c r="A209" s="157" t="s">
        <v>8695</v>
      </c>
      <c r="B209" s="159" t="s">
        <v>8696</v>
      </c>
      <c r="C209" s="171" t="s">
        <v>8697</v>
      </c>
      <c r="D209" s="157" t="s">
        <v>8698</v>
      </c>
      <c r="E209" s="159" t="s">
        <v>1020</v>
      </c>
      <c r="F209" s="159"/>
      <c r="G209" s="181"/>
      <c r="H209" s="159"/>
      <c r="I209" s="159"/>
      <c r="J209" s="159"/>
      <c r="K209" s="159"/>
      <c r="L209" s="159"/>
      <c r="M209" s="159"/>
      <c r="N209" s="159"/>
      <c r="O209" s="159"/>
      <c r="P209" s="159"/>
      <c r="Q209" s="159"/>
      <c r="R209" s="159"/>
      <c r="S209" s="159"/>
      <c r="T209" s="159"/>
      <c r="U209" s="173" t="s">
        <v>8699</v>
      </c>
      <c r="V209" s="159"/>
      <c r="W209" s="162">
        <v>5</v>
      </c>
      <c r="X209" s="162">
        <v>19</v>
      </c>
      <c r="Y209" s="174" t="s">
        <v>5336</v>
      </c>
      <c r="Z209" s="159"/>
      <c r="AA209" s="159"/>
      <c r="AB209" s="159"/>
      <c r="AC209" s="159"/>
      <c r="AD209" s="159"/>
      <c r="AE209" s="174" t="s">
        <v>148</v>
      </c>
      <c r="AF209" s="159"/>
      <c r="AG209" s="159"/>
      <c r="AH209" s="159"/>
      <c r="AI209" s="159"/>
    </row>
    <row r="210" spans="1:35">
      <c r="A210" s="157" t="s">
        <v>8700</v>
      </c>
      <c r="B210" s="159" t="s">
        <v>8701</v>
      </c>
      <c r="C210" s="171" t="s">
        <v>8702</v>
      </c>
      <c r="D210" s="157" t="s">
        <v>953</v>
      </c>
      <c r="E210" s="159" t="s">
        <v>1020</v>
      </c>
      <c r="F210" s="159"/>
      <c r="G210" s="181"/>
      <c r="H210" s="159"/>
      <c r="I210" s="159"/>
      <c r="J210" s="159"/>
      <c r="K210" s="159"/>
      <c r="L210" s="159"/>
      <c r="M210" s="159"/>
      <c r="N210" s="159"/>
      <c r="O210" s="159"/>
      <c r="P210" s="159"/>
      <c r="Q210" s="159"/>
      <c r="R210" s="159"/>
      <c r="S210" s="159"/>
      <c r="T210" s="159"/>
      <c r="U210" s="173" t="s">
        <v>8703</v>
      </c>
      <c r="V210" s="159"/>
      <c r="W210" s="162">
        <v>4.0999999999999996</v>
      </c>
      <c r="X210" s="162">
        <v>121</v>
      </c>
      <c r="Y210" s="174" t="s">
        <v>5336</v>
      </c>
      <c r="Z210" s="159"/>
      <c r="AA210" s="159"/>
      <c r="AB210" s="159"/>
      <c r="AC210" s="159"/>
      <c r="AD210" s="159"/>
      <c r="AE210" s="174" t="s">
        <v>148</v>
      </c>
      <c r="AF210" s="159"/>
      <c r="AG210" s="159"/>
      <c r="AH210" s="159"/>
      <c r="AI210" s="159"/>
    </row>
    <row r="211" spans="1:35">
      <c r="A211" s="157" t="s">
        <v>8704</v>
      </c>
      <c r="B211" s="159" t="s">
        <v>8705</v>
      </c>
      <c r="C211" s="171" t="s">
        <v>8706</v>
      </c>
      <c r="D211" s="157" t="s">
        <v>923</v>
      </c>
      <c r="E211" s="159" t="s">
        <v>1020</v>
      </c>
      <c r="F211" s="159"/>
      <c r="G211" s="181"/>
      <c r="H211" s="159"/>
      <c r="I211" s="159"/>
      <c r="J211" s="159"/>
      <c r="K211" s="159"/>
      <c r="L211" s="159"/>
      <c r="M211" s="159"/>
      <c r="N211" s="159"/>
      <c r="O211" s="159"/>
      <c r="P211" s="159"/>
      <c r="Q211" s="159"/>
      <c r="R211" s="159"/>
      <c r="S211" s="159"/>
      <c r="T211" s="159"/>
      <c r="U211" s="173" t="s">
        <v>8707</v>
      </c>
      <c r="V211" s="159"/>
      <c r="W211" s="162">
        <v>4.4000000000000004</v>
      </c>
      <c r="X211" s="162">
        <v>86</v>
      </c>
      <c r="Y211" s="174" t="s">
        <v>5336</v>
      </c>
      <c r="Z211" s="159"/>
      <c r="AA211" s="159"/>
      <c r="AB211" s="159"/>
      <c r="AC211" s="159"/>
      <c r="AD211" s="159"/>
      <c r="AE211" s="174" t="s">
        <v>148</v>
      </c>
      <c r="AF211" s="159"/>
      <c r="AG211" s="159"/>
      <c r="AH211" s="159"/>
      <c r="AI211" s="159"/>
    </row>
    <row r="212" spans="1:35">
      <c r="A212" s="157" t="s">
        <v>8708</v>
      </c>
      <c r="B212" s="159" t="s">
        <v>8709</v>
      </c>
      <c r="C212" s="171" t="s">
        <v>8710</v>
      </c>
      <c r="D212" s="157" t="s">
        <v>923</v>
      </c>
      <c r="E212" s="159" t="s">
        <v>1020</v>
      </c>
      <c r="F212" s="159"/>
      <c r="G212" s="181"/>
      <c r="H212" s="159"/>
      <c r="I212" s="159"/>
      <c r="J212" s="159"/>
      <c r="K212" s="159"/>
      <c r="L212" s="159"/>
      <c r="M212" s="159"/>
      <c r="N212" s="159"/>
      <c r="O212" s="159"/>
      <c r="P212" s="159"/>
      <c r="Q212" s="159"/>
      <c r="R212" s="159"/>
      <c r="S212" s="159"/>
      <c r="T212" s="159"/>
      <c r="U212" s="173" t="s">
        <v>8711</v>
      </c>
      <c r="V212" s="159"/>
      <c r="W212" s="162">
        <v>4</v>
      </c>
      <c r="X212" s="162">
        <v>33</v>
      </c>
      <c r="Y212" s="174" t="s">
        <v>5336</v>
      </c>
      <c r="Z212" s="159"/>
      <c r="AA212" s="159"/>
      <c r="AB212" s="159"/>
      <c r="AC212" s="159"/>
      <c r="AD212" s="159"/>
      <c r="AE212" s="174" t="s">
        <v>148</v>
      </c>
      <c r="AF212" s="159"/>
      <c r="AG212" s="159"/>
      <c r="AH212" s="159"/>
      <c r="AI212" s="159"/>
    </row>
    <row r="213" spans="1:35">
      <c r="A213" s="157" t="s">
        <v>8402</v>
      </c>
      <c r="B213" s="159" t="s">
        <v>8712</v>
      </c>
      <c r="C213" s="171" t="s">
        <v>8713</v>
      </c>
      <c r="D213" s="157" t="s">
        <v>432</v>
      </c>
      <c r="E213" s="159" t="s">
        <v>1020</v>
      </c>
      <c r="F213" s="159"/>
      <c r="G213" s="181"/>
      <c r="H213" s="159"/>
      <c r="I213" s="159"/>
      <c r="J213" s="159"/>
      <c r="K213" s="159"/>
      <c r="L213" s="159"/>
      <c r="M213" s="159"/>
      <c r="N213" s="159"/>
      <c r="O213" s="159"/>
      <c r="P213" s="159"/>
      <c r="Q213" s="159"/>
      <c r="R213" s="159"/>
      <c r="S213" s="159"/>
      <c r="T213" s="159"/>
      <c r="U213" s="173" t="s">
        <v>8714</v>
      </c>
      <c r="V213" s="159"/>
      <c r="W213" s="162">
        <v>4.3</v>
      </c>
      <c r="X213" s="162">
        <v>8</v>
      </c>
      <c r="Y213" s="174" t="s">
        <v>5336</v>
      </c>
      <c r="Z213" s="159"/>
      <c r="AA213" s="159"/>
      <c r="AB213" s="159"/>
      <c r="AC213" s="159"/>
      <c r="AD213" s="159"/>
      <c r="AE213" s="174" t="s">
        <v>148</v>
      </c>
      <c r="AF213" s="159"/>
      <c r="AG213" s="159"/>
      <c r="AH213" s="159"/>
      <c r="AI213" s="159"/>
    </row>
    <row r="214" spans="1:35">
      <c r="A214" s="157" t="s">
        <v>8715</v>
      </c>
      <c r="B214" s="159" t="s">
        <v>8716</v>
      </c>
      <c r="C214" s="171" t="s">
        <v>8717</v>
      </c>
      <c r="D214" s="157" t="s">
        <v>50</v>
      </c>
      <c r="E214" s="159" t="s">
        <v>1020</v>
      </c>
      <c r="F214" s="159"/>
      <c r="G214" s="181"/>
      <c r="H214" s="159"/>
      <c r="I214" s="159"/>
      <c r="J214" s="159"/>
      <c r="K214" s="159"/>
      <c r="L214" s="159"/>
      <c r="M214" s="159"/>
      <c r="N214" s="159"/>
      <c r="O214" s="159"/>
      <c r="P214" s="159"/>
      <c r="Q214" s="159"/>
      <c r="R214" s="159"/>
      <c r="S214" s="159"/>
      <c r="T214" s="159"/>
      <c r="U214" s="171" t="s">
        <v>8718</v>
      </c>
      <c r="V214" s="171" t="s">
        <v>8719</v>
      </c>
      <c r="W214" s="162">
        <v>4.3</v>
      </c>
      <c r="X214" s="162">
        <v>592</v>
      </c>
      <c r="Y214" s="174" t="s">
        <v>5336</v>
      </c>
      <c r="Z214" s="159"/>
      <c r="AA214" s="159"/>
      <c r="AB214" s="159"/>
      <c r="AC214" s="159"/>
      <c r="AD214" s="159"/>
      <c r="AE214" s="174" t="s">
        <v>148</v>
      </c>
      <c r="AF214" s="159"/>
      <c r="AG214" s="159"/>
      <c r="AH214" s="159"/>
      <c r="AI214" s="159"/>
    </row>
    <row r="215" spans="1:35">
      <c r="A215" s="157" t="s">
        <v>8720</v>
      </c>
      <c r="B215" s="159" t="s">
        <v>8721</v>
      </c>
      <c r="C215" s="171" t="s">
        <v>8722</v>
      </c>
      <c r="D215" s="157" t="s">
        <v>923</v>
      </c>
      <c r="E215" s="159" t="s">
        <v>1020</v>
      </c>
      <c r="F215" s="159"/>
      <c r="G215" s="181"/>
      <c r="H215" s="159"/>
      <c r="I215" s="159"/>
      <c r="J215" s="159"/>
      <c r="K215" s="159"/>
      <c r="L215" s="159"/>
      <c r="M215" s="159"/>
      <c r="N215" s="159"/>
      <c r="O215" s="159"/>
      <c r="P215" s="159"/>
      <c r="Q215" s="159"/>
      <c r="R215" s="159"/>
      <c r="S215" s="159"/>
      <c r="T215" s="159"/>
      <c r="U215" s="173" t="s">
        <v>8723</v>
      </c>
      <c r="V215" s="159"/>
      <c r="W215" s="162">
        <v>4.0999999999999996</v>
      </c>
      <c r="X215" s="162">
        <v>71</v>
      </c>
      <c r="Y215" s="174" t="s">
        <v>5336</v>
      </c>
      <c r="Z215" s="159"/>
      <c r="AA215" s="159"/>
      <c r="AB215" s="159"/>
      <c r="AC215" s="159"/>
      <c r="AD215" s="159"/>
      <c r="AE215" s="174" t="s">
        <v>148</v>
      </c>
      <c r="AF215" s="159"/>
      <c r="AG215" s="159"/>
      <c r="AH215" s="159"/>
      <c r="AI215" s="159"/>
    </row>
    <row r="216" spans="1:35">
      <c r="A216" s="157" t="s">
        <v>8508</v>
      </c>
      <c r="B216" s="159" t="s">
        <v>8724</v>
      </c>
      <c r="C216" s="171" t="s">
        <v>8725</v>
      </c>
      <c r="D216" s="159" t="s">
        <v>8726</v>
      </c>
      <c r="E216" s="159" t="s">
        <v>1020</v>
      </c>
      <c r="F216" s="159"/>
      <c r="G216" s="181"/>
      <c r="H216" s="159"/>
      <c r="I216" s="159"/>
      <c r="J216" s="159"/>
      <c r="K216" s="159"/>
      <c r="L216" s="159"/>
      <c r="M216" s="159"/>
      <c r="N216" s="159"/>
      <c r="O216" s="159"/>
      <c r="P216" s="159"/>
      <c r="Q216" s="159"/>
      <c r="R216" s="159"/>
      <c r="S216" s="159"/>
      <c r="T216" s="159"/>
      <c r="U216" s="173" t="s">
        <v>8727</v>
      </c>
      <c r="V216" s="159"/>
      <c r="W216" s="162">
        <v>4.3</v>
      </c>
      <c r="X216" s="162">
        <v>7</v>
      </c>
      <c r="Y216" s="174" t="s">
        <v>5336</v>
      </c>
      <c r="Z216" s="159"/>
      <c r="AA216" s="159"/>
      <c r="AB216" s="159"/>
      <c r="AC216" s="159"/>
      <c r="AD216" s="159"/>
      <c r="AE216" s="174" t="s">
        <v>148</v>
      </c>
      <c r="AF216" s="159"/>
      <c r="AG216" s="159"/>
      <c r="AH216" s="159"/>
      <c r="AI216" s="159"/>
    </row>
    <row r="217" spans="1:35">
      <c r="A217" s="157" t="s">
        <v>8728</v>
      </c>
      <c r="B217" s="159" t="s">
        <v>8729</v>
      </c>
      <c r="C217" s="171" t="s">
        <v>8730</v>
      </c>
      <c r="D217" s="157" t="s">
        <v>432</v>
      </c>
      <c r="E217" s="159" t="s">
        <v>1020</v>
      </c>
      <c r="F217" s="159"/>
      <c r="G217" s="181"/>
      <c r="H217" s="159"/>
      <c r="I217" s="159"/>
      <c r="J217" s="159"/>
      <c r="K217" s="159"/>
      <c r="L217" s="159"/>
      <c r="M217" s="159"/>
      <c r="N217" s="159"/>
      <c r="O217" s="159"/>
      <c r="P217" s="159"/>
      <c r="Q217" s="159"/>
      <c r="R217" s="159"/>
      <c r="S217" s="159"/>
      <c r="T217" s="159"/>
      <c r="U217" s="171" t="s">
        <v>8731</v>
      </c>
      <c r="V217" s="171" t="s">
        <v>8732</v>
      </c>
      <c r="W217" s="162">
        <v>4.2</v>
      </c>
      <c r="X217" s="162">
        <v>47</v>
      </c>
      <c r="Y217" s="174" t="s">
        <v>5336</v>
      </c>
      <c r="Z217" s="159"/>
      <c r="AA217" s="159"/>
      <c r="AB217" s="159"/>
      <c r="AC217" s="159"/>
      <c r="AD217" s="159"/>
      <c r="AE217" s="174" t="s">
        <v>148</v>
      </c>
      <c r="AF217" s="159"/>
      <c r="AG217" s="159"/>
      <c r="AH217" s="159"/>
      <c r="AI217" s="159"/>
    </row>
    <row r="218" spans="1:35">
      <c r="A218" s="157" t="s">
        <v>8107</v>
      </c>
      <c r="B218" s="159" t="s">
        <v>8733</v>
      </c>
      <c r="C218" s="171" t="s">
        <v>8734</v>
      </c>
      <c r="D218" s="157" t="s">
        <v>432</v>
      </c>
      <c r="E218" s="159" t="s">
        <v>1020</v>
      </c>
      <c r="F218" s="159"/>
      <c r="G218" s="181"/>
      <c r="H218" s="159"/>
      <c r="I218" s="159"/>
      <c r="J218" s="159"/>
      <c r="K218" s="159"/>
      <c r="L218" s="159"/>
      <c r="M218" s="159"/>
      <c r="N218" s="159"/>
      <c r="O218" s="159"/>
      <c r="P218" s="159"/>
      <c r="Q218" s="159"/>
      <c r="R218" s="159"/>
      <c r="S218" s="159"/>
      <c r="T218" s="159"/>
      <c r="U218" s="173" t="s">
        <v>8735</v>
      </c>
      <c r="V218" s="159"/>
      <c r="W218" s="162">
        <v>3.9</v>
      </c>
      <c r="X218" s="162">
        <v>30</v>
      </c>
      <c r="Y218" s="174" t="s">
        <v>5336</v>
      </c>
      <c r="Z218" s="159"/>
      <c r="AA218" s="159"/>
      <c r="AB218" s="159"/>
      <c r="AC218" s="159"/>
      <c r="AD218" s="159"/>
      <c r="AE218" s="174" t="s">
        <v>148</v>
      </c>
      <c r="AF218" s="159"/>
      <c r="AG218" s="159"/>
      <c r="AH218" s="159"/>
      <c r="AI218" s="159"/>
    </row>
    <row r="219" spans="1:35">
      <c r="A219" s="157" t="s">
        <v>8736</v>
      </c>
      <c r="B219" s="159" t="s">
        <v>8737</v>
      </c>
      <c r="C219" s="171" t="s">
        <v>8738</v>
      </c>
      <c r="D219" s="157" t="s">
        <v>432</v>
      </c>
      <c r="E219" s="159" t="s">
        <v>1020</v>
      </c>
      <c r="F219" s="159"/>
      <c r="G219" s="181"/>
      <c r="H219" s="159"/>
      <c r="I219" s="159"/>
      <c r="J219" s="159"/>
      <c r="K219" s="159"/>
      <c r="L219" s="159"/>
      <c r="M219" s="159"/>
      <c r="N219" s="159"/>
      <c r="O219" s="159"/>
      <c r="P219" s="159"/>
      <c r="Q219" s="159"/>
      <c r="R219" s="159"/>
      <c r="S219" s="159"/>
      <c r="T219" s="159"/>
      <c r="U219" s="173" t="s">
        <v>8739</v>
      </c>
      <c r="V219" s="159"/>
      <c r="W219" s="162">
        <v>3.7</v>
      </c>
      <c r="X219" s="162">
        <v>18</v>
      </c>
      <c r="Y219" s="174" t="s">
        <v>5336</v>
      </c>
      <c r="Z219" s="159"/>
      <c r="AA219" s="159"/>
      <c r="AB219" s="159"/>
      <c r="AC219" s="159"/>
      <c r="AD219" s="159"/>
      <c r="AE219" s="174" t="s">
        <v>148</v>
      </c>
      <c r="AF219" s="159"/>
      <c r="AG219" s="159"/>
      <c r="AH219" s="159"/>
      <c r="AI219" s="159"/>
    </row>
    <row r="220" spans="1:35">
      <c r="A220" s="157" t="s">
        <v>8740</v>
      </c>
      <c r="B220" s="159" t="s">
        <v>8741</v>
      </c>
      <c r="C220" s="171" t="s">
        <v>8742</v>
      </c>
      <c r="D220" s="157" t="s">
        <v>8743</v>
      </c>
      <c r="E220" s="159" t="s">
        <v>1020</v>
      </c>
      <c r="F220" s="159"/>
      <c r="G220" s="181"/>
      <c r="H220" s="159"/>
      <c r="I220" s="159"/>
      <c r="J220" s="159"/>
      <c r="K220" s="159"/>
      <c r="L220" s="159"/>
      <c r="M220" s="159"/>
      <c r="N220" s="159"/>
      <c r="O220" s="159"/>
      <c r="P220" s="159"/>
      <c r="Q220" s="159"/>
      <c r="R220" s="159"/>
      <c r="S220" s="159"/>
      <c r="T220" s="159"/>
      <c r="U220" s="173" t="s">
        <v>8744</v>
      </c>
      <c r="V220" s="159"/>
      <c r="W220" s="162">
        <v>4.5</v>
      </c>
      <c r="X220" s="162">
        <v>4</v>
      </c>
      <c r="Y220" s="174" t="s">
        <v>5336</v>
      </c>
      <c r="Z220" s="159"/>
      <c r="AA220" s="159"/>
      <c r="AB220" s="159"/>
      <c r="AC220" s="159"/>
      <c r="AD220" s="159"/>
      <c r="AE220" s="174" t="s">
        <v>148</v>
      </c>
      <c r="AF220" s="159"/>
      <c r="AG220" s="159"/>
      <c r="AH220" s="159"/>
      <c r="AI220" s="159"/>
    </row>
    <row r="221" spans="1:35">
      <c r="A221" s="157" t="s">
        <v>8107</v>
      </c>
      <c r="B221" s="159" t="s">
        <v>8745</v>
      </c>
      <c r="C221" s="171" t="s">
        <v>8746</v>
      </c>
      <c r="D221" s="157" t="s">
        <v>432</v>
      </c>
      <c r="E221" s="159" t="s">
        <v>1020</v>
      </c>
      <c r="F221" s="159"/>
      <c r="G221" s="181"/>
      <c r="H221" s="159"/>
      <c r="I221" s="159"/>
      <c r="J221" s="159"/>
      <c r="K221" s="159"/>
      <c r="L221" s="159"/>
      <c r="M221" s="159"/>
      <c r="N221" s="159"/>
      <c r="O221" s="159"/>
      <c r="P221" s="159"/>
      <c r="Q221" s="159"/>
      <c r="R221" s="159"/>
      <c r="S221" s="159"/>
      <c r="T221" s="159"/>
      <c r="U221" s="173" t="s">
        <v>8747</v>
      </c>
      <c r="V221" s="159"/>
      <c r="W221" s="162">
        <v>3.3</v>
      </c>
      <c r="X221" s="162">
        <v>4</v>
      </c>
      <c r="Y221" s="174" t="s">
        <v>5336</v>
      </c>
      <c r="Z221" s="159"/>
      <c r="AA221" s="159"/>
      <c r="AB221" s="159"/>
      <c r="AC221" s="159"/>
      <c r="AD221" s="159"/>
      <c r="AE221" s="174" t="s">
        <v>148</v>
      </c>
      <c r="AF221" s="159"/>
      <c r="AG221" s="159"/>
      <c r="AH221" s="159"/>
      <c r="AI221" s="159"/>
    </row>
    <row r="222" spans="1:35">
      <c r="A222" s="157" t="s">
        <v>8748</v>
      </c>
      <c r="B222" s="159" t="s">
        <v>8749</v>
      </c>
      <c r="C222" s="171" t="s">
        <v>8750</v>
      </c>
      <c r="D222" s="157" t="s">
        <v>432</v>
      </c>
      <c r="E222" s="159" t="s">
        <v>1020</v>
      </c>
      <c r="F222" s="159"/>
      <c r="G222" s="181"/>
      <c r="H222" s="159"/>
      <c r="I222" s="159"/>
      <c r="J222" s="159"/>
      <c r="K222" s="159"/>
      <c r="L222" s="159"/>
      <c r="M222" s="159"/>
      <c r="N222" s="159"/>
      <c r="O222" s="159"/>
      <c r="P222" s="159"/>
      <c r="Q222" s="159"/>
      <c r="R222" s="159"/>
      <c r="S222" s="159"/>
      <c r="T222" s="159"/>
      <c r="U222" s="173" t="s">
        <v>8751</v>
      </c>
      <c r="V222" s="159"/>
      <c r="W222" s="162">
        <v>4.3</v>
      </c>
      <c r="X222" s="162">
        <v>64</v>
      </c>
      <c r="Y222" s="174" t="s">
        <v>5336</v>
      </c>
      <c r="Z222" s="159"/>
      <c r="AA222" s="159"/>
      <c r="AB222" s="159"/>
      <c r="AC222" s="159"/>
      <c r="AD222" s="159"/>
      <c r="AE222" s="174" t="s">
        <v>148</v>
      </c>
      <c r="AF222" s="159"/>
      <c r="AG222" s="159"/>
      <c r="AH222" s="159"/>
      <c r="AI222" s="159"/>
    </row>
    <row r="223" spans="1:35">
      <c r="A223" s="157" t="s">
        <v>8752</v>
      </c>
      <c r="B223" s="159" t="s">
        <v>8753</v>
      </c>
      <c r="C223" s="171" t="s">
        <v>8754</v>
      </c>
      <c r="D223" s="157" t="s">
        <v>8743</v>
      </c>
      <c r="E223" s="159" t="s">
        <v>1020</v>
      </c>
      <c r="F223" s="159"/>
      <c r="G223" s="181"/>
      <c r="H223" s="159"/>
      <c r="I223" s="159"/>
      <c r="J223" s="159"/>
      <c r="K223" s="159"/>
      <c r="L223" s="159"/>
      <c r="M223" s="159"/>
      <c r="N223" s="159"/>
      <c r="O223" s="159"/>
      <c r="P223" s="159"/>
      <c r="Q223" s="159"/>
      <c r="R223" s="159"/>
      <c r="S223" s="159"/>
      <c r="T223" s="159"/>
      <c r="U223" s="171" t="s">
        <v>8755</v>
      </c>
      <c r="V223" s="171" t="s">
        <v>8756</v>
      </c>
      <c r="W223" s="162">
        <v>5</v>
      </c>
      <c r="X223" s="162">
        <v>1</v>
      </c>
      <c r="Y223" s="174" t="s">
        <v>5336</v>
      </c>
      <c r="Z223" s="159"/>
      <c r="AA223" s="159"/>
      <c r="AB223" s="159"/>
      <c r="AC223" s="159"/>
      <c r="AD223" s="159"/>
      <c r="AE223" s="174" t="s">
        <v>148</v>
      </c>
      <c r="AF223" s="159"/>
      <c r="AG223" s="159"/>
      <c r="AH223" s="159"/>
      <c r="AI223" s="159"/>
    </row>
    <row r="224" spans="1:35">
      <c r="A224" s="157" t="s">
        <v>8757</v>
      </c>
      <c r="B224" s="159" t="s">
        <v>8758</v>
      </c>
      <c r="C224" s="171" t="s">
        <v>8759</v>
      </c>
      <c r="D224" s="157" t="s">
        <v>8743</v>
      </c>
      <c r="E224" s="159" t="s">
        <v>1020</v>
      </c>
      <c r="F224" s="159"/>
      <c r="G224" s="181"/>
      <c r="H224" s="159"/>
      <c r="I224" s="159"/>
      <c r="J224" s="159"/>
      <c r="K224" s="159"/>
      <c r="L224" s="159"/>
      <c r="M224" s="159"/>
      <c r="N224" s="159"/>
      <c r="O224" s="159"/>
      <c r="P224" s="159"/>
      <c r="Q224" s="159"/>
      <c r="R224" s="159"/>
      <c r="S224" s="159"/>
      <c r="T224" s="159"/>
      <c r="U224" s="173" t="s">
        <v>8760</v>
      </c>
      <c r="V224" s="159"/>
      <c r="W224" s="162">
        <v>4</v>
      </c>
      <c r="X224" s="162">
        <v>4</v>
      </c>
      <c r="Y224" s="174" t="s">
        <v>5336</v>
      </c>
      <c r="Z224" s="159"/>
      <c r="AA224" s="159"/>
      <c r="AB224" s="159"/>
      <c r="AC224" s="159"/>
      <c r="AD224" s="159"/>
      <c r="AE224" s="174" t="s">
        <v>148</v>
      </c>
      <c r="AF224" s="159"/>
      <c r="AG224" s="159"/>
      <c r="AH224" s="159"/>
      <c r="AI224" s="159"/>
    </row>
    <row r="225" spans="1:35">
      <c r="A225" s="157" t="s">
        <v>8761</v>
      </c>
      <c r="B225" s="159" t="s">
        <v>8762</v>
      </c>
      <c r="C225" s="171" t="s">
        <v>8763</v>
      </c>
      <c r="D225" s="159" t="s">
        <v>432</v>
      </c>
      <c r="E225" s="159" t="s">
        <v>1020</v>
      </c>
      <c r="F225" s="159"/>
      <c r="G225" s="182" t="s">
        <v>8764</v>
      </c>
      <c r="H225" s="159"/>
      <c r="I225" s="159"/>
      <c r="J225" s="159"/>
      <c r="K225" s="159"/>
      <c r="L225" s="159"/>
      <c r="M225" s="159"/>
      <c r="N225" s="159"/>
      <c r="O225" s="159"/>
      <c r="P225" s="159"/>
      <c r="Q225" s="159"/>
      <c r="R225" s="159"/>
      <c r="S225" s="159"/>
      <c r="T225" s="159"/>
      <c r="U225" s="173" t="s">
        <v>8765</v>
      </c>
      <c r="V225" s="159"/>
      <c r="W225" s="162">
        <v>4.4000000000000004</v>
      </c>
      <c r="X225" s="162">
        <v>33</v>
      </c>
      <c r="Y225" s="174" t="s">
        <v>5336</v>
      </c>
      <c r="Z225" s="159"/>
      <c r="AA225" s="159"/>
      <c r="AB225" s="159"/>
      <c r="AC225" s="159"/>
      <c r="AD225" s="159"/>
      <c r="AE225" s="174" t="s">
        <v>148</v>
      </c>
      <c r="AF225" s="159"/>
      <c r="AG225" s="159"/>
      <c r="AH225" s="159"/>
      <c r="AI225" s="159"/>
    </row>
    <row r="226" spans="1:35">
      <c r="A226" s="157" t="s">
        <v>8766</v>
      </c>
      <c r="B226" s="159" t="s">
        <v>8767</v>
      </c>
      <c r="C226" s="171" t="s">
        <v>8768</v>
      </c>
      <c r="D226" s="157" t="s">
        <v>432</v>
      </c>
      <c r="E226" s="159" t="s">
        <v>1020</v>
      </c>
      <c r="F226" s="159"/>
      <c r="G226" s="148" t="s">
        <v>8769</v>
      </c>
      <c r="H226" s="159"/>
      <c r="I226" s="159"/>
      <c r="J226" s="159"/>
      <c r="K226" s="159"/>
      <c r="L226" s="159"/>
      <c r="M226" s="159"/>
      <c r="N226" s="159"/>
      <c r="O226" s="159"/>
      <c r="P226" s="159"/>
      <c r="Q226" s="159"/>
      <c r="R226" s="159"/>
      <c r="S226" s="159"/>
      <c r="T226" s="159"/>
      <c r="U226" s="173" t="s">
        <v>8768</v>
      </c>
      <c r="V226" s="159"/>
      <c r="W226" s="162">
        <v>4.5999999999999996</v>
      </c>
      <c r="X226" s="162">
        <v>26</v>
      </c>
      <c r="Y226" s="174" t="s">
        <v>5336</v>
      </c>
      <c r="Z226" s="159"/>
      <c r="AA226" s="159"/>
      <c r="AB226" s="159"/>
      <c r="AC226" s="159"/>
      <c r="AD226" s="159"/>
      <c r="AE226" s="174" t="s">
        <v>148</v>
      </c>
      <c r="AF226" s="159"/>
      <c r="AG226" s="159"/>
      <c r="AH226" s="159"/>
      <c r="AI226" s="159"/>
    </row>
    <row r="227" spans="1:35">
      <c r="A227" s="157" t="s">
        <v>8770</v>
      </c>
      <c r="B227" s="159" t="s">
        <v>8771</v>
      </c>
      <c r="C227" s="171" t="s">
        <v>8772</v>
      </c>
      <c r="D227" s="157" t="s">
        <v>8773</v>
      </c>
      <c r="E227" s="159" t="s">
        <v>1020</v>
      </c>
      <c r="F227" s="159"/>
      <c r="G227" s="181"/>
      <c r="H227" s="159"/>
      <c r="I227" s="159"/>
      <c r="J227" s="159"/>
      <c r="K227" s="159"/>
      <c r="L227" s="159"/>
      <c r="M227" s="159"/>
      <c r="N227" s="159"/>
      <c r="O227" s="159"/>
      <c r="P227" s="159"/>
      <c r="Q227" s="159"/>
      <c r="R227" s="159"/>
      <c r="S227" s="159"/>
      <c r="T227" s="159"/>
      <c r="U227" s="173" t="s">
        <v>8774</v>
      </c>
      <c r="V227" s="159"/>
      <c r="W227" s="162">
        <v>4.5</v>
      </c>
      <c r="X227" s="162">
        <v>74</v>
      </c>
      <c r="Y227" s="174" t="s">
        <v>5336</v>
      </c>
      <c r="Z227" s="159"/>
      <c r="AA227" s="159"/>
      <c r="AB227" s="159"/>
      <c r="AC227" s="159"/>
      <c r="AD227" s="159"/>
      <c r="AE227" s="174" t="s">
        <v>148</v>
      </c>
      <c r="AF227" s="159"/>
      <c r="AG227" s="159"/>
      <c r="AH227" s="159"/>
      <c r="AI227" s="159"/>
    </row>
    <row r="228" spans="1:35">
      <c r="A228" s="157" t="s">
        <v>8775</v>
      </c>
      <c r="B228" s="159" t="s">
        <v>8776</v>
      </c>
      <c r="C228" s="171" t="s">
        <v>8777</v>
      </c>
      <c r="D228" s="157" t="s">
        <v>923</v>
      </c>
      <c r="E228" s="159" t="s">
        <v>1020</v>
      </c>
      <c r="F228" s="159"/>
      <c r="G228" s="185">
        <f>919049202020</f>
        <v>919049202020</v>
      </c>
      <c r="H228" s="159"/>
      <c r="I228" s="159"/>
      <c r="J228" s="159"/>
      <c r="K228" s="159"/>
      <c r="L228" s="159"/>
      <c r="M228" s="159"/>
      <c r="N228" s="159"/>
      <c r="O228" s="159"/>
      <c r="P228" s="159"/>
      <c r="Q228" s="159"/>
      <c r="R228" s="159"/>
      <c r="S228" s="159"/>
      <c r="T228" s="159"/>
      <c r="U228" s="173" t="s">
        <v>8778</v>
      </c>
      <c r="V228" s="159"/>
      <c r="W228" s="162">
        <v>4.3</v>
      </c>
      <c r="X228" s="162">
        <v>27</v>
      </c>
      <c r="Y228" s="174" t="s">
        <v>5336</v>
      </c>
      <c r="Z228" s="159"/>
      <c r="AA228" s="159"/>
      <c r="AB228" s="159"/>
      <c r="AC228" s="159"/>
      <c r="AD228" s="159"/>
      <c r="AE228" s="174" t="s">
        <v>148</v>
      </c>
      <c r="AF228" s="159"/>
      <c r="AG228" s="159"/>
      <c r="AH228" s="159"/>
      <c r="AI228" s="159"/>
    </row>
    <row r="229" spans="1:35">
      <c r="A229" s="157" t="s">
        <v>8779</v>
      </c>
      <c r="B229" s="159" t="s">
        <v>8780</v>
      </c>
      <c r="C229" s="171" t="s">
        <v>8781</v>
      </c>
      <c r="D229" s="157" t="s">
        <v>432</v>
      </c>
      <c r="E229" s="159" t="s">
        <v>1020</v>
      </c>
      <c r="F229" s="159"/>
      <c r="G229" s="181"/>
      <c r="H229" s="159"/>
      <c r="I229" s="159"/>
      <c r="J229" s="159"/>
      <c r="K229" s="159"/>
      <c r="L229" s="159"/>
      <c r="M229" s="159"/>
      <c r="N229" s="159"/>
      <c r="O229" s="159"/>
      <c r="P229" s="159"/>
      <c r="Q229" s="159"/>
      <c r="R229" s="159"/>
      <c r="S229" s="159"/>
      <c r="T229" s="159"/>
      <c r="U229" s="173" t="s">
        <v>8782</v>
      </c>
      <c r="V229" s="159"/>
      <c r="W229" s="162">
        <v>5</v>
      </c>
      <c r="X229" s="162">
        <v>2</v>
      </c>
      <c r="Y229" s="174" t="s">
        <v>5336</v>
      </c>
      <c r="Z229" s="159"/>
      <c r="AA229" s="159"/>
      <c r="AB229" s="159"/>
      <c r="AC229" s="159"/>
      <c r="AD229" s="159"/>
      <c r="AE229" s="174" t="s">
        <v>148</v>
      </c>
      <c r="AF229" s="159"/>
      <c r="AG229" s="159"/>
      <c r="AH229" s="159"/>
      <c r="AI229" s="159"/>
    </row>
    <row r="230" spans="1:35">
      <c r="A230" s="157" t="s">
        <v>8783</v>
      </c>
      <c r="B230" s="159" t="s">
        <v>8784</v>
      </c>
      <c r="C230" s="171" t="s">
        <v>8785</v>
      </c>
      <c r="D230" s="157" t="s">
        <v>432</v>
      </c>
      <c r="E230" s="159" t="s">
        <v>1020</v>
      </c>
      <c r="F230" s="159"/>
      <c r="G230" s="185">
        <f>919011997279</f>
        <v>919011997279</v>
      </c>
      <c r="H230" s="159"/>
      <c r="I230" s="159"/>
      <c r="J230" s="159"/>
      <c r="K230" s="159"/>
      <c r="L230" s="159"/>
      <c r="M230" s="159"/>
      <c r="N230" s="159"/>
      <c r="O230" s="159"/>
      <c r="P230" s="159"/>
      <c r="Q230" s="159"/>
      <c r="R230" s="159"/>
      <c r="S230" s="159"/>
      <c r="T230" s="159"/>
      <c r="U230" s="173" t="s">
        <v>8786</v>
      </c>
      <c r="V230" s="159"/>
      <c r="W230" s="162">
        <v>4.7</v>
      </c>
      <c r="X230" s="162">
        <v>35</v>
      </c>
      <c r="Y230" s="174" t="s">
        <v>5336</v>
      </c>
      <c r="Z230" s="159"/>
      <c r="AA230" s="159"/>
      <c r="AB230" s="159"/>
      <c r="AC230" s="159"/>
      <c r="AD230" s="159"/>
      <c r="AE230" s="174" t="s">
        <v>148</v>
      </c>
      <c r="AF230" s="159"/>
      <c r="AG230" s="159"/>
      <c r="AH230" s="159"/>
      <c r="AI230" s="159"/>
    </row>
    <row r="231" spans="1:35">
      <c r="A231" s="157" t="s">
        <v>8787</v>
      </c>
      <c r="B231" s="159" t="s">
        <v>8788</v>
      </c>
      <c r="C231" s="171" t="s">
        <v>8789</v>
      </c>
      <c r="D231" s="157" t="s">
        <v>2139</v>
      </c>
      <c r="E231" s="159" t="s">
        <v>1020</v>
      </c>
      <c r="F231" s="159"/>
      <c r="G231" s="181"/>
      <c r="H231" s="159"/>
      <c r="I231" s="159"/>
      <c r="J231" s="159"/>
      <c r="K231" s="159"/>
      <c r="L231" s="159"/>
      <c r="M231" s="159"/>
      <c r="N231" s="159"/>
      <c r="O231" s="159"/>
      <c r="P231" s="159"/>
      <c r="Q231" s="159"/>
      <c r="R231" s="159"/>
      <c r="S231" s="159"/>
      <c r="T231" s="159"/>
      <c r="U231" s="173" t="s">
        <v>8790</v>
      </c>
      <c r="V231" s="159"/>
      <c r="W231" s="162">
        <v>3.8</v>
      </c>
      <c r="X231" s="162">
        <v>12</v>
      </c>
      <c r="Y231" s="174" t="s">
        <v>5336</v>
      </c>
      <c r="Z231" s="159"/>
      <c r="AA231" s="159"/>
      <c r="AB231" s="159"/>
      <c r="AC231" s="159"/>
      <c r="AD231" s="159"/>
      <c r="AE231" s="174" t="s">
        <v>148</v>
      </c>
      <c r="AF231" s="159"/>
      <c r="AG231" s="159"/>
      <c r="AH231" s="159"/>
      <c r="AI231" s="159"/>
    </row>
    <row r="232" spans="1:35">
      <c r="A232" s="157" t="s">
        <v>8791</v>
      </c>
      <c r="B232" s="159" t="s">
        <v>8792</v>
      </c>
      <c r="C232" s="171" t="s">
        <v>8793</v>
      </c>
      <c r="D232" s="157" t="s">
        <v>923</v>
      </c>
      <c r="E232" s="159" t="s">
        <v>1020</v>
      </c>
      <c r="F232" s="159"/>
      <c r="G232" s="181"/>
      <c r="H232" s="159"/>
      <c r="I232" s="159"/>
      <c r="J232" s="159"/>
      <c r="K232" s="159"/>
      <c r="L232" s="159"/>
      <c r="M232" s="159"/>
      <c r="N232" s="159"/>
      <c r="O232" s="159"/>
      <c r="P232" s="159"/>
      <c r="Q232" s="159"/>
      <c r="R232" s="159"/>
      <c r="S232" s="159"/>
      <c r="T232" s="159"/>
      <c r="U232" s="173" t="s">
        <v>8794</v>
      </c>
      <c r="V232" s="159"/>
      <c r="W232" s="162">
        <v>4.0999999999999996</v>
      </c>
      <c r="X232" s="162">
        <v>9</v>
      </c>
      <c r="Y232" s="174" t="s">
        <v>5336</v>
      </c>
      <c r="Z232" s="159"/>
      <c r="AA232" s="159"/>
      <c r="AB232" s="159"/>
      <c r="AC232" s="159"/>
      <c r="AD232" s="159"/>
      <c r="AE232" s="174" t="s">
        <v>148</v>
      </c>
      <c r="AF232" s="159"/>
      <c r="AG232" s="159"/>
      <c r="AH232" s="159"/>
      <c r="AI232" s="159"/>
    </row>
    <row r="233" spans="1:35">
      <c r="A233" s="157" t="s">
        <v>8795</v>
      </c>
      <c r="B233" s="159" t="s">
        <v>8796</v>
      </c>
      <c r="C233" s="171" t="s">
        <v>8797</v>
      </c>
      <c r="D233" s="157" t="s">
        <v>2139</v>
      </c>
      <c r="E233" s="159" t="s">
        <v>1020</v>
      </c>
      <c r="F233" s="159"/>
      <c r="G233" s="148" t="s">
        <v>8798</v>
      </c>
      <c r="H233" s="159"/>
      <c r="I233" s="159"/>
      <c r="J233" s="159"/>
      <c r="K233" s="159"/>
      <c r="L233" s="159"/>
      <c r="M233" s="159"/>
      <c r="N233" s="159"/>
      <c r="O233" s="159"/>
      <c r="P233" s="159"/>
      <c r="Q233" s="159"/>
      <c r="R233" s="159"/>
      <c r="S233" s="159"/>
      <c r="T233" s="159"/>
      <c r="U233" s="173" t="s">
        <v>8799</v>
      </c>
      <c r="V233" s="161"/>
      <c r="W233" s="161"/>
      <c r="X233" s="159"/>
      <c r="Y233" s="174" t="s">
        <v>5336</v>
      </c>
      <c r="Z233" s="159"/>
      <c r="AA233" s="159"/>
      <c r="AB233" s="159"/>
      <c r="AC233" s="159"/>
      <c r="AD233" s="159"/>
      <c r="AE233" s="174" t="s">
        <v>148</v>
      </c>
      <c r="AF233" s="159"/>
      <c r="AG233" s="159"/>
      <c r="AH233" s="159"/>
      <c r="AI233" s="159"/>
    </row>
    <row r="234" spans="1:35">
      <c r="A234" s="157" t="s">
        <v>8800</v>
      </c>
      <c r="B234" s="159" t="s">
        <v>8801</v>
      </c>
      <c r="C234" s="171" t="s">
        <v>8802</v>
      </c>
      <c r="D234" s="157" t="s">
        <v>923</v>
      </c>
      <c r="E234" s="159" t="s">
        <v>1020</v>
      </c>
      <c r="F234" s="159"/>
      <c r="G234" s="148" t="s">
        <v>8803</v>
      </c>
      <c r="H234" s="159"/>
      <c r="I234" s="159"/>
      <c r="J234" s="159"/>
      <c r="K234" s="159"/>
      <c r="L234" s="159"/>
      <c r="M234" s="159"/>
      <c r="N234" s="159"/>
      <c r="O234" s="159"/>
      <c r="P234" s="159"/>
      <c r="Q234" s="159"/>
      <c r="R234" s="159"/>
      <c r="S234" s="159"/>
      <c r="T234" s="159"/>
      <c r="U234" s="171" t="s">
        <v>8804</v>
      </c>
      <c r="V234" s="171" t="s">
        <v>8805</v>
      </c>
      <c r="W234" s="162">
        <v>4</v>
      </c>
      <c r="X234" s="162">
        <v>25</v>
      </c>
      <c r="Y234" s="174" t="s">
        <v>5336</v>
      </c>
      <c r="Z234" s="159"/>
      <c r="AA234" s="159"/>
      <c r="AB234" s="159"/>
      <c r="AC234" s="159"/>
      <c r="AD234" s="159"/>
      <c r="AE234" s="174" t="s">
        <v>148</v>
      </c>
      <c r="AF234" s="159"/>
      <c r="AG234" s="159"/>
      <c r="AH234" s="159"/>
      <c r="AI234" s="159"/>
    </row>
    <row r="235" spans="1:35">
      <c r="A235" s="157" t="s">
        <v>8806</v>
      </c>
      <c r="B235" s="176" t="s">
        <v>8807</v>
      </c>
      <c r="C235" s="171" t="s">
        <v>8808</v>
      </c>
      <c r="D235" s="157" t="s">
        <v>923</v>
      </c>
      <c r="E235" s="159" t="s">
        <v>1020</v>
      </c>
      <c r="F235" s="159"/>
      <c r="G235" s="181"/>
      <c r="H235" s="159"/>
      <c r="I235" s="159"/>
      <c r="J235" s="159"/>
      <c r="K235" s="159"/>
      <c r="L235" s="159"/>
      <c r="M235" s="159"/>
      <c r="N235" s="159"/>
      <c r="O235" s="159"/>
      <c r="P235" s="159"/>
      <c r="Q235" s="159"/>
      <c r="R235" s="159"/>
      <c r="S235" s="159"/>
      <c r="T235" s="159"/>
      <c r="U235" s="173" t="s">
        <v>8809</v>
      </c>
      <c r="V235" s="159"/>
      <c r="W235" s="162">
        <v>4.5</v>
      </c>
      <c r="X235" s="162">
        <v>2</v>
      </c>
      <c r="Y235" s="174" t="s">
        <v>5336</v>
      </c>
      <c r="Z235" s="159"/>
      <c r="AA235" s="159"/>
      <c r="AB235" s="159"/>
      <c r="AC235" s="159"/>
      <c r="AD235" s="159"/>
      <c r="AE235" s="174" t="s">
        <v>148</v>
      </c>
      <c r="AF235" s="159"/>
      <c r="AG235" s="159"/>
      <c r="AH235" s="159"/>
      <c r="AI235" s="159"/>
    </row>
    <row r="236" spans="1:35">
      <c r="A236" s="167" t="s">
        <v>8810</v>
      </c>
      <c r="B236" s="176" t="s">
        <v>8811</v>
      </c>
      <c r="C236" s="171" t="s">
        <v>8812</v>
      </c>
      <c r="D236" s="159" t="s">
        <v>50</v>
      </c>
      <c r="E236" s="159" t="s">
        <v>1020</v>
      </c>
      <c r="F236" s="159"/>
      <c r="G236" s="185">
        <f>919821564139</f>
        <v>919821564139</v>
      </c>
      <c r="H236" s="159"/>
      <c r="I236" s="159"/>
      <c r="J236" s="159"/>
      <c r="K236" s="159"/>
      <c r="L236" s="159"/>
      <c r="M236" s="159"/>
      <c r="N236" s="159"/>
      <c r="O236" s="159"/>
      <c r="P236" s="159"/>
      <c r="Q236" s="159"/>
      <c r="R236" s="159"/>
      <c r="S236" s="159"/>
      <c r="T236" s="159"/>
      <c r="U236" s="173" t="s">
        <v>8813</v>
      </c>
      <c r="V236" s="159"/>
      <c r="W236" s="178">
        <v>5</v>
      </c>
      <c r="X236" s="178">
        <v>1</v>
      </c>
      <c r="Y236" s="174" t="s">
        <v>5336</v>
      </c>
      <c r="Z236" s="159"/>
      <c r="AA236" s="159"/>
      <c r="AB236" s="159"/>
      <c r="AC236" s="159"/>
      <c r="AD236" s="159"/>
      <c r="AE236" s="174" t="s">
        <v>148</v>
      </c>
      <c r="AF236" s="159"/>
      <c r="AG236" s="159"/>
      <c r="AH236" s="159"/>
      <c r="AI236" s="159"/>
    </row>
    <row r="237" spans="1:35">
      <c r="A237" s="125" t="s">
        <v>8814</v>
      </c>
      <c r="B237" s="159" t="s">
        <v>8815</v>
      </c>
      <c r="C237" s="171" t="s">
        <v>8816</v>
      </c>
      <c r="D237" s="159" t="s">
        <v>432</v>
      </c>
      <c r="E237" s="159" t="s">
        <v>1020</v>
      </c>
      <c r="F237" s="159"/>
      <c r="G237" s="185">
        <f>919922819876</f>
        <v>919922819876</v>
      </c>
      <c r="H237" s="159"/>
      <c r="I237" s="159"/>
      <c r="J237" s="159"/>
      <c r="K237" s="159"/>
      <c r="L237" s="159"/>
      <c r="M237" s="159"/>
      <c r="N237" s="159"/>
      <c r="O237" s="159"/>
      <c r="P237" s="159"/>
      <c r="Q237" s="159"/>
      <c r="R237" s="159"/>
      <c r="S237" s="159"/>
      <c r="T237" s="159"/>
      <c r="U237" s="173" t="s">
        <v>8817</v>
      </c>
      <c r="V237" s="159"/>
      <c r="W237" s="178">
        <v>4.8</v>
      </c>
      <c r="X237" s="178">
        <v>5</v>
      </c>
      <c r="Y237" s="174" t="s">
        <v>5336</v>
      </c>
      <c r="Z237" s="159"/>
      <c r="AA237" s="159"/>
      <c r="AB237" s="159"/>
      <c r="AC237" s="159"/>
      <c r="AD237" s="159"/>
      <c r="AE237" s="174" t="s">
        <v>148</v>
      </c>
      <c r="AF237" s="159"/>
      <c r="AG237" s="159"/>
      <c r="AH237" s="159"/>
      <c r="AI237" s="159"/>
    </row>
    <row r="238" spans="1:35">
      <c r="A238" s="125" t="s">
        <v>8818</v>
      </c>
      <c r="B238" s="159" t="s">
        <v>8819</v>
      </c>
      <c r="C238" s="171" t="s">
        <v>8820</v>
      </c>
      <c r="D238" s="159" t="s">
        <v>432</v>
      </c>
      <c r="E238" s="159" t="s">
        <v>1020</v>
      </c>
      <c r="F238" s="159"/>
      <c r="G238" s="148" t="s">
        <v>8821</v>
      </c>
      <c r="H238" s="159"/>
      <c r="I238" s="159"/>
      <c r="J238" s="159"/>
      <c r="K238" s="159"/>
      <c r="L238" s="159"/>
      <c r="M238" s="159"/>
      <c r="N238" s="159"/>
      <c r="O238" s="159"/>
      <c r="P238" s="159"/>
      <c r="Q238" s="159"/>
      <c r="R238" s="159"/>
      <c r="S238" s="159"/>
      <c r="T238" s="159"/>
      <c r="U238" s="173" t="s">
        <v>8822</v>
      </c>
      <c r="V238" s="159"/>
      <c r="W238" s="178">
        <v>4.3</v>
      </c>
      <c r="X238" s="178">
        <v>17</v>
      </c>
      <c r="Y238" s="174" t="s">
        <v>5336</v>
      </c>
      <c r="Z238" s="159"/>
      <c r="AA238" s="159"/>
      <c r="AB238" s="159"/>
      <c r="AC238" s="159"/>
      <c r="AD238" s="159"/>
      <c r="AE238" s="174" t="s">
        <v>148</v>
      </c>
      <c r="AF238" s="159"/>
      <c r="AG238" s="159"/>
      <c r="AH238" s="159"/>
      <c r="AI238" s="159"/>
    </row>
    <row r="239" spans="1:35">
      <c r="A239" s="125" t="s">
        <v>8823</v>
      </c>
      <c r="B239" s="159" t="s">
        <v>8824</v>
      </c>
      <c r="C239" s="171" t="s">
        <v>8825</v>
      </c>
      <c r="D239" s="159" t="s">
        <v>432</v>
      </c>
      <c r="E239" s="159" t="s">
        <v>1020</v>
      </c>
      <c r="F239" s="159"/>
      <c r="G239" s="148" t="s">
        <v>8826</v>
      </c>
      <c r="H239" s="159"/>
      <c r="I239" s="159"/>
      <c r="J239" s="159"/>
      <c r="K239" s="159"/>
      <c r="L239" s="159"/>
      <c r="M239" s="159"/>
      <c r="N239" s="159"/>
      <c r="O239" s="159"/>
      <c r="P239" s="159"/>
      <c r="Q239" s="159"/>
      <c r="R239" s="159"/>
      <c r="S239" s="159"/>
      <c r="T239" s="159"/>
      <c r="U239" s="171" t="s">
        <v>8827</v>
      </c>
      <c r="V239" s="171" t="s">
        <v>8828</v>
      </c>
      <c r="W239" s="178">
        <v>4</v>
      </c>
      <c r="X239" s="178">
        <v>8</v>
      </c>
      <c r="Y239" s="174" t="s">
        <v>5336</v>
      </c>
      <c r="Z239" s="159"/>
      <c r="AA239" s="159"/>
      <c r="AB239" s="159"/>
      <c r="AC239" s="159"/>
      <c r="AD239" s="159"/>
      <c r="AE239" s="174" t="s">
        <v>148</v>
      </c>
      <c r="AF239" s="159"/>
      <c r="AG239" s="159"/>
      <c r="AH239" s="159"/>
      <c r="AI239" s="159"/>
    </row>
    <row r="240" spans="1:35">
      <c r="A240" s="125" t="s">
        <v>8829</v>
      </c>
      <c r="B240" s="159" t="s">
        <v>8830</v>
      </c>
      <c r="C240" s="171" t="s">
        <v>8831</v>
      </c>
      <c r="D240" s="159" t="s">
        <v>432</v>
      </c>
      <c r="E240" s="159" t="s">
        <v>1020</v>
      </c>
      <c r="F240" s="159"/>
      <c r="G240" s="181"/>
      <c r="H240" s="159"/>
      <c r="I240" s="159"/>
      <c r="J240" s="159"/>
      <c r="K240" s="159"/>
      <c r="L240" s="159"/>
      <c r="M240" s="159"/>
      <c r="N240" s="159"/>
      <c r="O240" s="159"/>
      <c r="P240" s="159"/>
      <c r="Q240" s="159"/>
      <c r="R240" s="159"/>
      <c r="S240" s="159"/>
      <c r="T240" s="159"/>
      <c r="U240" s="171" t="s">
        <v>8832</v>
      </c>
      <c r="V240" s="171" t="s">
        <v>8833</v>
      </c>
      <c r="W240" s="178">
        <v>5</v>
      </c>
      <c r="X240" s="178">
        <v>5</v>
      </c>
      <c r="Y240" s="174" t="s">
        <v>5336</v>
      </c>
      <c r="Z240" s="159"/>
      <c r="AA240" s="159"/>
      <c r="AB240" s="159"/>
      <c r="AC240" s="159"/>
      <c r="AD240" s="159"/>
      <c r="AE240" s="174" t="s">
        <v>148</v>
      </c>
      <c r="AF240" s="159"/>
      <c r="AG240" s="159"/>
      <c r="AH240" s="159"/>
      <c r="AI240" s="159"/>
    </row>
    <row r="241" spans="1:35">
      <c r="A241" s="179" t="s">
        <v>8834</v>
      </c>
      <c r="B241" s="159" t="s">
        <v>8835</v>
      </c>
      <c r="C241" s="171" t="s">
        <v>8836</v>
      </c>
      <c r="D241" s="159" t="s">
        <v>432</v>
      </c>
      <c r="E241" s="159" t="s">
        <v>1020</v>
      </c>
      <c r="F241" s="159"/>
      <c r="G241" s="148" t="s">
        <v>8837</v>
      </c>
      <c r="H241" s="159"/>
      <c r="I241" s="159"/>
      <c r="J241" s="159"/>
      <c r="K241" s="159"/>
      <c r="L241" s="159"/>
      <c r="M241" s="159"/>
      <c r="N241" s="159"/>
      <c r="O241" s="159"/>
      <c r="P241" s="159"/>
      <c r="Q241" s="159"/>
      <c r="R241" s="159"/>
      <c r="S241" s="159"/>
      <c r="T241" s="159"/>
      <c r="U241" s="171" t="s">
        <v>8838</v>
      </c>
      <c r="V241" s="171" t="s">
        <v>8839</v>
      </c>
      <c r="W241" s="178">
        <v>4.4000000000000004</v>
      </c>
      <c r="X241" s="178">
        <v>785</v>
      </c>
      <c r="Y241" s="174" t="s">
        <v>5336</v>
      </c>
      <c r="Z241" s="159"/>
      <c r="AA241" s="159"/>
      <c r="AB241" s="159"/>
      <c r="AC241" s="159"/>
      <c r="AD241" s="159"/>
      <c r="AE241" s="174" t="s">
        <v>148</v>
      </c>
      <c r="AF241" s="159"/>
      <c r="AG241" s="159"/>
      <c r="AH241" s="159"/>
      <c r="AI241" s="159"/>
    </row>
    <row r="242" spans="1:35">
      <c r="A242" s="125" t="s">
        <v>8840</v>
      </c>
      <c r="B242" s="159" t="s">
        <v>8841</v>
      </c>
      <c r="C242" s="171" t="s">
        <v>8842</v>
      </c>
      <c r="D242" s="159" t="s">
        <v>923</v>
      </c>
      <c r="E242" s="159" t="s">
        <v>1020</v>
      </c>
      <c r="F242" s="159"/>
      <c r="G242" s="185">
        <f>918149547638</f>
        <v>918149547638</v>
      </c>
      <c r="H242" s="159"/>
      <c r="I242" s="159"/>
      <c r="J242" s="159"/>
      <c r="K242" s="159"/>
      <c r="L242" s="159"/>
      <c r="M242" s="159"/>
      <c r="N242" s="159"/>
      <c r="O242" s="159"/>
      <c r="P242" s="159"/>
      <c r="Q242" s="159"/>
      <c r="R242" s="159"/>
      <c r="S242" s="159"/>
      <c r="T242" s="159"/>
      <c r="U242" s="173" t="s">
        <v>8843</v>
      </c>
      <c r="V242" s="159"/>
      <c r="W242" s="178">
        <v>4.4000000000000004</v>
      </c>
      <c r="X242" s="178">
        <v>34</v>
      </c>
      <c r="Y242" s="174" t="s">
        <v>5336</v>
      </c>
      <c r="Z242" s="159"/>
      <c r="AA242" s="159"/>
      <c r="AB242" s="159"/>
      <c r="AC242" s="159"/>
      <c r="AD242" s="159"/>
      <c r="AE242" s="174" t="s">
        <v>148</v>
      </c>
      <c r="AF242" s="159"/>
      <c r="AG242" s="159"/>
      <c r="AH242" s="159"/>
      <c r="AI242" s="159"/>
    </row>
    <row r="243" spans="1:35">
      <c r="A243" s="157" t="s">
        <v>8845</v>
      </c>
      <c r="B243" s="157" t="s">
        <v>8846</v>
      </c>
      <c r="C243" s="158" t="s">
        <v>8847</v>
      </c>
      <c r="D243" s="157" t="s">
        <v>8848</v>
      </c>
      <c r="E243" s="157" t="s">
        <v>8849</v>
      </c>
      <c r="F243" s="159"/>
      <c r="G243" s="182" t="s">
        <v>8850</v>
      </c>
      <c r="H243" s="159"/>
      <c r="I243" s="161"/>
      <c r="J243" s="159"/>
      <c r="K243" s="159"/>
      <c r="L243" s="159"/>
      <c r="M243" s="159"/>
      <c r="N243" s="159"/>
      <c r="O243" s="159"/>
      <c r="P243" s="160" t="s">
        <v>8851</v>
      </c>
      <c r="Q243" s="161"/>
      <c r="R243" s="161"/>
      <c r="S243" s="161"/>
      <c r="T243" s="161"/>
      <c r="U243" s="161"/>
      <c r="V243" s="159"/>
      <c r="W243" s="162">
        <v>4.7</v>
      </c>
      <c r="X243" s="162">
        <v>26</v>
      </c>
      <c r="Y243" s="159"/>
      <c r="Z243" s="159"/>
      <c r="AA243" s="159"/>
      <c r="AB243" s="159"/>
      <c r="AC243" s="159"/>
      <c r="AD243" s="159"/>
      <c r="AE243" s="159"/>
      <c r="AF243" s="159"/>
      <c r="AG243" s="159"/>
      <c r="AH243" s="159"/>
      <c r="AI243" s="159"/>
    </row>
    <row r="244" spans="1:35">
      <c r="A244" s="157" t="s">
        <v>8852</v>
      </c>
      <c r="B244" s="157" t="s">
        <v>8853</v>
      </c>
      <c r="C244" s="158" t="s">
        <v>8854</v>
      </c>
      <c r="D244" s="157" t="s">
        <v>84</v>
      </c>
      <c r="E244" s="157" t="s">
        <v>8849</v>
      </c>
      <c r="F244" s="159"/>
      <c r="G244" s="182" t="s">
        <v>8855</v>
      </c>
      <c r="H244" s="159"/>
      <c r="I244" s="159"/>
      <c r="J244" s="159"/>
      <c r="K244" s="159"/>
      <c r="L244" s="159"/>
      <c r="M244" s="159"/>
      <c r="N244" s="159"/>
      <c r="O244" s="159"/>
      <c r="P244" s="160" t="s">
        <v>8856</v>
      </c>
      <c r="Q244" s="161"/>
      <c r="R244" s="161"/>
      <c r="S244" s="161"/>
      <c r="T244" s="161"/>
      <c r="U244" s="161"/>
      <c r="V244" s="159"/>
      <c r="W244" s="162">
        <v>4.2</v>
      </c>
      <c r="X244" s="162">
        <v>942</v>
      </c>
      <c r="Y244" s="159"/>
      <c r="Z244" s="159"/>
      <c r="AA244" s="159"/>
      <c r="AB244" s="159"/>
      <c r="AC244" s="159"/>
      <c r="AD244" s="159"/>
      <c r="AE244" s="159"/>
      <c r="AF244" s="159"/>
      <c r="AG244" s="159"/>
      <c r="AH244" s="159"/>
      <c r="AI244" s="162">
        <v>695003</v>
      </c>
    </row>
    <row r="245" spans="1:35">
      <c r="A245" s="157" t="s">
        <v>7779</v>
      </c>
      <c r="B245" s="157" t="s">
        <v>8857</v>
      </c>
      <c r="C245" s="158" t="s">
        <v>8858</v>
      </c>
      <c r="D245" s="157" t="s">
        <v>424</v>
      </c>
      <c r="E245" s="157" t="s">
        <v>8849</v>
      </c>
      <c r="F245" s="159"/>
      <c r="G245" s="182" t="s">
        <v>8859</v>
      </c>
      <c r="H245" s="159"/>
      <c r="I245" s="159"/>
      <c r="J245" s="159"/>
      <c r="K245" s="159"/>
      <c r="L245" s="159"/>
      <c r="M245" s="159"/>
      <c r="N245" s="159"/>
      <c r="O245" s="159"/>
      <c r="P245" s="160" t="s">
        <v>8860</v>
      </c>
      <c r="Q245" s="161"/>
      <c r="R245" s="161"/>
      <c r="S245" s="161"/>
      <c r="T245" s="159"/>
      <c r="U245" s="163" t="s">
        <v>8861</v>
      </c>
      <c r="V245" s="159"/>
      <c r="W245" s="162">
        <v>4.7</v>
      </c>
      <c r="X245" s="162">
        <v>18</v>
      </c>
      <c r="Y245" s="159"/>
      <c r="Z245" s="159"/>
      <c r="AA245" s="159"/>
      <c r="AB245" s="159"/>
      <c r="AC245" s="159"/>
      <c r="AD245" s="159"/>
      <c r="AE245" s="159"/>
      <c r="AF245" s="159"/>
      <c r="AG245" s="159"/>
      <c r="AH245" s="159"/>
      <c r="AI245" s="162">
        <v>682026</v>
      </c>
    </row>
    <row r="246" spans="1:35">
      <c r="A246" s="157" t="s">
        <v>8862</v>
      </c>
      <c r="B246" s="157" t="s">
        <v>8863</v>
      </c>
      <c r="C246" s="158" t="s">
        <v>8864</v>
      </c>
      <c r="D246" s="157" t="s">
        <v>672</v>
      </c>
      <c r="E246" s="157" t="s">
        <v>8849</v>
      </c>
      <c r="F246" s="159"/>
      <c r="G246" s="182" t="s">
        <v>8865</v>
      </c>
      <c r="H246" s="159"/>
      <c r="I246" s="159"/>
      <c r="J246" s="159"/>
      <c r="K246" s="159"/>
      <c r="L246" s="159"/>
      <c r="M246" s="159"/>
      <c r="N246" s="159"/>
      <c r="O246" s="159"/>
      <c r="P246" s="160" t="s">
        <v>8866</v>
      </c>
      <c r="Q246" s="161"/>
      <c r="R246" s="161"/>
      <c r="S246" s="161"/>
      <c r="T246" s="161"/>
      <c r="U246" s="159"/>
      <c r="V246" s="164" t="s">
        <v>8867</v>
      </c>
      <c r="W246" s="162">
        <v>4</v>
      </c>
      <c r="X246" s="162">
        <v>42</v>
      </c>
      <c r="Y246" s="159"/>
      <c r="Z246" s="159"/>
      <c r="AA246" s="159"/>
      <c r="AB246" s="159"/>
      <c r="AC246" s="159"/>
      <c r="AD246" s="159"/>
      <c r="AE246" s="159"/>
      <c r="AF246" s="159"/>
      <c r="AG246" s="159"/>
      <c r="AH246" s="159"/>
      <c r="AI246" s="162">
        <v>680002</v>
      </c>
    </row>
    <row r="247" spans="1:35">
      <c r="A247" s="157" t="s">
        <v>8868</v>
      </c>
      <c r="B247" s="157" t="s">
        <v>8869</v>
      </c>
      <c r="C247" s="158" t="s">
        <v>8870</v>
      </c>
      <c r="D247" s="157" t="s">
        <v>8871</v>
      </c>
      <c r="E247" s="157" t="s">
        <v>8849</v>
      </c>
      <c r="F247" s="159"/>
      <c r="G247" s="181"/>
      <c r="H247" s="159"/>
      <c r="I247" s="159"/>
      <c r="J247" s="159"/>
      <c r="K247" s="159"/>
      <c r="L247" s="159"/>
      <c r="M247" s="159"/>
      <c r="N247" s="159"/>
      <c r="O247" s="159"/>
      <c r="P247" s="159"/>
      <c r="Q247" s="159"/>
      <c r="R247" s="159"/>
      <c r="S247" s="159"/>
      <c r="T247" s="159"/>
      <c r="U247" s="163" t="s">
        <v>8872</v>
      </c>
      <c r="V247" s="159"/>
      <c r="W247" s="162">
        <v>5</v>
      </c>
      <c r="X247" s="162">
        <v>1</v>
      </c>
      <c r="Y247" s="159"/>
      <c r="Z247" s="159"/>
      <c r="AA247" s="159"/>
      <c r="AB247" s="159"/>
      <c r="AC247" s="159"/>
      <c r="AD247" s="159"/>
      <c r="AE247" s="159"/>
      <c r="AF247" s="159"/>
      <c r="AG247" s="159"/>
      <c r="AH247" s="159"/>
      <c r="AI247" s="162">
        <v>695141</v>
      </c>
    </row>
    <row r="248" spans="1:35">
      <c r="A248" s="157" t="s">
        <v>8873</v>
      </c>
      <c r="B248" s="157" t="s">
        <v>8874</v>
      </c>
      <c r="C248" s="158" t="s">
        <v>8875</v>
      </c>
      <c r="D248" s="157" t="s">
        <v>8848</v>
      </c>
      <c r="E248" s="157" t="s">
        <v>8849</v>
      </c>
      <c r="F248" s="159"/>
      <c r="G248" s="181"/>
      <c r="H248" s="159"/>
      <c r="I248" s="159"/>
      <c r="J248" s="159"/>
      <c r="K248" s="159"/>
      <c r="L248" s="159"/>
      <c r="M248" s="159"/>
      <c r="N248" s="159"/>
      <c r="O248" s="159"/>
      <c r="P248" s="159"/>
      <c r="Q248" s="159"/>
      <c r="R248" s="159"/>
      <c r="S248" s="159"/>
      <c r="T248" s="159"/>
      <c r="U248" s="159"/>
      <c r="V248" s="159"/>
      <c r="W248" s="159"/>
      <c r="X248" s="159"/>
      <c r="Y248" s="159"/>
      <c r="Z248" s="159"/>
      <c r="AA248" s="159"/>
      <c r="AB248" s="159"/>
      <c r="AC248" s="159"/>
      <c r="AD248" s="159"/>
      <c r="AE248" s="159"/>
      <c r="AF248" s="159"/>
      <c r="AG248" s="159"/>
      <c r="AH248" s="159"/>
      <c r="AI248" s="162">
        <v>679576</v>
      </c>
    </row>
    <row r="249" spans="1:35">
      <c r="A249" s="157" t="s">
        <v>8876</v>
      </c>
      <c r="B249" s="157" t="s">
        <v>8877</v>
      </c>
      <c r="C249" s="158" t="s">
        <v>8878</v>
      </c>
      <c r="D249" s="157" t="s">
        <v>8879</v>
      </c>
      <c r="E249" s="157" t="s">
        <v>8849</v>
      </c>
      <c r="F249" s="159"/>
      <c r="G249" s="181"/>
      <c r="H249" s="159"/>
      <c r="I249" s="159"/>
      <c r="J249" s="159"/>
      <c r="K249" s="159"/>
      <c r="L249" s="159"/>
      <c r="M249" s="159"/>
      <c r="N249" s="159"/>
      <c r="O249" s="159"/>
      <c r="P249" s="160" t="s">
        <v>8856</v>
      </c>
      <c r="Q249" s="161"/>
      <c r="R249" s="161"/>
      <c r="S249" s="161"/>
      <c r="T249" s="161"/>
      <c r="U249" s="161"/>
      <c r="V249" s="159"/>
      <c r="W249" s="162">
        <v>5</v>
      </c>
      <c r="X249" s="162">
        <v>2</v>
      </c>
      <c r="Y249" s="159"/>
      <c r="Z249" s="159"/>
      <c r="AA249" s="159"/>
      <c r="AB249" s="159"/>
      <c r="AC249" s="159"/>
      <c r="AD249" s="159"/>
      <c r="AE249" s="159"/>
      <c r="AF249" s="159"/>
      <c r="AG249" s="159"/>
      <c r="AH249" s="159"/>
      <c r="AI249" s="162">
        <v>683578</v>
      </c>
    </row>
    <row r="250" spans="1:35">
      <c r="A250" s="157" t="s">
        <v>8880</v>
      </c>
      <c r="B250" s="157" t="s">
        <v>8881</v>
      </c>
      <c r="C250" s="158" t="s">
        <v>8882</v>
      </c>
      <c r="D250" s="157" t="s">
        <v>8883</v>
      </c>
      <c r="E250" s="157" t="s">
        <v>8849</v>
      </c>
      <c r="F250" s="159"/>
      <c r="G250" s="181"/>
      <c r="H250" s="159"/>
      <c r="I250" s="159"/>
      <c r="J250" s="159"/>
      <c r="K250" s="159"/>
      <c r="L250" s="159"/>
      <c r="M250" s="159"/>
      <c r="N250" s="159"/>
      <c r="O250" s="159"/>
      <c r="P250" s="160" t="s">
        <v>1104</v>
      </c>
      <c r="Q250" s="161"/>
      <c r="R250" s="161"/>
      <c r="S250" s="161"/>
      <c r="T250" s="159"/>
      <c r="U250" s="163" t="s">
        <v>8884</v>
      </c>
      <c r="V250" s="159"/>
      <c r="W250" s="162">
        <v>5</v>
      </c>
      <c r="X250" s="162">
        <v>5</v>
      </c>
      <c r="Y250" s="159"/>
      <c r="Z250" s="159"/>
      <c r="AA250" s="159"/>
      <c r="AB250" s="159"/>
      <c r="AC250" s="159"/>
      <c r="AD250" s="159"/>
      <c r="AE250" s="159"/>
      <c r="AF250" s="159"/>
      <c r="AG250" s="159"/>
      <c r="AH250" s="159"/>
      <c r="AI250" s="162">
        <v>689115</v>
      </c>
    </row>
    <row r="251" spans="1:35">
      <c r="A251" s="157" t="s">
        <v>8885</v>
      </c>
      <c r="B251" s="157" t="s">
        <v>8886</v>
      </c>
      <c r="C251" s="158" t="s">
        <v>8887</v>
      </c>
      <c r="D251" s="157" t="s">
        <v>304</v>
      </c>
      <c r="E251" s="157" t="s">
        <v>8849</v>
      </c>
      <c r="F251" s="159"/>
      <c r="G251" s="182" t="s">
        <v>8888</v>
      </c>
      <c r="H251" s="159"/>
      <c r="I251" s="159"/>
      <c r="J251" s="159"/>
      <c r="K251" s="159"/>
      <c r="L251" s="159"/>
      <c r="M251" s="159"/>
      <c r="N251" s="159"/>
      <c r="O251" s="159"/>
      <c r="P251" s="159"/>
      <c r="Q251" s="159"/>
      <c r="R251" s="159"/>
      <c r="S251" s="159"/>
      <c r="T251" s="159"/>
      <c r="U251" s="159"/>
      <c r="V251" s="159"/>
      <c r="W251" s="162">
        <v>4.3</v>
      </c>
      <c r="X251" s="162">
        <v>8</v>
      </c>
      <c r="Y251" s="159"/>
      <c r="Z251" s="159"/>
      <c r="AA251" s="159"/>
      <c r="AB251" s="159"/>
      <c r="AC251" s="159"/>
      <c r="AD251" s="159"/>
      <c r="AE251" s="159"/>
      <c r="AF251" s="159"/>
      <c r="AG251" s="159"/>
      <c r="AH251" s="159"/>
      <c r="AI251" s="162">
        <v>682020</v>
      </c>
    </row>
    <row r="252" spans="1:35">
      <c r="A252" s="157" t="s">
        <v>8889</v>
      </c>
      <c r="B252" s="157" t="s">
        <v>8890</v>
      </c>
      <c r="C252" s="158" t="s">
        <v>8891</v>
      </c>
      <c r="D252" s="157" t="s">
        <v>8871</v>
      </c>
      <c r="E252" s="157" t="s">
        <v>8849</v>
      </c>
      <c r="F252" s="159"/>
      <c r="G252" s="181"/>
      <c r="H252" s="159"/>
      <c r="I252" s="159"/>
      <c r="J252" s="159"/>
      <c r="K252" s="159"/>
      <c r="L252" s="159"/>
      <c r="M252" s="159"/>
      <c r="N252" s="159"/>
      <c r="O252" s="159"/>
      <c r="P252" s="159"/>
      <c r="Q252" s="159"/>
      <c r="R252" s="159"/>
      <c r="S252" s="159"/>
      <c r="T252" s="159"/>
      <c r="U252" s="159"/>
      <c r="V252" s="159"/>
      <c r="W252" s="162">
        <v>5</v>
      </c>
      <c r="X252" s="162">
        <v>1</v>
      </c>
      <c r="Y252" s="159"/>
      <c r="Z252" s="159"/>
      <c r="AA252" s="159"/>
      <c r="AB252" s="159"/>
      <c r="AC252" s="159"/>
      <c r="AD252" s="159"/>
      <c r="AE252" s="159"/>
      <c r="AF252" s="159"/>
      <c r="AG252" s="159"/>
      <c r="AH252" s="159"/>
      <c r="AI252" s="162">
        <v>695142</v>
      </c>
    </row>
    <row r="253" spans="1:35">
      <c r="A253" s="157" t="s">
        <v>8892</v>
      </c>
      <c r="B253" s="157" t="s">
        <v>8893</v>
      </c>
      <c r="C253" s="158" t="s">
        <v>8894</v>
      </c>
      <c r="D253" s="157" t="s">
        <v>914</v>
      </c>
      <c r="E253" s="157" t="s">
        <v>8849</v>
      </c>
      <c r="F253" s="160" t="s">
        <v>8895</v>
      </c>
      <c r="G253" s="181"/>
      <c r="H253" s="159"/>
      <c r="I253" s="159"/>
      <c r="J253" s="159"/>
      <c r="K253" s="159"/>
      <c r="L253" s="159"/>
      <c r="M253" s="159"/>
      <c r="N253" s="159"/>
      <c r="O253" s="159"/>
      <c r="P253" s="159"/>
      <c r="Q253" s="159"/>
      <c r="R253" s="159"/>
      <c r="S253" s="159"/>
      <c r="T253" s="159"/>
      <c r="U253" s="159"/>
      <c r="V253" s="163" t="s">
        <v>8896</v>
      </c>
      <c r="W253" s="159"/>
      <c r="X253" s="159"/>
      <c r="Y253" s="159"/>
      <c r="Z253" s="159"/>
      <c r="AA253" s="159"/>
      <c r="AB253" s="159"/>
      <c r="AC253" s="159"/>
      <c r="AD253" s="159"/>
      <c r="AE253" s="159"/>
      <c r="AF253" s="159"/>
      <c r="AG253" s="159"/>
      <c r="AH253" s="159"/>
      <c r="AI253" s="162">
        <v>678007</v>
      </c>
    </row>
    <row r="254" spans="1:35">
      <c r="A254" s="157" t="s">
        <v>8897</v>
      </c>
      <c r="B254" s="157" t="s">
        <v>8898</v>
      </c>
      <c r="C254" s="158" t="s">
        <v>8899</v>
      </c>
      <c r="D254" s="157" t="s">
        <v>75</v>
      </c>
      <c r="E254" s="157" t="s">
        <v>8849</v>
      </c>
      <c r="F254" s="159"/>
      <c r="G254" s="182" t="s">
        <v>8900</v>
      </c>
      <c r="H254" s="159"/>
      <c r="I254" s="159"/>
      <c r="J254" s="159"/>
      <c r="K254" s="159"/>
      <c r="L254" s="159"/>
      <c r="M254" s="159"/>
      <c r="N254" s="159"/>
      <c r="O254" s="159"/>
      <c r="P254" s="159"/>
      <c r="Q254" s="159"/>
      <c r="R254" s="159"/>
      <c r="S254" s="159"/>
      <c r="T254" s="159"/>
      <c r="U254" s="159"/>
      <c r="V254" s="159"/>
      <c r="W254" s="162">
        <v>3.5</v>
      </c>
      <c r="X254" s="162">
        <v>2</v>
      </c>
      <c r="Y254" s="159"/>
      <c r="Z254" s="159"/>
      <c r="AA254" s="159"/>
      <c r="AB254" s="159"/>
      <c r="AC254" s="159"/>
      <c r="AD254" s="159"/>
      <c r="AE254" s="159"/>
      <c r="AF254" s="159"/>
      <c r="AG254" s="159"/>
      <c r="AH254" s="159"/>
      <c r="AI254" s="162">
        <v>688013</v>
      </c>
    </row>
    <row r="255" spans="1:35">
      <c r="A255" s="157" t="s">
        <v>8901</v>
      </c>
      <c r="B255" s="157" t="s">
        <v>8902</v>
      </c>
      <c r="C255" s="158" t="s">
        <v>8903</v>
      </c>
      <c r="D255" s="157" t="s">
        <v>362</v>
      </c>
      <c r="E255" s="157" t="s">
        <v>1019</v>
      </c>
      <c r="F255" s="159"/>
      <c r="G255" s="182" t="s">
        <v>8904</v>
      </c>
      <c r="H255" s="159"/>
      <c r="I255" s="159"/>
      <c r="J255" s="159"/>
      <c r="K255" s="159"/>
      <c r="L255" s="159"/>
      <c r="M255" s="159"/>
      <c r="N255" s="159"/>
      <c r="O255" s="159"/>
      <c r="P255" s="159"/>
      <c r="Q255" s="159"/>
      <c r="R255" s="159"/>
      <c r="S255" s="159"/>
      <c r="T255" s="159"/>
      <c r="U255" s="159"/>
      <c r="V255" s="159"/>
      <c r="W255" s="162">
        <v>4</v>
      </c>
      <c r="X255" s="162">
        <v>24</v>
      </c>
      <c r="Y255" s="159"/>
      <c r="Z255" s="159"/>
      <c r="AA255" s="159"/>
      <c r="AB255" s="159"/>
      <c r="AC255" s="159"/>
      <c r="AD255" s="159"/>
      <c r="AE255" s="159"/>
      <c r="AF255" s="159"/>
      <c r="AG255" s="159"/>
      <c r="AH255" s="159"/>
      <c r="AI255" s="162">
        <v>575002</v>
      </c>
    </row>
    <row r="256" spans="1:35">
      <c r="A256" s="157" t="s">
        <v>8905</v>
      </c>
      <c r="B256" s="157" t="s">
        <v>8906</v>
      </c>
      <c r="C256" s="158" t="s">
        <v>8907</v>
      </c>
      <c r="D256" s="157" t="s">
        <v>8908</v>
      </c>
      <c r="E256" s="157" t="s">
        <v>8849</v>
      </c>
      <c r="F256" s="159"/>
      <c r="G256" s="181"/>
      <c r="H256" s="159"/>
      <c r="I256" s="159"/>
      <c r="J256" s="159"/>
      <c r="K256" s="159"/>
      <c r="L256" s="159"/>
      <c r="M256" s="159"/>
      <c r="N256" s="159"/>
      <c r="O256" s="159"/>
      <c r="P256" s="160" t="s">
        <v>8909</v>
      </c>
      <c r="Q256" s="161"/>
      <c r="R256" s="161"/>
      <c r="S256" s="161"/>
      <c r="T256" s="159"/>
      <c r="U256" s="164" t="s">
        <v>8910</v>
      </c>
      <c r="V256" s="164" t="s">
        <v>8911</v>
      </c>
      <c r="W256" s="162">
        <v>5</v>
      </c>
      <c r="X256" s="162">
        <v>1</v>
      </c>
      <c r="Y256" s="159"/>
      <c r="Z256" s="159"/>
      <c r="AA256" s="159"/>
      <c r="AB256" s="159"/>
      <c r="AC256" s="159"/>
      <c r="AD256" s="159"/>
      <c r="AE256" s="159"/>
      <c r="AF256" s="159"/>
      <c r="AG256" s="159"/>
      <c r="AH256" s="159"/>
      <c r="AI256" s="162">
        <v>673016</v>
      </c>
    </row>
    <row r="257" spans="1:35">
      <c r="A257" s="157" t="s">
        <v>8912</v>
      </c>
      <c r="B257" s="157" t="s">
        <v>8913</v>
      </c>
      <c r="C257" s="158" t="s">
        <v>8914</v>
      </c>
      <c r="D257" s="157" t="s">
        <v>672</v>
      </c>
      <c r="E257" s="157" t="s">
        <v>8849</v>
      </c>
      <c r="F257" s="159"/>
      <c r="G257" s="182" t="s">
        <v>8915</v>
      </c>
      <c r="H257" s="159"/>
      <c r="I257" s="159"/>
      <c r="J257" s="159"/>
      <c r="K257" s="159"/>
      <c r="L257" s="159"/>
      <c r="M257" s="159"/>
      <c r="N257" s="159"/>
      <c r="O257" s="159"/>
      <c r="P257" s="159"/>
      <c r="Q257" s="159"/>
      <c r="R257" s="159"/>
      <c r="S257" s="159"/>
      <c r="T257" s="159"/>
      <c r="U257" s="159"/>
      <c r="V257" s="164" t="s">
        <v>8867</v>
      </c>
      <c r="W257" s="162">
        <v>4.5</v>
      </c>
      <c r="X257" s="162">
        <v>8</v>
      </c>
      <c r="Y257" s="159"/>
      <c r="Z257" s="159"/>
      <c r="AA257" s="159"/>
      <c r="AB257" s="159"/>
      <c r="AC257" s="159"/>
      <c r="AD257" s="159"/>
      <c r="AE257" s="159"/>
      <c r="AF257" s="159"/>
      <c r="AG257" s="159"/>
      <c r="AH257" s="159"/>
      <c r="AI257" s="162">
        <v>680002</v>
      </c>
    </row>
    <row r="258" spans="1:35">
      <c r="A258" s="157" t="s">
        <v>8916</v>
      </c>
      <c r="B258" s="157" t="s">
        <v>8917</v>
      </c>
      <c r="C258" s="158" t="s">
        <v>8918</v>
      </c>
      <c r="D258" s="157" t="s">
        <v>424</v>
      </c>
      <c r="E258" s="157" t="s">
        <v>8849</v>
      </c>
      <c r="F258" s="159"/>
      <c r="G258" s="182" t="s">
        <v>8919</v>
      </c>
      <c r="H258" s="159"/>
      <c r="I258" s="159"/>
      <c r="J258" s="159"/>
      <c r="K258" s="159"/>
      <c r="L258" s="159"/>
      <c r="M258" s="159"/>
      <c r="N258" s="159"/>
      <c r="O258" s="159"/>
      <c r="P258" s="159"/>
      <c r="Q258" s="159"/>
      <c r="R258" s="159"/>
      <c r="S258" s="159"/>
      <c r="T258" s="159"/>
      <c r="U258" s="159"/>
      <c r="V258" s="159"/>
      <c r="W258" s="162">
        <v>3</v>
      </c>
      <c r="X258" s="162">
        <v>2</v>
      </c>
      <c r="Y258" s="159"/>
      <c r="Z258" s="159"/>
      <c r="AA258" s="159"/>
      <c r="AB258" s="159"/>
      <c r="AC258" s="159"/>
      <c r="AD258" s="159"/>
      <c r="AE258" s="159"/>
      <c r="AF258" s="159"/>
      <c r="AG258" s="159"/>
      <c r="AH258" s="159"/>
      <c r="AI258" s="162">
        <v>682020</v>
      </c>
    </row>
    <row r="259" spans="1:35">
      <c r="A259" s="157" t="s">
        <v>8920</v>
      </c>
      <c r="B259" s="157" t="s">
        <v>8921</v>
      </c>
      <c r="C259" s="158" t="s">
        <v>8922</v>
      </c>
      <c r="D259" s="157" t="s">
        <v>8908</v>
      </c>
      <c r="E259" s="157" t="s">
        <v>8849</v>
      </c>
      <c r="F259" s="157" t="s">
        <v>8923</v>
      </c>
      <c r="G259" s="182" t="s">
        <v>8924</v>
      </c>
      <c r="H259" s="159"/>
      <c r="I259" s="159"/>
      <c r="J259" s="159"/>
      <c r="K259" s="159"/>
      <c r="L259" s="159"/>
      <c r="M259" s="159"/>
      <c r="N259" s="159"/>
      <c r="O259" s="159"/>
      <c r="P259" s="160" t="s">
        <v>8856</v>
      </c>
      <c r="Q259" s="161"/>
      <c r="R259" s="161"/>
      <c r="S259" s="161"/>
      <c r="T259" s="161"/>
      <c r="U259" s="159"/>
      <c r="V259" s="164" t="s">
        <v>8925</v>
      </c>
      <c r="W259" s="162">
        <v>4.2</v>
      </c>
      <c r="X259" s="162">
        <v>269</v>
      </c>
      <c r="Y259" s="159"/>
      <c r="Z259" s="159"/>
      <c r="AA259" s="159"/>
      <c r="AB259" s="159"/>
      <c r="AC259" s="159"/>
      <c r="AD259" s="159"/>
      <c r="AE259" s="159"/>
      <c r="AF259" s="159"/>
      <c r="AG259" s="159"/>
      <c r="AH259" s="159"/>
      <c r="AI259" s="162">
        <v>673020</v>
      </c>
    </row>
    <row r="260" spans="1:35">
      <c r="A260" s="157" t="s">
        <v>8926</v>
      </c>
      <c r="B260" s="157" t="s">
        <v>8927</v>
      </c>
      <c r="C260" s="158" t="s">
        <v>8928</v>
      </c>
      <c r="D260" s="157" t="s">
        <v>304</v>
      </c>
      <c r="E260" s="157" t="s">
        <v>8849</v>
      </c>
      <c r="F260" s="159"/>
      <c r="G260" s="181"/>
      <c r="H260" s="159"/>
      <c r="I260" s="159"/>
      <c r="J260" s="159"/>
      <c r="K260" s="159"/>
      <c r="L260" s="159"/>
      <c r="M260" s="159"/>
      <c r="N260" s="159"/>
      <c r="O260" s="159"/>
      <c r="P260" s="159"/>
      <c r="Q260" s="159"/>
      <c r="R260" s="159"/>
      <c r="S260" s="159"/>
      <c r="T260" s="159"/>
      <c r="U260" s="159"/>
      <c r="V260" s="159"/>
      <c r="W260" s="159"/>
      <c r="X260" s="159"/>
      <c r="Y260" s="159"/>
      <c r="Z260" s="159"/>
      <c r="AA260" s="159"/>
      <c r="AB260" s="159"/>
      <c r="AC260" s="159"/>
      <c r="AD260" s="159"/>
      <c r="AE260" s="159"/>
      <c r="AF260" s="159"/>
      <c r="AG260" s="159"/>
      <c r="AH260" s="159"/>
      <c r="AI260" s="162">
        <v>682020</v>
      </c>
    </row>
    <row r="261" spans="1:35">
      <c r="A261" s="157" t="s">
        <v>8929</v>
      </c>
      <c r="B261" s="157" t="s">
        <v>8930</v>
      </c>
      <c r="C261" s="158" t="s">
        <v>8931</v>
      </c>
      <c r="D261" s="157" t="s">
        <v>84</v>
      </c>
      <c r="E261" s="157" t="s">
        <v>8849</v>
      </c>
      <c r="F261" s="159"/>
      <c r="G261" s="181"/>
      <c r="H261" s="159"/>
      <c r="I261" s="159"/>
      <c r="J261" s="159"/>
      <c r="K261" s="159"/>
      <c r="L261" s="159"/>
      <c r="M261" s="159"/>
      <c r="N261" s="159"/>
      <c r="O261" s="159"/>
      <c r="P261" s="160" t="s">
        <v>8932</v>
      </c>
      <c r="Q261" s="161"/>
      <c r="R261" s="161"/>
      <c r="S261" s="161"/>
      <c r="T261" s="161"/>
      <c r="U261" s="161"/>
      <c r="V261" s="159"/>
      <c r="W261" s="162">
        <v>4.4000000000000004</v>
      </c>
      <c r="X261" s="162">
        <v>90</v>
      </c>
      <c r="Y261" s="159"/>
      <c r="Z261" s="159"/>
      <c r="AA261" s="159"/>
      <c r="AB261" s="159"/>
      <c r="AC261" s="159"/>
      <c r="AD261" s="159"/>
      <c r="AE261" s="159"/>
      <c r="AF261" s="159"/>
      <c r="AG261" s="159"/>
      <c r="AH261" s="159"/>
      <c r="AI261" s="162">
        <v>695011</v>
      </c>
    </row>
    <row r="262" spans="1:35">
      <c r="A262" s="157" t="s">
        <v>8933</v>
      </c>
      <c r="B262" s="157" t="s">
        <v>8934</v>
      </c>
      <c r="C262" s="158" t="s">
        <v>8935</v>
      </c>
      <c r="D262" s="157" t="s">
        <v>75</v>
      </c>
      <c r="E262" s="157" t="s">
        <v>8849</v>
      </c>
      <c r="F262" s="159"/>
      <c r="G262" s="181"/>
      <c r="H262" s="159"/>
      <c r="I262" s="159"/>
      <c r="J262" s="159"/>
      <c r="K262" s="159"/>
      <c r="L262" s="159"/>
      <c r="M262" s="159"/>
      <c r="N262" s="159"/>
      <c r="O262" s="159"/>
      <c r="P262" s="159"/>
      <c r="Q262" s="159"/>
      <c r="R262" s="159"/>
      <c r="S262" s="159"/>
      <c r="T262" s="159"/>
      <c r="U262" s="159"/>
      <c r="V262" s="159"/>
      <c r="W262" s="159"/>
      <c r="X262" s="159"/>
      <c r="Y262" s="159"/>
      <c r="Z262" s="159"/>
      <c r="AA262" s="159"/>
      <c r="AB262" s="159"/>
      <c r="AC262" s="159"/>
      <c r="AD262" s="159"/>
      <c r="AE262" s="159"/>
      <c r="AF262" s="159"/>
      <c r="AG262" s="159"/>
      <c r="AH262" s="159"/>
      <c r="AI262" s="162">
        <v>688013</v>
      </c>
    </row>
    <row r="263" spans="1:35">
      <c r="A263" s="157" t="s">
        <v>8936</v>
      </c>
      <c r="B263" s="157" t="s">
        <v>8937</v>
      </c>
      <c r="C263" s="158" t="s">
        <v>8938</v>
      </c>
      <c r="D263" s="157" t="s">
        <v>8939</v>
      </c>
      <c r="E263" s="157" t="s">
        <v>4917</v>
      </c>
      <c r="F263" s="159"/>
      <c r="G263" s="182" t="s">
        <v>8940</v>
      </c>
      <c r="H263" s="159"/>
      <c r="I263" s="159"/>
      <c r="J263" s="159"/>
      <c r="K263" s="159"/>
      <c r="L263" s="159"/>
      <c r="M263" s="159"/>
      <c r="N263" s="159"/>
      <c r="O263" s="159"/>
      <c r="P263" s="159"/>
      <c r="Q263" s="159"/>
      <c r="R263" s="159"/>
      <c r="S263" s="159"/>
      <c r="T263" s="159"/>
      <c r="U263" s="159"/>
      <c r="V263" s="159"/>
      <c r="W263" s="159"/>
      <c r="X263" s="159"/>
      <c r="Y263" s="159"/>
      <c r="Z263" s="159"/>
      <c r="AA263" s="159"/>
      <c r="AB263" s="159"/>
      <c r="AC263" s="159"/>
      <c r="AD263" s="159"/>
      <c r="AE263" s="159"/>
      <c r="AF263" s="159"/>
      <c r="AG263" s="159"/>
      <c r="AH263" s="159"/>
      <c r="AI263" s="162">
        <v>641041</v>
      </c>
    </row>
    <row r="264" spans="1:35">
      <c r="A264" s="157" t="s">
        <v>8941</v>
      </c>
      <c r="B264" s="157" t="s">
        <v>8942</v>
      </c>
      <c r="C264" s="158" t="s">
        <v>8943</v>
      </c>
      <c r="D264" s="157" t="s">
        <v>424</v>
      </c>
      <c r="E264" s="157" t="s">
        <v>8849</v>
      </c>
      <c r="F264" s="159"/>
      <c r="G264" s="182" t="s">
        <v>8944</v>
      </c>
      <c r="H264" s="159"/>
      <c r="I264" s="159"/>
      <c r="J264" s="159"/>
      <c r="K264" s="159"/>
      <c r="L264" s="159"/>
      <c r="M264" s="159"/>
      <c r="N264" s="159"/>
      <c r="O264" s="159"/>
      <c r="P264" s="159"/>
      <c r="Q264" s="159"/>
      <c r="R264" s="159"/>
      <c r="S264" s="159"/>
      <c r="T264" s="159"/>
      <c r="U264" s="159"/>
      <c r="V264" s="159"/>
      <c r="W264" s="162">
        <v>5</v>
      </c>
      <c r="X264" s="162">
        <v>6</v>
      </c>
      <c r="Y264" s="159"/>
      <c r="Z264" s="159"/>
      <c r="AA264" s="159"/>
      <c r="AB264" s="159"/>
      <c r="AC264" s="159"/>
      <c r="AD264" s="159"/>
      <c r="AE264" s="159"/>
      <c r="AF264" s="159"/>
      <c r="AG264" s="159"/>
      <c r="AH264" s="159"/>
      <c r="AI264" s="162">
        <v>682018</v>
      </c>
    </row>
    <row r="265" spans="1:35">
      <c r="A265" s="157" t="s">
        <v>8945</v>
      </c>
      <c r="B265" s="157" t="s">
        <v>8946</v>
      </c>
      <c r="C265" s="158" t="s">
        <v>8947</v>
      </c>
      <c r="D265" s="157" t="s">
        <v>8939</v>
      </c>
      <c r="E265" s="157" t="s">
        <v>4917</v>
      </c>
      <c r="F265" s="159"/>
      <c r="G265" s="182" t="s">
        <v>8948</v>
      </c>
      <c r="H265" s="159"/>
      <c r="I265" s="159"/>
      <c r="J265" s="159"/>
      <c r="K265" s="159"/>
      <c r="L265" s="159"/>
      <c r="M265" s="159"/>
      <c r="N265" s="159"/>
      <c r="O265" s="159"/>
      <c r="P265" s="160" t="s">
        <v>8949</v>
      </c>
      <c r="Q265" s="161"/>
      <c r="R265" s="161"/>
      <c r="S265" s="161"/>
      <c r="T265" s="159"/>
      <c r="U265" s="163" t="s">
        <v>8950</v>
      </c>
      <c r="V265" s="159"/>
      <c r="W265" s="162">
        <v>4.5</v>
      </c>
      <c r="X265" s="162">
        <v>23</v>
      </c>
      <c r="Y265" s="159"/>
      <c r="Z265" s="159"/>
      <c r="AA265" s="159"/>
      <c r="AB265" s="159"/>
      <c r="AC265" s="159"/>
      <c r="AD265" s="159"/>
      <c r="AE265" s="159"/>
      <c r="AF265" s="159"/>
      <c r="AG265" s="159"/>
      <c r="AH265" s="159"/>
      <c r="AI265" s="162">
        <v>641032</v>
      </c>
    </row>
    <row r="266" spans="1:35">
      <c r="A266" s="157" t="s">
        <v>8951</v>
      </c>
      <c r="B266" s="157" t="s">
        <v>8952</v>
      </c>
      <c r="C266" s="158" t="s">
        <v>8953</v>
      </c>
      <c r="D266" s="157" t="s">
        <v>914</v>
      </c>
      <c r="E266" s="157" t="s">
        <v>8849</v>
      </c>
      <c r="F266" s="157" t="s">
        <v>8954</v>
      </c>
      <c r="G266" s="182" t="s">
        <v>8955</v>
      </c>
      <c r="H266" s="159"/>
      <c r="I266" s="159"/>
      <c r="J266" s="159"/>
      <c r="K266" s="159"/>
      <c r="L266" s="159"/>
      <c r="M266" s="159"/>
      <c r="N266" s="159"/>
      <c r="O266" s="159"/>
      <c r="P266" s="160" t="s">
        <v>1104</v>
      </c>
      <c r="Q266" s="161"/>
      <c r="R266" s="161"/>
      <c r="S266" s="161"/>
      <c r="T266" s="161"/>
      <c r="U266" s="159"/>
      <c r="V266" s="164" t="s">
        <v>8956</v>
      </c>
      <c r="W266" s="162">
        <v>4.2</v>
      </c>
      <c r="X266" s="162">
        <v>202</v>
      </c>
      <c r="Y266" s="159"/>
      <c r="Z266" s="159"/>
      <c r="AA266" s="159"/>
      <c r="AB266" s="159"/>
      <c r="AC266" s="159"/>
      <c r="AD266" s="159"/>
      <c r="AE266" s="159"/>
      <c r="AF266" s="159"/>
      <c r="AG266" s="159"/>
      <c r="AH266" s="159"/>
      <c r="AI266" s="162">
        <v>678014</v>
      </c>
    </row>
    <row r="267" spans="1:35">
      <c r="A267" s="157" t="s">
        <v>8957</v>
      </c>
      <c r="B267" s="157" t="s">
        <v>8958</v>
      </c>
      <c r="C267" s="158" t="s">
        <v>8959</v>
      </c>
      <c r="D267" s="157" t="s">
        <v>8908</v>
      </c>
      <c r="E267" s="157" t="s">
        <v>8849</v>
      </c>
      <c r="F267" s="157" t="s">
        <v>8960</v>
      </c>
      <c r="G267" s="182" t="s">
        <v>8961</v>
      </c>
      <c r="H267" s="159"/>
      <c r="I267" s="159"/>
      <c r="J267" s="159"/>
      <c r="K267" s="159"/>
      <c r="L267" s="159"/>
      <c r="M267" s="159"/>
      <c r="N267" s="159"/>
      <c r="O267" s="159"/>
      <c r="P267" s="160" t="s">
        <v>8962</v>
      </c>
      <c r="Q267" s="161"/>
      <c r="R267" s="161"/>
      <c r="S267" s="161"/>
      <c r="T267" s="159"/>
      <c r="U267" s="164" t="s">
        <v>8963</v>
      </c>
      <c r="V267" s="164" t="s">
        <v>8964</v>
      </c>
      <c r="W267" s="162">
        <v>4</v>
      </c>
      <c r="X267" s="162">
        <v>304</v>
      </c>
      <c r="Y267" s="159"/>
      <c r="Z267" s="159"/>
      <c r="AA267" s="159"/>
      <c r="AB267" s="159"/>
      <c r="AC267" s="159"/>
      <c r="AD267" s="159"/>
      <c r="AE267" s="159"/>
      <c r="AF267" s="159"/>
      <c r="AG267" s="159"/>
      <c r="AH267" s="159"/>
      <c r="AI267" s="162">
        <v>673032</v>
      </c>
    </row>
    <row r="268" spans="1:35">
      <c r="A268" s="157" t="s">
        <v>8965</v>
      </c>
      <c r="B268" s="157" t="s">
        <v>8966</v>
      </c>
      <c r="C268" s="158" t="s">
        <v>8967</v>
      </c>
      <c r="D268" s="157" t="s">
        <v>8939</v>
      </c>
      <c r="E268" s="157" t="s">
        <v>4917</v>
      </c>
      <c r="F268" s="159"/>
      <c r="G268" s="182" t="s">
        <v>8968</v>
      </c>
      <c r="H268" s="159"/>
      <c r="I268" s="159"/>
      <c r="J268" s="159"/>
      <c r="K268" s="159"/>
      <c r="L268" s="159"/>
      <c r="M268" s="159"/>
      <c r="N268" s="159"/>
      <c r="O268" s="159"/>
      <c r="P268" s="160" t="s">
        <v>8969</v>
      </c>
      <c r="Q268" s="161"/>
      <c r="R268" s="161"/>
      <c r="S268" s="161"/>
      <c r="T268" s="159"/>
      <c r="U268" s="163" t="s">
        <v>8970</v>
      </c>
      <c r="V268" s="159"/>
      <c r="W268" s="162">
        <v>5</v>
      </c>
      <c r="X268" s="162">
        <v>1</v>
      </c>
      <c r="Y268" s="159"/>
      <c r="Z268" s="159"/>
      <c r="AA268" s="159"/>
      <c r="AB268" s="159"/>
      <c r="AC268" s="159"/>
      <c r="AD268" s="159"/>
      <c r="AE268" s="159"/>
      <c r="AF268" s="159"/>
      <c r="AG268" s="159"/>
      <c r="AH268" s="159"/>
      <c r="AI268" s="162">
        <v>641004</v>
      </c>
    </row>
    <row r="269" spans="1:35">
      <c r="A269" s="157" t="s">
        <v>8971</v>
      </c>
      <c r="B269" s="157" t="s">
        <v>8972</v>
      </c>
      <c r="C269" s="158" t="s">
        <v>8973</v>
      </c>
      <c r="D269" s="157" t="s">
        <v>8974</v>
      </c>
      <c r="E269" s="157" t="s">
        <v>4917</v>
      </c>
      <c r="F269" s="159"/>
      <c r="G269" s="182" t="s">
        <v>8975</v>
      </c>
      <c r="H269" s="159"/>
      <c r="I269" s="159"/>
      <c r="J269" s="159"/>
      <c r="K269" s="159"/>
      <c r="L269" s="159"/>
      <c r="M269" s="159"/>
      <c r="N269" s="159"/>
      <c r="O269" s="159"/>
      <c r="P269" s="160" t="s">
        <v>8976</v>
      </c>
      <c r="Q269" s="161"/>
      <c r="R269" s="161"/>
      <c r="S269" s="161"/>
      <c r="T269" s="159"/>
      <c r="U269" s="164" t="s">
        <v>8977</v>
      </c>
      <c r="V269" s="164" t="s">
        <v>8978</v>
      </c>
      <c r="W269" s="162">
        <v>5</v>
      </c>
      <c r="X269" s="162">
        <v>19</v>
      </c>
      <c r="Y269" s="159"/>
      <c r="Z269" s="159"/>
      <c r="AA269" s="159"/>
      <c r="AB269" s="159"/>
      <c r="AC269" s="159"/>
      <c r="AD269" s="159"/>
      <c r="AE269" s="159"/>
      <c r="AF269" s="159"/>
      <c r="AG269" s="159"/>
      <c r="AH269" s="159"/>
      <c r="AI269" s="162">
        <v>641044</v>
      </c>
    </row>
    <row r="270" spans="1:35">
      <c r="A270" s="157" t="s">
        <v>8979</v>
      </c>
      <c r="B270" s="157" t="s">
        <v>8980</v>
      </c>
      <c r="C270" s="158" t="s">
        <v>8981</v>
      </c>
      <c r="D270" s="157" t="s">
        <v>8939</v>
      </c>
      <c r="E270" s="157" t="s">
        <v>4917</v>
      </c>
      <c r="F270" s="157" t="s">
        <v>8982</v>
      </c>
      <c r="G270" s="182" t="s">
        <v>8983</v>
      </c>
      <c r="H270" s="159"/>
      <c r="I270" s="159"/>
      <c r="J270" s="159"/>
      <c r="K270" s="159"/>
      <c r="L270" s="159"/>
      <c r="M270" s="159"/>
      <c r="N270" s="159"/>
      <c r="O270" s="159"/>
      <c r="P270" s="160" t="s">
        <v>8984</v>
      </c>
      <c r="Q270" s="161"/>
      <c r="R270" s="161"/>
      <c r="S270" s="161"/>
      <c r="T270" s="159"/>
      <c r="U270" s="164" t="s">
        <v>8985</v>
      </c>
      <c r="V270" s="164" t="s">
        <v>8986</v>
      </c>
      <c r="W270" s="162">
        <v>4.5999999999999996</v>
      </c>
      <c r="X270" s="162">
        <v>7</v>
      </c>
      <c r="Y270" s="159"/>
      <c r="Z270" s="159"/>
      <c r="AA270" s="159"/>
      <c r="AB270" s="159"/>
      <c r="AC270" s="159"/>
      <c r="AD270" s="159"/>
      <c r="AE270" s="159"/>
      <c r="AF270" s="159"/>
      <c r="AG270" s="159"/>
      <c r="AH270" s="159"/>
      <c r="AI270" s="162">
        <v>641015</v>
      </c>
    </row>
    <row r="271" spans="1:35">
      <c r="A271" s="157" t="s">
        <v>8987</v>
      </c>
      <c r="B271" s="157" t="s">
        <v>8988</v>
      </c>
      <c r="C271" s="158" t="s">
        <v>8989</v>
      </c>
      <c r="D271" s="157" t="s">
        <v>8939</v>
      </c>
      <c r="E271" s="157" t="s">
        <v>4917</v>
      </c>
      <c r="F271" s="159"/>
      <c r="G271" s="181"/>
      <c r="H271" s="159"/>
      <c r="I271" s="159"/>
      <c r="J271" s="159"/>
      <c r="K271" s="159"/>
      <c r="L271" s="159"/>
      <c r="M271" s="159"/>
      <c r="N271" s="159"/>
      <c r="O271" s="159"/>
      <c r="P271" s="159"/>
      <c r="Q271" s="159"/>
      <c r="R271" s="159"/>
      <c r="S271" s="159"/>
      <c r="T271" s="159"/>
      <c r="U271" s="163" t="s">
        <v>8990</v>
      </c>
      <c r="V271" s="159"/>
      <c r="W271" s="162">
        <v>4.2</v>
      </c>
      <c r="X271" s="162">
        <v>26</v>
      </c>
      <c r="Y271" s="159"/>
      <c r="Z271" s="159"/>
      <c r="AA271" s="159"/>
      <c r="AB271" s="159"/>
      <c r="AC271" s="159"/>
      <c r="AD271" s="159"/>
      <c r="AE271" s="159"/>
      <c r="AF271" s="159"/>
      <c r="AG271" s="159"/>
      <c r="AH271" s="159"/>
      <c r="AI271" s="162">
        <v>641025</v>
      </c>
    </row>
    <row r="272" spans="1:35">
      <c r="A272" s="157" t="s">
        <v>8107</v>
      </c>
      <c r="B272" s="157" t="s">
        <v>8991</v>
      </c>
      <c r="C272" s="158" t="s">
        <v>8992</v>
      </c>
      <c r="D272" s="157" t="s">
        <v>424</v>
      </c>
      <c r="E272" s="157" t="s">
        <v>8849</v>
      </c>
      <c r="F272" s="159"/>
      <c r="G272" s="181"/>
      <c r="H272" s="159"/>
      <c r="I272" s="159"/>
      <c r="J272" s="159"/>
      <c r="K272" s="159"/>
      <c r="L272" s="159"/>
      <c r="M272" s="159"/>
      <c r="N272" s="159"/>
      <c r="O272" s="159"/>
      <c r="P272" s="159"/>
      <c r="Q272" s="159"/>
      <c r="R272" s="159"/>
      <c r="S272" s="159"/>
      <c r="T272" s="159"/>
      <c r="U272" s="159"/>
      <c r="V272" s="159"/>
      <c r="W272" s="162">
        <v>4</v>
      </c>
      <c r="X272" s="162">
        <v>1</v>
      </c>
      <c r="Y272" s="159"/>
      <c r="Z272" s="159"/>
      <c r="AA272" s="159"/>
      <c r="AB272" s="159"/>
      <c r="AC272" s="159"/>
      <c r="AD272" s="159"/>
      <c r="AE272" s="159"/>
      <c r="AF272" s="159"/>
      <c r="AG272" s="159"/>
      <c r="AH272" s="159"/>
      <c r="AI272" s="162">
        <v>682003</v>
      </c>
    </row>
    <row r="273" spans="1:35">
      <c r="A273" s="157" t="s">
        <v>8993</v>
      </c>
      <c r="B273" s="157" t="s">
        <v>8994</v>
      </c>
      <c r="C273" s="158" t="s">
        <v>8995</v>
      </c>
      <c r="D273" s="157" t="s">
        <v>8883</v>
      </c>
      <c r="E273" s="157" t="s">
        <v>8849</v>
      </c>
      <c r="F273" s="159"/>
      <c r="G273" s="181"/>
      <c r="H273" s="159"/>
      <c r="I273" s="159"/>
      <c r="J273" s="159"/>
      <c r="K273" s="159"/>
      <c r="L273" s="159"/>
      <c r="M273" s="159"/>
      <c r="N273" s="159"/>
      <c r="O273" s="159"/>
      <c r="P273" s="159"/>
      <c r="Q273" s="159"/>
      <c r="R273" s="159"/>
      <c r="S273" s="159"/>
      <c r="T273" s="159"/>
      <c r="U273" s="159"/>
      <c r="V273" s="159"/>
      <c r="W273" s="159"/>
      <c r="X273" s="159"/>
      <c r="Y273" s="159"/>
      <c r="Z273" s="159"/>
      <c r="AA273" s="159"/>
      <c r="AB273" s="159"/>
      <c r="AC273" s="159"/>
      <c r="AD273" s="159"/>
      <c r="AE273" s="159"/>
      <c r="AF273" s="159"/>
      <c r="AG273" s="159"/>
      <c r="AH273" s="159"/>
      <c r="AI273" s="162">
        <v>689115</v>
      </c>
    </row>
    <row r="274" spans="1:35">
      <c r="A274" s="157" t="s">
        <v>8996</v>
      </c>
      <c r="B274" s="157" t="s">
        <v>8997</v>
      </c>
      <c r="C274" s="158" t="s">
        <v>8998</v>
      </c>
      <c r="D274" s="157" t="s">
        <v>424</v>
      </c>
      <c r="E274" s="157" t="s">
        <v>8849</v>
      </c>
      <c r="F274" s="159"/>
      <c r="G274" s="182" t="s">
        <v>8999</v>
      </c>
      <c r="H274" s="159"/>
      <c r="I274" s="159"/>
      <c r="J274" s="159"/>
      <c r="K274" s="159"/>
      <c r="L274" s="159"/>
      <c r="M274" s="159"/>
      <c r="N274" s="159"/>
      <c r="O274" s="159"/>
      <c r="P274" s="160" t="s">
        <v>1204</v>
      </c>
      <c r="Q274" s="161"/>
      <c r="R274" s="161"/>
      <c r="S274" s="161"/>
      <c r="T274" s="159"/>
      <c r="U274" s="163" t="s">
        <v>9000</v>
      </c>
      <c r="V274" s="159"/>
      <c r="W274" s="162">
        <v>4.5</v>
      </c>
      <c r="X274" s="162">
        <v>2000</v>
      </c>
      <c r="Y274" s="159"/>
      <c r="Z274" s="159"/>
      <c r="AA274" s="159"/>
      <c r="AB274" s="159"/>
      <c r="AC274" s="159"/>
      <c r="AD274" s="159"/>
      <c r="AE274" s="159"/>
      <c r="AF274" s="159"/>
      <c r="AG274" s="159"/>
      <c r="AH274" s="159"/>
      <c r="AI274" s="162">
        <v>682030</v>
      </c>
    </row>
    <row r="275" spans="1:35">
      <c r="A275" s="157" t="s">
        <v>9001</v>
      </c>
      <c r="B275" s="157" t="s">
        <v>9002</v>
      </c>
      <c r="C275" s="158" t="s">
        <v>9003</v>
      </c>
      <c r="D275" s="157" t="s">
        <v>4496</v>
      </c>
      <c r="E275" s="157" t="s">
        <v>8849</v>
      </c>
      <c r="F275" s="159"/>
      <c r="G275" s="181"/>
      <c r="H275" s="159"/>
      <c r="I275" s="159"/>
      <c r="J275" s="159"/>
      <c r="K275" s="159"/>
      <c r="L275" s="159"/>
      <c r="M275" s="159"/>
      <c r="N275" s="159"/>
      <c r="O275" s="159"/>
      <c r="P275" s="160" t="s">
        <v>9004</v>
      </c>
      <c r="Q275" s="161"/>
      <c r="R275" s="161"/>
      <c r="S275" s="161"/>
      <c r="T275" s="161"/>
      <c r="U275" s="161"/>
      <c r="V275" s="159"/>
      <c r="W275" s="162">
        <v>4.4000000000000004</v>
      </c>
      <c r="X275" s="162">
        <v>22</v>
      </c>
      <c r="Y275" s="159"/>
      <c r="Z275" s="159"/>
      <c r="AA275" s="159"/>
      <c r="AB275" s="159"/>
      <c r="AC275" s="159"/>
      <c r="AD275" s="159"/>
      <c r="AE275" s="159"/>
      <c r="AF275" s="159"/>
      <c r="AG275" s="159"/>
      <c r="AH275" s="159"/>
      <c r="AI275" s="162">
        <v>691001</v>
      </c>
    </row>
    <row r="276" spans="1:35">
      <c r="A276" s="157" t="s">
        <v>8107</v>
      </c>
      <c r="B276" s="157" t="s">
        <v>4471</v>
      </c>
      <c r="C276" s="158" t="s">
        <v>9005</v>
      </c>
      <c r="D276" s="157" t="s">
        <v>4473</v>
      </c>
      <c r="E276" s="157" t="s">
        <v>8849</v>
      </c>
      <c r="F276" s="159"/>
      <c r="G276" s="182" t="s">
        <v>9006</v>
      </c>
      <c r="H276" s="159"/>
      <c r="I276" s="159"/>
      <c r="J276" s="159"/>
      <c r="K276" s="159"/>
      <c r="L276" s="159"/>
      <c r="M276" s="159"/>
      <c r="N276" s="159"/>
      <c r="O276" s="159"/>
      <c r="P276" s="160" t="s">
        <v>1104</v>
      </c>
      <c r="Q276" s="161"/>
      <c r="R276" s="161"/>
      <c r="S276" s="161"/>
      <c r="T276" s="161"/>
      <c r="U276" s="161"/>
      <c r="V276" s="159"/>
      <c r="W276" s="162">
        <v>3.9</v>
      </c>
      <c r="X276" s="162">
        <v>73</v>
      </c>
      <c r="Y276" s="159"/>
      <c r="Z276" s="159"/>
      <c r="AA276" s="159"/>
      <c r="AB276" s="159"/>
      <c r="AC276" s="159"/>
      <c r="AD276" s="159"/>
      <c r="AE276" s="159"/>
      <c r="AF276" s="159"/>
      <c r="AG276" s="159"/>
      <c r="AH276" s="159"/>
      <c r="AI276" s="162">
        <v>670002</v>
      </c>
    </row>
    <row r="277" spans="1:35">
      <c r="A277" s="160" t="s">
        <v>9007</v>
      </c>
      <c r="B277" s="159"/>
      <c r="C277" s="165" t="s">
        <v>9008</v>
      </c>
      <c r="D277" s="161"/>
      <c r="E277" s="161"/>
      <c r="F277" s="161"/>
      <c r="G277" s="186"/>
      <c r="H277" s="161"/>
      <c r="I277" s="161"/>
      <c r="J277" s="161"/>
      <c r="K277" s="161"/>
      <c r="L277" s="161"/>
      <c r="M277" s="161"/>
      <c r="N277" s="161"/>
      <c r="O277" s="159"/>
      <c r="P277" s="159"/>
      <c r="Q277" s="159"/>
      <c r="R277" s="159"/>
      <c r="S277" s="159"/>
      <c r="T277" s="159"/>
      <c r="U277" s="163" t="s">
        <v>9009</v>
      </c>
      <c r="V277" s="161"/>
      <c r="W277" s="161"/>
      <c r="X277" s="159"/>
      <c r="Y277" s="159"/>
      <c r="Z277" s="159"/>
      <c r="AA277" s="159"/>
      <c r="AB277" s="159"/>
      <c r="AC277" s="159"/>
      <c r="AD277" s="159"/>
      <c r="AE277" s="159"/>
      <c r="AF277" s="159"/>
      <c r="AG277" s="159"/>
      <c r="AH277" s="159"/>
      <c r="AI277" s="159"/>
    </row>
    <row r="278" spans="1:35">
      <c r="A278" s="157" t="s">
        <v>9010</v>
      </c>
      <c r="B278" s="157" t="s">
        <v>9011</v>
      </c>
      <c r="C278" s="158" t="s">
        <v>9012</v>
      </c>
      <c r="D278" s="157" t="s">
        <v>84</v>
      </c>
      <c r="E278" s="157" t="s">
        <v>8849</v>
      </c>
      <c r="F278" s="157" t="s">
        <v>9013</v>
      </c>
      <c r="G278" s="182" t="s">
        <v>9014</v>
      </c>
      <c r="H278" s="159"/>
      <c r="I278" s="159"/>
      <c r="J278" s="159"/>
      <c r="K278" s="159"/>
      <c r="L278" s="159"/>
      <c r="M278" s="159"/>
      <c r="N278" s="159"/>
      <c r="O278" s="159"/>
      <c r="P278" s="160" t="s">
        <v>1104</v>
      </c>
      <c r="Q278" s="161"/>
      <c r="R278" s="161"/>
      <c r="S278" s="161"/>
      <c r="T278" s="161"/>
      <c r="U278" s="159"/>
      <c r="V278" s="164" t="s">
        <v>9015</v>
      </c>
      <c r="W278" s="162">
        <v>4.5</v>
      </c>
      <c r="X278" s="162">
        <v>57</v>
      </c>
      <c r="Y278" s="159"/>
      <c r="Z278" s="159"/>
      <c r="AA278" s="159"/>
      <c r="AB278" s="159"/>
      <c r="AC278" s="159"/>
      <c r="AD278" s="159"/>
      <c r="AE278" s="159"/>
      <c r="AF278" s="159"/>
      <c r="AG278" s="159"/>
      <c r="AH278" s="159"/>
      <c r="AI278" s="162">
        <v>695010</v>
      </c>
    </row>
    <row r="279" spans="1:35">
      <c r="A279" s="157" t="s">
        <v>8467</v>
      </c>
      <c r="B279" s="157" t="s">
        <v>8913</v>
      </c>
      <c r="C279" s="158" t="s">
        <v>9016</v>
      </c>
      <c r="D279" s="157" t="s">
        <v>672</v>
      </c>
      <c r="E279" s="157" t="s">
        <v>8849</v>
      </c>
      <c r="F279" s="159"/>
      <c r="G279" s="182" t="s">
        <v>8865</v>
      </c>
      <c r="H279" s="159"/>
      <c r="I279" s="159"/>
      <c r="J279" s="159"/>
      <c r="K279" s="159"/>
      <c r="L279" s="159"/>
      <c r="M279" s="159"/>
      <c r="N279" s="159"/>
      <c r="O279" s="159"/>
      <c r="P279" s="159"/>
      <c r="Q279" s="159"/>
      <c r="R279" s="159"/>
      <c r="S279" s="159"/>
      <c r="T279" s="159"/>
      <c r="U279" s="159"/>
      <c r="V279" s="159"/>
      <c r="W279" s="162">
        <v>4.4000000000000004</v>
      </c>
      <c r="X279" s="162">
        <v>98</v>
      </c>
      <c r="Y279" s="159"/>
      <c r="Z279" s="159"/>
      <c r="AA279" s="159"/>
      <c r="AB279" s="159"/>
      <c r="AC279" s="159"/>
      <c r="AD279" s="159"/>
      <c r="AE279" s="159"/>
      <c r="AF279" s="159"/>
      <c r="AG279" s="159"/>
      <c r="AH279" s="159"/>
      <c r="AI279" s="162">
        <v>680002</v>
      </c>
    </row>
    <row r="280" spans="1:35">
      <c r="A280" s="157" t="s">
        <v>9017</v>
      </c>
      <c r="B280" s="157" t="s">
        <v>9018</v>
      </c>
      <c r="C280" s="158" t="s">
        <v>9019</v>
      </c>
      <c r="D280" s="157" t="s">
        <v>424</v>
      </c>
      <c r="E280" s="157" t="s">
        <v>8849</v>
      </c>
      <c r="F280" s="159"/>
      <c r="G280" s="182" t="s">
        <v>9020</v>
      </c>
      <c r="H280" s="159"/>
      <c r="I280" s="159"/>
      <c r="J280" s="159"/>
      <c r="K280" s="159"/>
      <c r="L280" s="159"/>
      <c r="M280" s="159"/>
      <c r="N280" s="159"/>
      <c r="O280" s="159"/>
      <c r="P280" s="160" t="s">
        <v>9021</v>
      </c>
      <c r="Q280" s="161"/>
      <c r="R280" s="161"/>
      <c r="S280" s="161"/>
      <c r="T280" s="161"/>
      <c r="U280" s="161"/>
      <c r="V280" s="161"/>
      <c r="W280" s="161"/>
      <c r="X280" s="161"/>
      <c r="Y280" s="159"/>
      <c r="Z280" s="159"/>
      <c r="AA280" s="159"/>
      <c r="AB280" s="159"/>
      <c r="AC280" s="159"/>
      <c r="AD280" s="159"/>
      <c r="AE280" s="159"/>
      <c r="AF280" s="159"/>
      <c r="AG280" s="159"/>
      <c r="AH280" s="159"/>
      <c r="AI280" s="162">
        <v>682018</v>
      </c>
    </row>
    <row r="281" spans="1:35">
      <c r="A281" s="157" t="s">
        <v>9022</v>
      </c>
      <c r="B281" s="157" t="s">
        <v>9023</v>
      </c>
      <c r="C281" s="158" t="s">
        <v>9024</v>
      </c>
      <c r="D281" s="157" t="s">
        <v>304</v>
      </c>
      <c r="E281" s="157" t="s">
        <v>8849</v>
      </c>
      <c r="F281" s="159"/>
      <c r="G281" s="181"/>
      <c r="H281" s="159"/>
      <c r="I281" s="159"/>
      <c r="J281" s="159"/>
      <c r="K281" s="159"/>
      <c r="L281" s="159"/>
      <c r="M281" s="159"/>
      <c r="N281" s="159"/>
      <c r="O281" s="159"/>
      <c r="P281" s="159"/>
      <c r="Q281" s="159"/>
      <c r="R281" s="159"/>
      <c r="S281" s="159"/>
      <c r="T281" s="159"/>
      <c r="U281" s="159"/>
      <c r="V281" s="159"/>
      <c r="W281" s="162">
        <v>4.0999999999999996</v>
      </c>
      <c r="X281" s="162">
        <v>166</v>
      </c>
      <c r="Y281" s="159"/>
      <c r="Z281" s="159"/>
      <c r="AA281" s="159"/>
      <c r="AB281" s="159"/>
      <c r="AC281" s="159"/>
      <c r="AD281" s="159"/>
      <c r="AE281" s="159"/>
      <c r="AF281" s="159"/>
      <c r="AG281" s="159"/>
      <c r="AH281" s="159"/>
      <c r="AI281" s="162">
        <v>682017</v>
      </c>
    </row>
    <row r="282" spans="1:35">
      <c r="A282" s="157" t="s">
        <v>9025</v>
      </c>
      <c r="B282" s="157" t="s">
        <v>9026</v>
      </c>
      <c r="C282" s="158" t="s">
        <v>9027</v>
      </c>
      <c r="D282" s="157" t="s">
        <v>9028</v>
      </c>
      <c r="E282" s="157" t="s">
        <v>8849</v>
      </c>
      <c r="F282" s="159"/>
      <c r="G282" s="181"/>
      <c r="H282" s="159"/>
      <c r="I282" s="159"/>
      <c r="J282" s="159"/>
      <c r="K282" s="159"/>
      <c r="L282" s="159"/>
      <c r="M282" s="159"/>
      <c r="N282" s="159"/>
      <c r="O282" s="159"/>
      <c r="P282" s="159"/>
      <c r="Q282" s="159"/>
      <c r="R282" s="159"/>
      <c r="S282" s="159"/>
      <c r="T282" s="159"/>
      <c r="U282" s="159"/>
      <c r="V282" s="159"/>
      <c r="W282" s="162">
        <v>3.7</v>
      </c>
      <c r="X282" s="162">
        <v>29</v>
      </c>
      <c r="Y282" s="159"/>
      <c r="Z282" s="159"/>
      <c r="AA282" s="159"/>
      <c r="AB282" s="159"/>
      <c r="AC282" s="159"/>
      <c r="AD282" s="159"/>
      <c r="AE282" s="159"/>
      <c r="AF282" s="159"/>
      <c r="AG282" s="159"/>
      <c r="AH282" s="159"/>
      <c r="AI282" s="162">
        <v>682037</v>
      </c>
    </row>
    <row r="283" spans="1:35">
      <c r="A283" s="157" t="s">
        <v>9029</v>
      </c>
      <c r="B283" s="157" t="s">
        <v>9030</v>
      </c>
      <c r="C283" s="158" t="s">
        <v>9031</v>
      </c>
      <c r="D283" s="157" t="s">
        <v>8908</v>
      </c>
      <c r="E283" s="157" t="s">
        <v>8849</v>
      </c>
      <c r="F283" s="159"/>
      <c r="G283" s="181"/>
      <c r="H283" s="159"/>
      <c r="I283" s="159"/>
      <c r="J283" s="159"/>
      <c r="K283" s="159"/>
      <c r="L283" s="159"/>
      <c r="M283" s="159"/>
      <c r="N283" s="159"/>
      <c r="O283" s="159"/>
      <c r="P283" s="159"/>
      <c r="Q283" s="159"/>
      <c r="R283" s="159"/>
      <c r="S283" s="159"/>
      <c r="T283" s="159"/>
      <c r="U283" s="159"/>
      <c r="V283" s="159"/>
      <c r="W283" s="162">
        <v>5</v>
      </c>
      <c r="X283" s="162">
        <v>1</v>
      </c>
      <c r="Y283" s="159"/>
      <c r="Z283" s="159"/>
      <c r="AA283" s="159"/>
      <c r="AB283" s="159"/>
      <c r="AC283" s="159"/>
      <c r="AD283" s="159"/>
      <c r="AE283" s="159"/>
      <c r="AF283" s="159"/>
      <c r="AG283" s="159"/>
      <c r="AH283" s="159"/>
      <c r="AI283" s="162">
        <v>673004</v>
      </c>
    </row>
    <row r="284" spans="1:35">
      <c r="A284" s="157" t="s">
        <v>9032</v>
      </c>
      <c r="B284" s="157" t="s">
        <v>9033</v>
      </c>
      <c r="C284" s="158" t="s">
        <v>9034</v>
      </c>
      <c r="D284" s="157" t="s">
        <v>8908</v>
      </c>
      <c r="E284" s="157" t="s">
        <v>8849</v>
      </c>
      <c r="F284" s="159"/>
      <c r="G284" s="182" t="s">
        <v>9035</v>
      </c>
      <c r="H284" s="159"/>
      <c r="I284" s="159"/>
      <c r="J284" s="159"/>
      <c r="K284" s="159"/>
      <c r="L284" s="159"/>
      <c r="M284" s="159"/>
      <c r="N284" s="159"/>
      <c r="O284" s="159"/>
      <c r="P284" s="160" t="s">
        <v>9036</v>
      </c>
      <c r="Q284" s="161"/>
      <c r="R284" s="161"/>
      <c r="S284" s="161"/>
      <c r="T284" s="159"/>
      <c r="U284" s="163" t="s">
        <v>9037</v>
      </c>
      <c r="V284" s="159"/>
      <c r="W284" s="162">
        <v>3.8</v>
      </c>
      <c r="X284" s="162">
        <v>366</v>
      </c>
      <c r="Y284" s="159"/>
      <c r="Z284" s="159"/>
      <c r="AA284" s="159"/>
      <c r="AB284" s="159"/>
      <c r="AC284" s="159"/>
      <c r="AD284" s="159"/>
      <c r="AE284" s="159"/>
      <c r="AF284" s="159"/>
      <c r="AG284" s="159"/>
      <c r="AH284" s="159"/>
      <c r="AI284" s="162">
        <v>673020</v>
      </c>
    </row>
    <row r="285" spans="1:35">
      <c r="A285" s="157" t="s">
        <v>9038</v>
      </c>
      <c r="B285" s="157" t="s">
        <v>9039</v>
      </c>
      <c r="C285" s="158" t="s">
        <v>9040</v>
      </c>
      <c r="D285" s="157" t="s">
        <v>9041</v>
      </c>
      <c r="E285" s="157" t="s">
        <v>8849</v>
      </c>
      <c r="F285" s="159"/>
      <c r="G285" s="182" t="s">
        <v>9042</v>
      </c>
      <c r="H285" s="159"/>
      <c r="I285" s="159"/>
      <c r="J285" s="159"/>
      <c r="K285" s="159"/>
      <c r="L285" s="159"/>
      <c r="M285" s="159"/>
      <c r="N285" s="159"/>
      <c r="O285" s="159"/>
      <c r="P285" s="159"/>
      <c r="Q285" s="159"/>
      <c r="R285" s="159"/>
      <c r="S285" s="159"/>
      <c r="T285" s="159"/>
      <c r="U285" s="163" t="s">
        <v>9043</v>
      </c>
      <c r="V285" s="159"/>
      <c r="W285" s="162">
        <v>4</v>
      </c>
      <c r="X285" s="162">
        <v>13</v>
      </c>
      <c r="Y285" s="159"/>
      <c r="Z285" s="159"/>
      <c r="AA285" s="159"/>
      <c r="AB285" s="159"/>
      <c r="AC285" s="159"/>
      <c r="AD285" s="159"/>
      <c r="AE285" s="159"/>
      <c r="AF285" s="159"/>
      <c r="AG285" s="159"/>
      <c r="AH285" s="159"/>
      <c r="AI285" s="162">
        <v>670006</v>
      </c>
    </row>
    <row r="286" spans="1:35">
      <c r="A286" s="157" t="s">
        <v>5375</v>
      </c>
      <c r="B286" s="159" t="s">
        <v>5376</v>
      </c>
      <c r="C286" s="171" t="s">
        <v>9044</v>
      </c>
      <c r="D286" s="157" t="s">
        <v>269</v>
      </c>
      <c r="E286" s="172" t="s">
        <v>1019</v>
      </c>
      <c r="F286" s="159"/>
      <c r="G286" s="182" t="s">
        <v>5379</v>
      </c>
      <c r="H286" s="159"/>
      <c r="I286" s="161"/>
      <c r="J286" s="159"/>
      <c r="K286" s="159"/>
      <c r="L286" s="159"/>
      <c r="M286" s="159"/>
      <c r="N286" s="159"/>
      <c r="O286" s="159"/>
      <c r="P286" s="159"/>
      <c r="Q286" s="159"/>
      <c r="R286" s="159"/>
      <c r="S286" s="159"/>
      <c r="T286" s="159"/>
      <c r="U286" s="173" t="s">
        <v>9045</v>
      </c>
      <c r="V286" s="159"/>
      <c r="W286" s="162">
        <v>4.7</v>
      </c>
      <c r="X286" s="162">
        <v>31</v>
      </c>
      <c r="Y286" s="174" t="s">
        <v>5336</v>
      </c>
      <c r="Z286" s="159"/>
      <c r="AA286" s="159"/>
      <c r="AB286" s="159"/>
      <c r="AC286" s="159"/>
      <c r="AD286" s="159"/>
      <c r="AE286" s="174" t="s">
        <v>148</v>
      </c>
      <c r="AF286" s="159"/>
      <c r="AG286" s="159"/>
      <c r="AH286" s="159"/>
      <c r="AI286" s="159"/>
    </row>
    <row r="287" spans="1:35">
      <c r="A287" s="157" t="s">
        <v>9046</v>
      </c>
      <c r="B287" s="159" t="s">
        <v>9047</v>
      </c>
      <c r="C287" s="171" t="s">
        <v>9048</v>
      </c>
      <c r="D287" s="157" t="s">
        <v>36</v>
      </c>
      <c r="E287" s="172" t="s">
        <v>1019</v>
      </c>
      <c r="F287" s="159"/>
      <c r="G287" s="182" t="s">
        <v>9049</v>
      </c>
      <c r="H287" s="159"/>
      <c r="I287" s="159"/>
      <c r="J287" s="159"/>
      <c r="K287" s="159"/>
      <c r="L287" s="159"/>
      <c r="M287" s="159"/>
      <c r="N287" s="159"/>
      <c r="O287" s="159"/>
      <c r="P287" s="159"/>
      <c r="Q287" s="159"/>
      <c r="R287" s="159"/>
      <c r="S287" s="159"/>
      <c r="T287" s="159"/>
      <c r="U287" s="173" t="s">
        <v>9050</v>
      </c>
      <c r="V287" s="159"/>
      <c r="W287" s="162">
        <v>4.3</v>
      </c>
      <c r="X287" s="162">
        <v>35</v>
      </c>
      <c r="Y287" s="174" t="s">
        <v>5336</v>
      </c>
      <c r="Z287" s="159"/>
      <c r="AA287" s="159"/>
      <c r="AB287" s="159"/>
      <c r="AC287" s="159"/>
      <c r="AD287" s="159"/>
      <c r="AE287" s="174" t="s">
        <v>148</v>
      </c>
      <c r="AF287" s="159"/>
      <c r="AG287" s="159"/>
      <c r="AH287" s="159"/>
      <c r="AI287" s="159"/>
    </row>
    <row r="288" spans="1:35">
      <c r="A288" s="157" t="s">
        <v>9051</v>
      </c>
      <c r="B288" s="159" t="s">
        <v>9052</v>
      </c>
      <c r="C288" s="171" t="s">
        <v>9053</v>
      </c>
      <c r="D288" s="157" t="s">
        <v>36</v>
      </c>
      <c r="E288" s="172" t="s">
        <v>1019</v>
      </c>
      <c r="F288" s="159"/>
      <c r="G288" s="182" t="s">
        <v>9054</v>
      </c>
      <c r="H288" s="159"/>
      <c r="I288" s="159"/>
      <c r="J288" s="159"/>
      <c r="K288" s="159"/>
      <c r="L288" s="159"/>
      <c r="M288" s="159"/>
      <c r="N288" s="159"/>
      <c r="O288" s="159"/>
      <c r="P288" s="159"/>
      <c r="Q288" s="159"/>
      <c r="R288" s="159"/>
      <c r="S288" s="159"/>
      <c r="T288" s="159"/>
      <c r="U288" s="173" t="s">
        <v>9055</v>
      </c>
      <c r="V288" s="159"/>
      <c r="W288" s="162">
        <v>4</v>
      </c>
      <c r="X288" s="162">
        <v>63</v>
      </c>
      <c r="Y288" s="174" t="s">
        <v>5336</v>
      </c>
      <c r="Z288" s="159"/>
      <c r="AA288" s="159"/>
      <c r="AB288" s="159"/>
      <c r="AC288" s="159"/>
      <c r="AD288" s="159"/>
      <c r="AE288" s="174" t="s">
        <v>148</v>
      </c>
      <c r="AF288" s="159"/>
      <c r="AG288" s="159"/>
      <c r="AH288" s="159"/>
      <c r="AI288" s="159"/>
    </row>
    <row r="289" spans="1:35">
      <c r="A289" s="157" t="s">
        <v>5382</v>
      </c>
      <c r="B289" s="159" t="s">
        <v>5383</v>
      </c>
      <c r="C289" s="171" t="s">
        <v>5384</v>
      </c>
      <c r="D289" s="157" t="s">
        <v>36</v>
      </c>
      <c r="E289" s="172" t="s">
        <v>1019</v>
      </c>
      <c r="F289" s="159"/>
      <c r="G289" s="182" t="s">
        <v>5385</v>
      </c>
      <c r="H289" s="159"/>
      <c r="I289" s="159"/>
      <c r="J289" s="159"/>
      <c r="K289" s="159"/>
      <c r="L289" s="159"/>
      <c r="M289" s="159"/>
      <c r="N289" s="159"/>
      <c r="O289" s="159"/>
      <c r="P289" s="159"/>
      <c r="Q289" s="159"/>
      <c r="R289" s="159"/>
      <c r="S289" s="159"/>
      <c r="T289" s="159"/>
      <c r="U289" s="173" t="s">
        <v>9056</v>
      </c>
      <c r="V289" s="159"/>
      <c r="W289" s="162">
        <v>4.4000000000000004</v>
      </c>
      <c r="X289" s="162">
        <v>670</v>
      </c>
      <c r="Y289" s="174" t="s">
        <v>5336</v>
      </c>
      <c r="Z289" s="159"/>
      <c r="AA289" s="159"/>
      <c r="AB289" s="159"/>
      <c r="AC289" s="159"/>
      <c r="AD289" s="159"/>
      <c r="AE289" s="174" t="s">
        <v>148</v>
      </c>
      <c r="AF289" s="159"/>
      <c r="AG289" s="159"/>
      <c r="AH289" s="159"/>
      <c r="AI289" s="159"/>
    </row>
    <row r="290" spans="1:35">
      <c r="A290" s="157" t="s">
        <v>5375</v>
      </c>
      <c r="B290" s="159" t="s">
        <v>9057</v>
      </c>
      <c r="C290" s="171" t="s">
        <v>9058</v>
      </c>
      <c r="D290" s="157" t="s">
        <v>9059</v>
      </c>
      <c r="E290" s="172" t="s">
        <v>1019</v>
      </c>
      <c r="F290" s="159"/>
      <c r="G290" s="182" t="s">
        <v>7745</v>
      </c>
      <c r="H290" s="159"/>
      <c r="I290" s="159"/>
      <c r="J290" s="159"/>
      <c r="K290" s="159"/>
      <c r="L290" s="159"/>
      <c r="M290" s="159"/>
      <c r="N290" s="159"/>
      <c r="O290" s="159"/>
      <c r="P290" s="159"/>
      <c r="Q290" s="159"/>
      <c r="R290" s="159"/>
      <c r="S290" s="159"/>
      <c r="T290" s="159"/>
      <c r="U290" s="173" t="s">
        <v>9060</v>
      </c>
      <c r="V290" s="159"/>
      <c r="W290" s="162">
        <v>4.0999999999999996</v>
      </c>
      <c r="X290" s="162">
        <v>19</v>
      </c>
      <c r="Y290" s="174" t="s">
        <v>5336</v>
      </c>
      <c r="Z290" s="159"/>
      <c r="AA290" s="159"/>
      <c r="AB290" s="159"/>
      <c r="AC290" s="159"/>
      <c r="AD290" s="159"/>
      <c r="AE290" s="174" t="s">
        <v>148</v>
      </c>
      <c r="AF290" s="159"/>
      <c r="AG290" s="159"/>
      <c r="AH290" s="159"/>
      <c r="AI290" s="159"/>
    </row>
    <row r="291" spans="1:35">
      <c r="A291" s="157" t="s">
        <v>9061</v>
      </c>
      <c r="B291" s="159" t="s">
        <v>9062</v>
      </c>
      <c r="C291" s="171" t="s">
        <v>9063</v>
      </c>
      <c r="D291" s="157" t="s">
        <v>36</v>
      </c>
      <c r="E291" s="172" t="s">
        <v>1019</v>
      </c>
      <c r="F291" s="159"/>
      <c r="G291" s="182" t="s">
        <v>9064</v>
      </c>
      <c r="H291" s="159"/>
      <c r="I291" s="159"/>
      <c r="J291" s="159"/>
      <c r="K291" s="159"/>
      <c r="L291" s="159"/>
      <c r="M291" s="159"/>
      <c r="N291" s="159"/>
      <c r="O291" s="159"/>
      <c r="P291" s="159"/>
      <c r="Q291" s="159"/>
      <c r="R291" s="159"/>
      <c r="S291" s="159"/>
      <c r="T291" s="159"/>
      <c r="U291" s="173" t="s">
        <v>9065</v>
      </c>
      <c r="V291" s="159"/>
      <c r="W291" s="162">
        <v>3.7</v>
      </c>
      <c r="X291" s="162">
        <v>12</v>
      </c>
      <c r="Y291" s="174" t="s">
        <v>5336</v>
      </c>
      <c r="Z291" s="159"/>
      <c r="AA291" s="159"/>
      <c r="AB291" s="159"/>
      <c r="AC291" s="159"/>
      <c r="AD291" s="159"/>
      <c r="AE291" s="174" t="s">
        <v>148</v>
      </c>
      <c r="AF291" s="159"/>
      <c r="AG291" s="159"/>
      <c r="AH291" s="159"/>
      <c r="AI291" s="159"/>
    </row>
    <row r="292" spans="1:35">
      <c r="A292" s="157" t="s">
        <v>9066</v>
      </c>
      <c r="B292" s="159" t="s">
        <v>9067</v>
      </c>
      <c r="C292" s="171" t="s">
        <v>9068</v>
      </c>
      <c r="D292" s="157" t="s">
        <v>269</v>
      </c>
      <c r="E292" s="172" t="s">
        <v>1019</v>
      </c>
      <c r="F292" s="159"/>
      <c r="G292" s="181"/>
      <c r="H292" s="159"/>
      <c r="I292" s="159"/>
      <c r="J292" s="159"/>
      <c r="K292" s="159"/>
      <c r="L292" s="159"/>
      <c r="M292" s="159"/>
      <c r="N292" s="159"/>
      <c r="O292" s="159"/>
      <c r="P292" s="159"/>
      <c r="Q292" s="159"/>
      <c r="R292" s="159"/>
      <c r="S292" s="159"/>
      <c r="T292" s="159"/>
      <c r="U292" s="171" t="s">
        <v>9069</v>
      </c>
      <c r="V292" s="171" t="s">
        <v>9070</v>
      </c>
      <c r="W292" s="162">
        <v>4.7</v>
      </c>
      <c r="X292" s="162">
        <v>6</v>
      </c>
      <c r="Y292" s="174" t="s">
        <v>5336</v>
      </c>
      <c r="Z292" s="159"/>
      <c r="AA292" s="159"/>
      <c r="AB292" s="159"/>
      <c r="AC292" s="159"/>
      <c r="AD292" s="159"/>
      <c r="AE292" s="174" t="s">
        <v>148</v>
      </c>
      <c r="AF292" s="159"/>
      <c r="AG292" s="159"/>
      <c r="AH292" s="159"/>
      <c r="AI292" s="159"/>
    </row>
    <row r="293" spans="1:35">
      <c r="A293" s="157" t="s">
        <v>9071</v>
      </c>
      <c r="B293" s="159" t="s">
        <v>9072</v>
      </c>
      <c r="C293" s="171" t="s">
        <v>9073</v>
      </c>
      <c r="D293" s="157" t="s">
        <v>36</v>
      </c>
      <c r="E293" s="172" t="s">
        <v>1019</v>
      </c>
      <c r="F293" s="159"/>
      <c r="G293" s="182" t="s">
        <v>9074</v>
      </c>
      <c r="H293" s="159"/>
      <c r="I293" s="159"/>
      <c r="J293" s="159"/>
      <c r="K293" s="159"/>
      <c r="L293" s="159"/>
      <c r="M293" s="159"/>
      <c r="N293" s="159"/>
      <c r="O293" s="159"/>
      <c r="P293" s="159"/>
      <c r="Q293" s="159"/>
      <c r="R293" s="159"/>
      <c r="S293" s="159"/>
      <c r="T293" s="159"/>
      <c r="U293" s="173" t="s">
        <v>9075</v>
      </c>
      <c r="V293" s="159"/>
      <c r="W293" s="162">
        <v>4.9000000000000004</v>
      </c>
      <c r="X293" s="162">
        <v>52</v>
      </c>
      <c r="Y293" s="174" t="s">
        <v>5336</v>
      </c>
      <c r="Z293" s="159"/>
      <c r="AA293" s="159"/>
      <c r="AB293" s="159"/>
      <c r="AC293" s="159"/>
      <c r="AD293" s="159"/>
      <c r="AE293" s="174" t="s">
        <v>148</v>
      </c>
      <c r="AF293" s="159"/>
      <c r="AG293" s="159"/>
      <c r="AH293" s="159"/>
      <c r="AI293" s="159"/>
    </row>
    <row r="294" spans="1:35">
      <c r="A294" s="157" t="s">
        <v>9076</v>
      </c>
      <c r="B294" s="159" t="s">
        <v>9077</v>
      </c>
      <c r="C294" s="171" t="s">
        <v>9078</v>
      </c>
      <c r="D294" s="157" t="s">
        <v>36</v>
      </c>
      <c r="E294" s="172" t="s">
        <v>1019</v>
      </c>
      <c r="F294" s="159"/>
      <c r="G294" s="182" t="s">
        <v>9079</v>
      </c>
      <c r="H294" s="159"/>
      <c r="I294" s="159"/>
      <c r="J294" s="159"/>
      <c r="K294" s="159"/>
      <c r="L294" s="159"/>
      <c r="M294" s="159"/>
      <c r="N294" s="159"/>
      <c r="O294" s="159"/>
      <c r="P294" s="159"/>
      <c r="Q294" s="159"/>
      <c r="R294" s="159"/>
      <c r="S294" s="159"/>
      <c r="T294" s="159"/>
      <c r="U294" s="171" t="s">
        <v>9080</v>
      </c>
      <c r="V294" s="171" t="s">
        <v>9081</v>
      </c>
      <c r="W294" s="162">
        <v>4.5</v>
      </c>
      <c r="X294" s="162">
        <v>49</v>
      </c>
      <c r="Y294" s="174" t="s">
        <v>5336</v>
      </c>
      <c r="Z294" s="159"/>
      <c r="AA294" s="159"/>
      <c r="AB294" s="159"/>
      <c r="AC294" s="159"/>
      <c r="AD294" s="159"/>
      <c r="AE294" s="174" t="s">
        <v>148</v>
      </c>
      <c r="AF294" s="159"/>
      <c r="AG294" s="159"/>
      <c r="AH294" s="159"/>
      <c r="AI294" s="159"/>
    </row>
    <row r="295" spans="1:35">
      <c r="A295" s="157" t="s">
        <v>9082</v>
      </c>
      <c r="B295" s="159" t="s">
        <v>9083</v>
      </c>
      <c r="C295" s="171" t="s">
        <v>9084</v>
      </c>
      <c r="D295" s="157" t="s">
        <v>36</v>
      </c>
      <c r="E295" s="172" t="s">
        <v>1019</v>
      </c>
      <c r="F295" s="159"/>
      <c r="G295" s="182" t="s">
        <v>9085</v>
      </c>
      <c r="H295" s="159"/>
      <c r="I295" s="159"/>
      <c r="J295" s="159"/>
      <c r="K295" s="159"/>
      <c r="L295" s="159"/>
      <c r="M295" s="159"/>
      <c r="N295" s="159"/>
      <c r="O295" s="159"/>
      <c r="P295" s="159"/>
      <c r="Q295" s="159"/>
      <c r="R295" s="159"/>
      <c r="S295" s="159"/>
      <c r="T295" s="159"/>
      <c r="U295" s="171" t="s">
        <v>9086</v>
      </c>
      <c r="V295" s="171" t="s">
        <v>9087</v>
      </c>
      <c r="W295" s="162">
        <v>4</v>
      </c>
      <c r="X295" s="162">
        <v>111</v>
      </c>
      <c r="Y295" s="174" t="s">
        <v>5336</v>
      </c>
      <c r="Z295" s="159"/>
      <c r="AA295" s="159"/>
      <c r="AB295" s="159"/>
      <c r="AC295" s="159"/>
      <c r="AD295" s="159"/>
      <c r="AE295" s="174" t="s">
        <v>148</v>
      </c>
      <c r="AF295" s="159"/>
      <c r="AG295" s="159"/>
      <c r="AH295" s="159"/>
      <c r="AI295" s="159"/>
    </row>
    <row r="296" spans="1:35">
      <c r="A296" s="157" t="s">
        <v>9088</v>
      </c>
      <c r="B296" s="159" t="s">
        <v>9089</v>
      </c>
      <c r="C296" s="171" t="s">
        <v>9090</v>
      </c>
      <c r="D296" s="157" t="s">
        <v>36</v>
      </c>
      <c r="E296" s="172" t="s">
        <v>1019</v>
      </c>
      <c r="F296" s="159"/>
      <c r="G296" s="182" t="s">
        <v>9091</v>
      </c>
      <c r="H296" s="159"/>
      <c r="I296" s="159"/>
      <c r="J296" s="159"/>
      <c r="K296" s="159"/>
      <c r="L296" s="159"/>
      <c r="M296" s="159"/>
      <c r="N296" s="159"/>
      <c r="O296" s="159"/>
      <c r="P296" s="159"/>
      <c r="Q296" s="159"/>
      <c r="R296" s="159"/>
      <c r="S296" s="159"/>
      <c r="T296" s="159"/>
      <c r="U296" s="173" t="s">
        <v>9092</v>
      </c>
      <c r="V296" s="159"/>
      <c r="W296" s="162">
        <v>5</v>
      </c>
      <c r="X296" s="162">
        <v>12</v>
      </c>
      <c r="Y296" s="174" t="s">
        <v>5336</v>
      </c>
      <c r="Z296" s="159"/>
      <c r="AA296" s="159"/>
      <c r="AB296" s="159"/>
      <c r="AC296" s="159"/>
      <c r="AD296" s="159"/>
      <c r="AE296" s="174" t="s">
        <v>148</v>
      </c>
      <c r="AF296" s="159"/>
      <c r="AG296" s="159"/>
      <c r="AH296" s="159"/>
      <c r="AI296" s="159"/>
    </row>
    <row r="297" spans="1:35">
      <c r="A297" s="157" t="s">
        <v>8901</v>
      </c>
      <c r="B297" s="159" t="s">
        <v>8902</v>
      </c>
      <c r="C297" s="171" t="s">
        <v>9093</v>
      </c>
      <c r="D297" s="157" t="s">
        <v>362</v>
      </c>
      <c r="E297" s="172" t="s">
        <v>1019</v>
      </c>
      <c r="F297" s="159"/>
      <c r="G297" s="182" t="s">
        <v>9094</v>
      </c>
      <c r="H297" s="159"/>
      <c r="I297" s="159"/>
      <c r="J297" s="159"/>
      <c r="K297" s="159"/>
      <c r="L297" s="159"/>
      <c r="M297" s="159"/>
      <c r="N297" s="159"/>
      <c r="O297" s="159"/>
      <c r="P297" s="159"/>
      <c r="Q297" s="159"/>
      <c r="R297" s="159"/>
      <c r="S297" s="159"/>
      <c r="T297" s="159"/>
      <c r="U297" s="173" t="s">
        <v>9095</v>
      </c>
      <c r="V297" s="159"/>
      <c r="W297" s="162">
        <v>4</v>
      </c>
      <c r="X297" s="162">
        <v>24</v>
      </c>
      <c r="Y297" s="174" t="s">
        <v>5336</v>
      </c>
      <c r="Z297" s="159"/>
      <c r="AA297" s="159"/>
      <c r="AB297" s="159"/>
      <c r="AC297" s="159"/>
      <c r="AD297" s="159"/>
      <c r="AE297" s="174" t="s">
        <v>148</v>
      </c>
      <c r="AF297" s="159"/>
      <c r="AG297" s="159"/>
      <c r="AH297" s="159"/>
      <c r="AI297" s="159"/>
    </row>
    <row r="298" spans="1:35">
      <c r="A298" s="157" t="s">
        <v>9096</v>
      </c>
      <c r="B298" s="159" t="s">
        <v>9097</v>
      </c>
      <c r="C298" s="171" t="s">
        <v>9098</v>
      </c>
      <c r="D298" s="157" t="s">
        <v>36</v>
      </c>
      <c r="E298" s="172" t="s">
        <v>1019</v>
      </c>
      <c r="F298" s="159"/>
      <c r="G298" s="182" t="s">
        <v>9099</v>
      </c>
      <c r="H298" s="159"/>
      <c r="I298" s="159"/>
      <c r="J298" s="159"/>
      <c r="K298" s="159"/>
      <c r="L298" s="159"/>
      <c r="M298" s="159"/>
      <c r="N298" s="159"/>
      <c r="O298" s="159"/>
      <c r="P298" s="159"/>
      <c r="Q298" s="159"/>
      <c r="R298" s="159"/>
      <c r="S298" s="159"/>
      <c r="T298" s="159"/>
      <c r="U298" s="171" t="s">
        <v>9100</v>
      </c>
      <c r="V298" s="171" t="s">
        <v>9101</v>
      </c>
      <c r="W298" s="162">
        <v>2.5</v>
      </c>
      <c r="X298" s="162">
        <v>10</v>
      </c>
      <c r="Y298" s="174" t="s">
        <v>5336</v>
      </c>
      <c r="Z298" s="159"/>
      <c r="AA298" s="159"/>
      <c r="AB298" s="159"/>
      <c r="AC298" s="159"/>
      <c r="AD298" s="159"/>
      <c r="AE298" s="174" t="s">
        <v>148</v>
      </c>
      <c r="AF298" s="159"/>
      <c r="AG298" s="159"/>
      <c r="AH298" s="159"/>
      <c r="AI298" s="159"/>
    </row>
    <row r="299" spans="1:35">
      <c r="A299" s="157" t="s">
        <v>9102</v>
      </c>
      <c r="B299" s="159" t="s">
        <v>9103</v>
      </c>
      <c r="C299" s="171" t="s">
        <v>9104</v>
      </c>
      <c r="D299" s="157" t="s">
        <v>36</v>
      </c>
      <c r="E299" s="172" t="s">
        <v>1019</v>
      </c>
      <c r="F299" s="159"/>
      <c r="G299" s="182" t="s">
        <v>9105</v>
      </c>
      <c r="H299" s="159"/>
      <c r="I299" s="159"/>
      <c r="J299" s="159"/>
      <c r="K299" s="159"/>
      <c r="L299" s="159"/>
      <c r="M299" s="159"/>
      <c r="N299" s="159"/>
      <c r="O299" s="159"/>
      <c r="P299" s="159"/>
      <c r="Q299" s="159"/>
      <c r="R299" s="159"/>
      <c r="S299" s="159"/>
      <c r="T299" s="159"/>
      <c r="U299" s="171" t="s">
        <v>9106</v>
      </c>
      <c r="V299" s="171" t="s">
        <v>9107</v>
      </c>
      <c r="W299" s="162">
        <v>4.2</v>
      </c>
      <c r="X299" s="162">
        <v>12</v>
      </c>
      <c r="Y299" s="174" t="s">
        <v>5336</v>
      </c>
      <c r="Z299" s="159"/>
      <c r="AA299" s="159"/>
      <c r="AB299" s="159"/>
      <c r="AC299" s="159"/>
      <c r="AD299" s="159"/>
      <c r="AE299" s="174" t="s">
        <v>148</v>
      </c>
      <c r="AF299" s="159"/>
      <c r="AG299" s="159"/>
      <c r="AH299" s="159"/>
      <c r="AI299" s="159"/>
    </row>
    <row r="300" spans="1:35">
      <c r="A300" s="157" t="s">
        <v>9108</v>
      </c>
      <c r="B300" s="159" t="s">
        <v>9109</v>
      </c>
      <c r="C300" s="171" t="s">
        <v>9110</v>
      </c>
      <c r="D300" s="157" t="s">
        <v>1019</v>
      </c>
      <c r="E300" s="172" t="s">
        <v>1019</v>
      </c>
      <c r="F300" s="159"/>
      <c r="G300" s="182" t="s">
        <v>9111</v>
      </c>
      <c r="H300" s="159"/>
      <c r="I300" s="159"/>
      <c r="J300" s="159"/>
      <c r="K300" s="159"/>
      <c r="L300" s="159"/>
      <c r="M300" s="159"/>
      <c r="N300" s="159"/>
      <c r="O300" s="159"/>
      <c r="P300" s="159"/>
      <c r="Q300" s="159"/>
      <c r="R300" s="159"/>
      <c r="S300" s="159"/>
      <c r="T300" s="159"/>
      <c r="U300" s="171" t="s">
        <v>9112</v>
      </c>
      <c r="V300" s="171" t="s">
        <v>9113</v>
      </c>
      <c r="W300" s="162">
        <v>4.4000000000000004</v>
      </c>
      <c r="X300" s="162">
        <v>57</v>
      </c>
      <c r="Y300" s="174" t="s">
        <v>5336</v>
      </c>
      <c r="Z300" s="159"/>
      <c r="AA300" s="159"/>
      <c r="AB300" s="159"/>
      <c r="AC300" s="159"/>
      <c r="AD300" s="159"/>
      <c r="AE300" s="174" t="s">
        <v>148</v>
      </c>
      <c r="AF300" s="159"/>
      <c r="AG300" s="159"/>
      <c r="AH300" s="159"/>
      <c r="AI300" s="159"/>
    </row>
    <row r="301" spans="1:35">
      <c r="A301" s="157" t="s">
        <v>9114</v>
      </c>
      <c r="B301" s="159" t="s">
        <v>9115</v>
      </c>
      <c r="C301" s="171" t="s">
        <v>9116</v>
      </c>
      <c r="D301" s="157" t="s">
        <v>36</v>
      </c>
      <c r="E301" s="172" t="s">
        <v>1019</v>
      </c>
      <c r="F301" s="159"/>
      <c r="G301" s="182" t="s">
        <v>9117</v>
      </c>
      <c r="H301" s="159"/>
      <c r="I301" s="159"/>
      <c r="J301" s="159"/>
      <c r="K301" s="159"/>
      <c r="L301" s="159"/>
      <c r="M301" s="159"/>
      <c r="N301" s="159"/>
      <c r="O301" s="159"/>
      <c r="P301" s="159"/>
      <c r="Q301" s="159"/>
      <c r="R301" s="159"/>
      <c r="S301" s="159"/>
      <c r="T301" s="159"/>
      <c r="U301" s="173" t="s">
        <v>9118</v>
      </c>
      <c r="V301" s="159"/>
      <c r="W301" s="162">
        <v>4.2</v>
      </c>
      <c r="X301" s="162">
        <v>41</v>
      </c>
      <c r="Y301" s="174" t="s">
        <v>5336</v>
      </c>
      <c r="Z301" s="159"/>
      <c r="AA301" s="159"/>
      <c r="AB301" s="159"/>
      <c r="AC301" s="159"/>
      <c r="AD301" s="159"/>
      <c r="AE301" s="174" t="s">
        <v>148</v>
      </c>
      <c r="AF301" s="159"/>
      <c r="AG301" s="159"/>
      <c r="AH301" s="159"/>
      <c r="AI301" s="159"/>
    </row>
    <row r="302" spans="1:35">
      <c r="A302" s="157" t="s">
        <v>9119</v>
      </c>
      <c r="B302" s="159" t="s">
        <v>9120</v>
      </c>
      <c r="C302" s="171" t="s">
        <v>9121</v>
      </c>
      <c r="D302" s="157" t="s">
        <v>36</v>
      </c>
      <c r="E302" s="172" t="s">
        <v>1019</v>
      </c>
      <c r="F302" s="159"/>
      <c r="G302" s="182" t="s">
        <v>9122</v>
      </c>
      <c r="H302" s="159"/>
      <c r="I302" s="159"/>
      <c r="J302" s="159"/>
      <c r="K302" s="159"/>
      <c r="L302" s="159"/>
      <c r="M302" s="159"/>
      <c r="N302" s="159"/>
      <c r="O302" s="159"/>
      <c r="P302" s="159"/>
      <c r="Q302" s="159"/>
      <c r="R302" s="159"/>
      <c r="S302" s="159"/>
      <c r="T302" s="159"/>
      <c r="U302" s="171" t="s">
        <v>9123</v>
      </c>
      <c r="V302" s="171" t="s">
        <v>9124</v>
      </c>
      <c r="W302" s="162">
        <v>4.4000000000000004</v>
      </c>
      <c r="X302" s="162">
        <v>97</v>
      </c>
      <c r="Y302" s="174" t="s">
        <v>5336</v>
      </c>
      <c r="Z302" s="159"/>
      <c r="AA302" s="159"/>
      <c r="AB302" s="159"/>
      <c r="AC302" s="159"/>
      <c r="AD302" s="159"/>
      <c r="AE302" s="174" t="s">
        <v>148</v>
      </c>
      <c r="AF302" s="159"/>
      <c r="AG302" s="159"/>
      <c r="AH302" s="159"/>
      <c r="AI302" s="159"/>
    </row>
    <row r="303" spans="1:35">
      <c r="A303" s="157" t="s">
        <v>9125</v>
      </c>
      <c r="B303" s="159" t="s">
        <v>9126</v>
      </c>
      <c r="C303" s="171" t="s">
        <v>9127</v>
      </c>
      <c r="D303" s="157" t="s">
        <v>36</v>
      </c>
      <c r="E303" s="172" t="s">
        <v>1019</v>
      </c>
      <c r="F303" s="159"/>
      <c r="G303" s="182" t="s">
        <v>9128</v>
      </c>
      <c r="H303" s="159"/>
      <c r="I303" s="159"/>
      <c r="J303" s="159"/>
      <c r="K303" s="159"/>
      <c r="L303" s="159"/>
      <c r="M303" s="159"/>
      <c r="N303" s="159"/>
      <c r="O303" s="159"/>
      <c r="P303" s="159"/>
      <c r="Q303" s="159"/>
      <c r="R303" s="159"/>
      <c r="S303" s="159"/>
      <c r="T303" s="159"/>
      <c r="U303" s="171" t="s">
        <v>9129</v>
      </c>
      <c r="V303" s="171" t="s">
        <v>9130</v>
      </c>
      <c r="W303" s="162">
        <v>4.5999999999999996</v>
      </c>
      <c r="X303" s="162">
        <v>227</v>
      </c>
      <c r="Y303" s="174" t="s">
        <v>5336</v>
      </c>
      <c r="Z303" s="159"/>
      <c r="AA303" s="159"/>
      <c r="AB303" s="159"/>
      <c r="AC303" s="159"/>
      <c r="AD303" s="159"/>
      <c r="AE303" s="174" t="s">
        <v>148</v>
      </c>
      <c r="AF303" s="159"/>
      <c r="AG303" s="159"/>
      <c r="AH303" s="159"/>
      <c r="AI303" s="159"/>
    </row>
    <row r="304" spans="1:35">
      <c r="A304" s="157" t="s">
        <v>9131</v>
      </c>
      <c r="B304" s="159" t="s">
        <v>9132</v>
      </c>
      <c r="C304" s="171" t="s">
        <v>9133</v>
      </c>
      <c r="D304" s="157" t="s">
        <v>36</v>
      </c>
      <c r="E304" s="172" t="s">
        <v>1019</v>
      </c>
      <c r="F304" s="159"/>
      <c r="G304" s="181"/>
      <c r="H304" s="159"/>
      <c r="I304" s="159"/>
      <c r="J304" s="159"/>
      <c r="K304" s="159"/>
      <c r="L304" s="159"/>
      <c r="M304" s="159"/>
      <c r="N304" s="159"/>
      <c r="O304" s="159"/>
      <c r="P304" s="159"/>
      <c r="Q304" s="159"/>
      <c r="R304" s="159"/>
      <c r="S304" s="159"/>
      <c r="T304" s="159"/>
      <c r="U304" s="173" t="s">
        <v>9134</v>
      </c>
      <c r="V304" s="159"/>
      <c r="W304" s="162">
        <v>4.5</v>
      </c>
      <c r="X304" s="162">
        <v>2</v>
      </c>
      <c r="Y304" s="174" t="s">
        <v>5336</v>
      </c>
      <c r="Z304" s="159"/>
      <c r="AA304" s="159"/>
      <c r="AB304" s="159"/>
      <c r="AC304" s="159"/>
      <c r="AD304" s="159"/>
      <c r="AE304" s="174" t="s">
        <v>148</v>
      </c>
      <c r="AF304" s="159"/>
      <c r="AG304" s="159"/>
      <c r="AH304" s="159"/>
      <c r="AI304" s="159"/>
    </row>
    <row r="305" spans="1:35">
      <c r="A305" s="157" t="s">
        <v>9135</v>
      </c>
      <c r="B305" s="159" t="s">
        <v>9136</v>
      </c>
      <c r="C305" s="171" t="s">
        <v>9137</v>
      </c>
      <c r="D305" s="157" t="s">
        <v>36</v>
      </c>
      <c r="E305" s="172" t="s">
        <v>1019</v>
      </c>
      <c r="F305" s="159"/>
      <c r="G305" s="182" t="s">
        <v>9138</v>
      </c>
      <c r="H305" s="159"/>
      <c r="I305" s="159"/>
      <c r="J305" s="159"/>
      <c r="K305" s="159"/>
      <c r="L305" s="159"/>
      <c r="M305" s="159"/>
      <c r="N305" s="159"/>
      <c r="O305" s="159"/>
      <c r="P305" s="159"/>
      <c r="Q305" s="159"/>
      <c r="R305" s="159"/>
      <c r="S305" s="159"/>
      <c r="T305" s="159"/>
      <c r="U305" s="171" t="s">
        <v>9139</v>
      </c>
      <c r="V305" s="171" t="s">
        <v>9140</v>
      </c>
      <c r="W305" s="162">
        <v>4.3</v>
      </c>
      <c r="X305" s="162">
        <v>16</v>
      </c>
      <c r="Y305" s="174" t="s">
        <v>5336</v>
      </c>
      <c r="Z305" s="159"/>
      <c r="AA305" s="159"/>
      <c r="AB305" s="159"/>
      <c r="AC305" s="159"/>
      <c r="AD305" s="159"/>
      <c r="AE305" s="174" t="s">
        <v>148</v>
      </c>
      <c r="AF305" s="159"/>
      <c r="AG305" s="159"/>
      <c r="AH305" s="159"/>
      <c r="AI305" s="159"/>
    </row>
    <row r="306" spans="1:35">
      <c r="A306" s="157" t="s">
        <v>9141</v>
      </c>
      <c r="B306" s="159" t="s">
        <v>9142</v>
      </c>
      <c r="C306" s="171" t="s">
        <v>9143</v>
      </c>
      <c r="D306" s="157" t="s">
        <v>269</v>
      </c>
      <c r="E306" s="172" t="s">
        <v>1019</v>
      </c>
      <c r="F306" s="159"/>
      <c r="G306" s="181"/>
      <c r="H306" s="159"/>
      <c r="I306" s="159"/>
      <c r="J306" s="159"/>
      <c r="K306" s="159"/>
      <c r="L306" s="159"/>
      <c r="M306" s="159"/>
      <c r="N306" s="159"/>
      <c r="O306" s="159"/>
      <c r="P306" s="159"/>
      <c r="Q306" s="159"/>
      <c r="R306" s="159"/>
      <c r="S306" s="159"/>
      <c r="T306" s="159"/>
      <c r="U306" s="171" t="s">
        <v>9144</v>
      </c>
      <c r="V306" s="171" t="s">
        <v>9145</v>
      </c>
      <c r="W306" s="162">
        <v>3.7</v>
      </c>
      <c r="X306" s="162">
        <v>6</v>
      </c>
      <c r="Y306" s="174" t="s">
        <v>5336</v>
      </c>
      <c r="Z306" s="159"/>
      <c r="AA306" s="159"/>
      <c r="AB306" s="159"/>
      <c r="AC306" s="159"/>
      <c r="AD306" s="159"/>
      <c r="AE306" s="174" t="s">
        <v>148</v>
      </c>
      <c r="AF306" s="159"/>
      <c r="AG306" s="159"/>
      <c r="AH306" s="159"/>
      <c r="AI306" s="159"/>
    </row>
    <row r="307" spans="1:35">
      <c r="A307" s="157" t="s">
        <v>9146</v>
      </c>
      <c r="B307" s="159" t="s">
        <v>9147</v>
      </c>
      <c r="C307" s="171" t="s">
        <v>9148</v>
      </c>
      <c r="D307" s="157" t="s">
        <v>36</v>
      </c>
      <c r="E307" s="172" t="s">
        <v>1019</v>
      </c>
      <c r="F307" s="159"/>
      <c r="G307" s="182" t="s">
        <v>9149</v>
      </c>
      <c r="H307" s="159"/>
      <c r="I307" s="159"/>
      <c r="J307" s="159"/>
      <c r="K307" s="159"/>
      <c r="L307" s="159"/>
      <c r="M307" s="159"/>
      <c r="N307" s="159"/>
      <c r="O307" s="159"/>
      <c r="P307" s="159"/>
      <c r="Q307" s="159"/>
      <c r="R307" s="159"/>
      <c r="S307" s="159"/>
      <c r="T307" s="159"/>
      <c r="U307" s="171" t="s">
        <v>9150</v>
      </c>
      <c r="V307" s="171" t="s">
        <v>9151</v>
      </c>
      <c r="W307" s="162">
        <v>4.5999999999999996</v>
      </c>
      <c r="X307" s="162">
        <v>17</v>
      </c>
      <c r="Y307" s="174" t="s">
        <v>5336</v>
      </c>
      <c r="Z307" s="159"/>
      <c r="AA307" s="159"/>
      <c r="AB307" s="159"/>
      <c r="AC307" s="159"/>
      <c r="AD307" s="159"/>
      <c r="AE307" s="174" t="s">
        <v>148</v>
      </c>
      <c r="AF307" s="159"/>
      <c r="AG307" s="159"/>
      <c r="AH307" s="159"/>
      <c r="AI307" s="159"/>
    </row>
    <row r="308" spans="1:35">
      <c r="A308" s="157" t="s">
        <v>9152</v>
      </c>
      <c r="B308" s="159" t="s">
        <v>9153</v>
      </c>
      <c r="C308" s="171" t="s">
        <v>9154</v>
      </c>
      <c r="D308" s="157" t="s">
        <v>36</v>
      </c>
      <c r="E308" s="172" t="s">
        <v>1019</v>
      </c>
      <c r="F308" s="159"/>
      <c r="G308" s="182" t="s">
        <v>9155</v>
      </c>
      <c r="H308" s="159"/>
      <c r="I308" s="159"/>
      <c r="J308" s="159"/>
      <c r="K308" s="159"/>
      <c r="L308" s="159"/>
      <c r="M308" s="159"/>
      <c r="N308" s="159"/>
      <c r="O308" s="159"/>
      <c r="P308" s="159"/>
      <c r="Q308" s="159"/>
      <c r="R308" s="159"/>
      <c r="S308" s="159"/>
      <c r="T308" s="159"/>
      <c r="U308" s="171" t="s">
        <v>9156</v>
      </c>
      <c r="V308" s="171" t="s">
        <v>9157</v>
      </c>
      <c r="W308" s="162">
        <v>4.8</v>
      </c>
      <c r="X308" s="162">
        <v>6</v>
      </c>
      <c r="Y308" s="174" t="s">
        <v>5336</v>
      </c>
      <c r="Z308" s="159"/>
      <c r="AA308" s="159"/>
      <c r="AB308" s="159"/>
      <c r="AC308" s="159"/>
      <c r="AD308" s="159"/>
      <c r="AE308" s="174" t="s">
        <v>148</v>
      </c>
      <c r="AF308" s="159"/>
      <c r="AG308" s="159"/>
      <c r="AH308" s="159"/>
      <c r="AI308" s="159"/>
    </row>
    <row r="309" spans="1:35">
      <c r="A309" s="157" t="s">
        <v>9158</v>
      </c>
      <c r="B309" s="159" t="s">
        <v>9159</v>
      </c>
      <c r="C309" s="171" t="s">
        <v>9160</v>
      </c>
      <c r="D309" s="157" t="s">
        <v>269</v>
      </c>
      <c r="E309" s="172" t="s">
        <v>1019</v>
      </c>
      <c r="F309" s="159"/>
      <c r="G309" s="181"/>
      <c r="H309" s="159"/>
      <c r="I309" s="159"/>
      <c r="J309" s="159"/>
      <c r="K309" s="159"/>
      <c r="L309" s="159"/>
      <c r="M309" s="159"/>
      <c r="N309" s="159"/>
      <c r="O309" s="159"/>
      <c r="P309" s="159"/>
      <c r="Q309" s="159"/>
      <c r="R309" s="159"/>
      <c r="S309" s="159"/>
      <c r="T309" s="159"/>
      <c r="U309" s="173" t="s">
        <v>9161</v>
      </c>
      <c r="V309" s="159"/>
      <c r="W309" s="162">
        <v>4.5</v>
      </c>
      <c r="X309" s="162">
        <v>6</v>
      </c>
      <c r="Y309" s="174" t="s">
        <v>5336</v>
      </c>
      <c r="Z309" s="159"/>
      <c r="AA309" s="159"/>
      <c r="AB309" s="159"/>
      <c r="AC309" s="159"/>
      <c r="AD309" s="159"/>
      <c r="AE309" s="174" t="s">
        <v>148</v>
      </c>
      <c r="AF309" s="159"/>
      <c r="AG309" s="159"/>
      <c r="AH309" s="159"/>
      <c r="AI309" s="159"/>
    </row>
    <row r="310" spans="1:35">
      <c r="A310" s="157" t="s">
        <v>9162</v>
      </c>
      <c r="B310" s="159" t="s">
        <v>9163</v>
      </c>
      <c r="C310" s="171" t="s">
        <v>9164</v>
      </c>
      <c r="D310" s="157" t="s">
        <v>36</v>
      </c>
      <c r="E310" s="172" t="s">
        <v>1019</v>
      </c>
      <c r="F310" s="159"/>
      <c r="G310" s="181"/>
      <c r="H310" s="159"/>
      <c r="I310" s="159"/>
      <c r="J310" s="159"/>
      <c r="K310" s="159"/>
      <c r="L310" s="159"/>
      <c r="M310" s="159"/>
      <c r="N310" s="159"/>
      <c r="O310" s="159"/>
      <c r="P310" s="159"/>
      <c r="Q310" s="159"/>
      <c r="R310" s="159"/>
      <c r="S310" s="159"/>
      <c r="T310" s="159"/>
      <c r="U310" s="171" t="s">
        <v>9165</v>
      </c>
      <c r="V310" s="173" t="s">
        <v>9166</v>
      </c>
      <c r="W310" s="161"/>
      <c r="X310" s="159"/>
      <c r="Y310" s="174" t="s">
        <v>5336</v>
      </c>
      <c r="Z310" s="159"/>
      <c r="AA310" s="159"/>
      <c r="AB310" s="159"/>
      <c r="AC310" s="159"/>
      <c r="AD310" s="159"/>
      <c r="AE310" s="174" t="s">
        <v>148</v>
      </c>
      <c r="AF310" s="159"/>
      <c r="AG310" s="159"/>
      <c r="AH310" s="159"/>
      <c r="AI310" s="159"/>
    </row>
    <row r="311" spans="1:35">
      <c r="A311" s="157" t="s">
        <v>9082</v>
      </c>
      <c r="B311" s="159" t="s">
        <v>9167</v>
      </c>
      <c r="C311" s="171" t="s">
        <v>9168</v>
      </c>
      <c r="D311" s="157" t="s">
        <v>36</v>
      </c>
      <c r="E311" s="172" t="s">
        <v>1019</v>
      </c>
      <c r="F311" s="159"/>
      <c r="G311" s="182" t="s">
        <v>9085</v>
      </c>
      <c r="H311" s="159"/>
      <c r="I311" s="159"/>
      <c r="J311" s="159"/>
      <c r="K311" s="159"/>
      <c r="L311" s="159"/>
      <c r="M311" s="159"/>
      <c r="N311" s="159"/>
      <c r="O311" s="159"/>
      <c r="P311" s="159"/>
      <c r="Q311" s="159"/>
      <c r="R311" s="159"/>
      <c r="S311" s="159"/>
      <c r="T311" s="159"/>
      <c r="U311" s="171" t="s">
        <v>9169</v>
      </c>
      <c r="V311" s="171" t="s">
        <v>9087</v>
      </c>
      <c r="W311" s="162">
        <v>4.2</v>
      </c>
      <c r="X311" s="162">
        <v>20</v>
      </c>
      <c r="Y311" s="174" t="s">
        <v>5336</v>
      </c>
      <c r="Z311" s="159"/>
      <c r="AA311" s="159"/>
      <c r="AB311" s="159"/>
      <c r="AC311" s="159"/>
      <c r="AD311" s="159"/>
      <c r="AE311" s="174" t="s">
        <v>148</v>
      </c>
      <c r="AF311" s="159"/>
      <c r="AG311" s="159"/>
      <c r="AH311" s="159"/>
      <c r="AI311" s="159"/>
    </row>
    <row r="312" spans="1:35">
      <c r="A312" s="157" t="s">
        <v>9170</v>
      </c>
      <c r="B312" s="159" t="s">
        <v>9171</v>
      </c>
      <c r="C312" s="171" t="s">
        <v>9172</v>
      </c>
      <c r="D312" s="157" t="s">
        <v>36</v>
      </c>
      <c r="E312" s="172" t="s">
        <v>1019</v>
      </c>
      <c r="F312" s="159"/>
      <c r="G312" s="182" t="s">
        <v>9173</v>
      </c>
      <c r="H312" s="159"/>
      <c r="I312" s="159"/>
      <c r="J312" s="159"/>
      <c r="K312" s="159"/>
      <c r="L312" s="159"/>
      <c r="M312" s="159"/>
      <c r="N312" s="159"/>
      <c r="O312" s="159"/>
      <c r="P312" s="159"/>
      <c r="Q312" s="159"/>
      <c r="R312" s="159"/>
      <c r="S312" s="159"/>
      <c r="T312" s="159"/>
      <c r="U312" s="171" t="s">
        <v>9174</v>
      </c>
      <c r="V312" s="171" t="s">
        <v>9175</v>
      </c>
      <c r="W312" s="162">
        <v>4.5</v>
      </c>
      <c r="X312" s="162">
        <v>90</v>
      </c>
      <c r="Y312" s="174" t="s">
        <v>5336</v>
      </c>
      <c r="Z312" s="159"/>
      <c r="AA312" s="159"/>
      <c r="AB312" s="159"/>
      <c r="AC312" s="159"/>
      <c r="AD312" s="159"/>
      <c r="AE312" s="174" t="s">
        <v>148</v>
      </c>
      <c r="AF312" s="159"/>
      <c r="AG312" s="159"/>
      <c r="AH312" s="159"/>
      <c r="AI312" s="159"/>
    </row>
    <row r="313" spans="1:35">
      <c r="A313" s="157" t="s">
        <v>8055</v>
      </c>
      <c r="B313" s="159" t="s">
        <v>9176</v>
      </c>
      <c r="C313" s="171" t="s">
        <v>9177</v>
      </c>
      <c r="D313" s="157" t="s">
        <v>36</v>
      </c>
      <c r="E313" s="172" t="s">
        <v>1019</v>
      </c>
      <c r="F313" s="159"/>
      <c r="G313" s="181"/>
      <c r="H313" s="159"/>
      <c r="I313" s="159"/>
      <c r="J313" s="159"/>
      <c r="K313" s="159"/>
      <c r="L313" s="159"/>
      <c r="M313" s="159"/>
      <c r="N313" s="159"/>
      <c r="O313" s="159"/>
      <c r="P313" s="159"/>
      <c r="Q313" s="159"/>
      <c r="R313" s="159"/>
      <c r="S313" s="159"/>
      <c r="T313" s="159"/>
      <c r="U313" s="173" t="s">
        <v>9178</v>
      </c>
      <c r="V313" s="161"/>
      <c r="W313" s="161"/>
      <c r="X313" s="159"/>
      <c r="Y313" s="174" t="s">
        <v>5336</v>
      </c>
      <c r="Z313" s="159"/>
      <c r="AA313" s="159"/>
      <c r="AB313" s="159"/>
      <c r="AC313" s="159"/>
      <c r="AD313" s="159"/>
      <c r="AE313" s="174" t="s">
        <v>148</v>
      </c>
      <c r="AF313" s="159"/>
      <c r="AG313" s="159"/>
      <c r="AH313" s="159"/>
      <c r="AI313" s="159"/>
    </row>
    <row r="314" spans="1:35">
      <c r="A314" s="157" t="s">
        <v>9179</v>
      </c>
      <c r="B314" s="159" t="s">
        <v>9180</v>
      </c>
      <c r="C314" s="171" t="s">
        <v>9181</v>
      </c>
      <c r="D314" s="157" t="s">
        <v>36</v>
      </c>
      <c r="E314" s="172" t="s">
        <v>1019</v>
      </c>
      <c r="F314" s="159"/>
      <c r="G314" s="182" t="s">
        <v>9182</v>
      </c>
      <c r="H314" s="159"/>
      <c r="I314" s="159"/>
      <c r="J314" s="159"/>
      <c r="K314" s="159"/>
      <c r="L314" s="159"/>
      <c r="M314" s="159"/>
      <c r="N314" s="159"/>
      <c r="O314" s="159"/>
      <c r="P314" s="159"/>
      <c r="Q314" s="159"/>
      <c r="R314" s="159"/>
      <c r="S314" s="159"/>
      <c r="T314" s="159"/>
      <c r="U314" s="173" t="s">
        <v>9183</v>
      </c>
      <c r="V314" s="159"/>
      <c r="W314" s="162">
        <v>5</v>
      </c>
      <c r="X314" s="162">
        <v>3</v>
      </c>
      <c r="Y314" s="174" t="s">
        <v>5336</v>
      </c>
      <c r="Z314" s="159"/>
      <c r="AA314" s="159"/>
      <c r="AB314" s="159"/>
      <c r="AC314" s="159"/>
      <c r="AD314" s="159"/>
      <c r="AE314" s="174" t="s">
        <v>148</v>
      </c>
      <c r="AF314" s="159"/>
      <c r="AG314" s="159"/>
      <c r="AH314" s="159"/>
      <c r="AI314" s="159"/>
    </row>
    <row r="315" spans="1:35">
      <c r="A315" s="157" t="s">
        <v>9184</v>
      </c>
      <c r="B315" s="159" t="s">
        <v>9185</v>
      </c>
      <c r="C315" s="171" t="s">
        <v>9186</v>
      </c>
      <c r="D315" s="157" t="s">
        <v>269</v>
      </c>
      <c r="E315" s="172" t="s">
        <v>1019</v>
      </c>
      <c r="F315" s="159"/>
      <c r="G315" s="182" t="s">
        <v>9187</v>
      </c>
      <c r="H315" s="159"/>
      <c r="I315" s="159"/>
      <c r="J315" s="159"/>
      <c r="K315" s="159"/>
      <c r="L315" s="159"/>
      <c r="M315" s="159"/>
      <c r="N315" s="159"/>
      <c r="O315" s="159"/>
      <c r="P315" s="159"/>
      <c r="Q315" s="159"/>
      <c r="R315" s="159"/>
      <c r="S315" s="159"/>
      <c r="T315" s="159"/>
      <c r="U315" s="171" t="s">
        <v>9188</v>
      </c>
      <c r="V315" s="171" t="s">
        <v>9189</v>
      </c>
      <c r="W315" s="162">
        <v>3.7</v>
      </c>
      <c r="X315" s="162">
        <v>3</v>
      </c>
      <c r="Y315" s="174" t="s">
        <v>5336</v>
      </c>
      <c r="Z315" s="159"/>
      <c r="AA315" s="159"/>
      <c r="AB315" s="159"/>
      <c r="AC315" s="159"/>
      <c r="AD315" s="159"/>
      <c r="AE315" s="174" t="s">
        <v>148</v>
      </c>
      <c r="AF315" s="159"/>
      <c r="AG315" s="159"/>
      <c r="AH315" s="159"/>
      <c r="AI315" s="159"/>
    </row>
    <row r="316" spans="1:35">
      <c r="A316" s="157" t="s">
        <v>9190</v>
      </c>
      <c r="B316" s="159" t="s">
        <v>9191</v>
      </c>
      <c r="C316" s="171" t="s">
        <v>9192</v>
      </c>
      <c r="D316" s="157" t="s">
        <v>36</v>
      </c>
      <c r="E316" s="172" t="s">
        <v>1019</v>
      </c>
      <c r="F316" s="159"/>
      <c r="G316" s="182" t="s">
        <v>9193</v>
      </c>
      <c r="H316" s="159"/>
      <c r="I316" s="159"/>
      <c r="J316" s="159"/>
      <c r="K316" s="159"/>
      <c r="L316" s="159"/>
      <c r="M316" s="159"/>
      <c r="N316" s="159"/>
      <c r="O316" s="159"/>
      <c r="P316" s="159"/>
      <c r="Q316" s="159"/>
      <c r="R316" s="159"/>
      <c r="S316" s="159"/>
      <c r="T316" s="159"/>
      <c r="U316" s="171" t="s">
        <v>9194</v>
      </c>
      <c r="V316" s="171" t="s">
        <v>9195</v>
      </c>
      <c r="W316" s="162">
        <v>4.7</v>
      </c>
      <c r="X316" s="162">
        <v>40</v>
      </c>
      <c r="Y316" s="174" t="s">
        <v>5336</v>
      </c>
      <c r="Z316" s="159"/>
      <c r="AA316" s="159"/>
      <c r="AB316" s="159"/>
      <c r="AC316" s="159"/>
      <c r="AD316" s="159"/>
      <c r="AE316" s="174" t="s">
        <v>148</v>
      </c>
      <c r="AF316" s="159"/>
      <c r="AG316" s="159"/>
      <c r="AH316" s="159"/>
      <c r="AI316" s="159"/>
    </row>
    <row r="317" spans="1:35">
      <c r="A317" s="157" t="s">
        <v>9196</v>
      </c>
      <c r="B317" s="159" t="s">
        <v>9197</v>
      </c>
      <c r="C317" s="171" t="s">
        <v>9198</v>
      </c>
      <c r="D317" s="159" t="s">
        <v>269</v>
      </c>
      <c r="E317" s="172" t="s">
        <v>1019</v>
      </c>
      <c r="F317" s="159"/>
      <c r="G317" s="182" t="s">
        <v>9199</v>
      </c>
      <c r="H317" s="159"/>
      <c r="I317" s="159"/>
      <c r="J317" s="159"/>
      <c r="K317" s="159"/>
      <c r="L317" s="159"/>
      <c r="M317" s="159"/>
      <c r="N317" s="159"/>
      <c r="O317" s="159"/>
      <c r="P317" s="159"/>
      <c r="Q317" s="159"/>
      <c r="R317" s="159"/>
      <c r="S317" s="159"/>
      <c r="T317" s="159"/>
      <c r="U317" s="173" t="s">
        <v>9200</v>
      </c>
      <c r="V317" s="161"/>
      <c r="W317" s="161"/>
      <c r="X317" s="159"/>
      <c r="Y317" s="174" t="s">
        <v>5336</v>
      </c>
      <c r="Z317" s="159"/>
      <c r="AA317" s="159"/>
      <c r="AB317" s="159"/>
      <c r="AC317" s="159"/>
      <c r="AD317" s="159"/>
      <c r="AE317" s="174" t="s">
        <v>148</v>
      </c>
      <c r="AF317" s="159"/>
      <c r="AG317" s="159"/>
      <c r="AH317" s="159"/>
      <c r="AI317" s="159"/>
    </row>
    <row r="318" spans="1:35">
      <c r="A318" s="157" t="s">
        <v>9201</v>
      </c>
      <c r="B318" s="159" t="s">
        <v>9202</v>
      </c>
      <c r="C318" s="171" t="s">
        <v>9203</v>
      </c>
      <c r="D318" s="157" t="s">
        <v>36</v>
      </c>
      <c r="E318" s="172" t="s">
        <v>1019</v>
      </c>
      <c r="F318" s="159"/>
      <c r="G318" s="181"/>
      <c r="H318" s="159"/>
      <c r="I318" s="159"/>
      <c r="J318" s="159"/>
      <c r="K318" s="159"/>
      <c r="L318" s="159"/>
      <c r="M318" s="159"/>
      <c r="N318" s="159"/>
      <c r="O318" s="159"/>
      <c r="P318" s="159"/>
      <c r="Q318" s="159"/>
      <c r="R318" s="159"/>
      <c r="S318" s="159"/>
      <c r="T318" s="159"/>
      <c r="U318" s="173" t="s">
        <v>9204</v>
      </c>
      <c r="V318" s="159"/>
      <c r="W318" s="162">
        <v>4.3</v>
      </c>
      <c r="X318" s="162">
        <v>40</v>
      </c>
      <c r="Y318" s="174" t="s">
        <v>5336</v>
      </c>
      <c r="Z318" s="159"/>
      <c r="AA318" s="159"/>
      <c r="AB318" s="159"/>
      <c r="AC318" s="159"/>
      <c r="AD318" s="159"/>
      <c r="AE318" s="174" t="s">
        <v>148</v>
      </c>
      <c r="AF318" s="159"/>
      <c r="AG318" s="159"/>
      <c r="AH318" s="159"/>
      <c r="AI318" s="159"/>
    </row>
    <row r="319" spans="1:35">
      <c r="A319" s="157" t="s">
        <v>9205</v>
      </c>
      <c r="B319" s="159" t="s">
        <v>9206</v>
      </c>
      <c r="C319" s="171" t="s">
        <v>9207</v>
      </c>
      <c r="D319" s="157" t="s">
        <v>36</v>
      </c>
      <c r="E319" s="172" t="s">
        <v>1019</v>
      </c>
      <c r="F319" s="159"/>
      <c r="G319" s="182" t="s">
        <v>9208</v>
      </c>
      <c r="H319" s="159"/>
      <c r="I319" s="159"/>
      <c r="J319" s="159"/>
      <c r="K319" s="159"/>
      <c r="L319" s="159"/>
      <c r="M319" s="159"/>
      <c r="N319" s="159"/>
      <c r="O319" s="159"/>
      <c r="P319" s="159"/>
      <c r="Q319" s="159"/>
      <c r="R319" s="159"/>
      <c r="S319" s="159"/>
      <c r="T319" s="159"/>
      <c r="U319" s="171" t="s">
        <v>9209</v>
      </c>
      <c r="V319" s="171" t="s">
        <v>9210</v>
      </c>
      <c r="W319" s="162">
        <v>4.5999999999999996</v>
      </c>
      <c r="X319" s="162">
        <v>52</v>
      </c>
      <c r="Y319" s="174" t="s">
        <v>5336</v>
      </c>
      <c r="Z319" s="159"/>
      <c r="AA319" s="159"/>
      <c r="AB319" s="159"/>
      <c r="AC319" s="159"/>
      <c r="AD319" s="159"/>
      <c r="AE319" s="174" t="s">
        <v>148</v>
      </c>
      <c r="AF319" s="159"/>
      <c r="AG319" s="159"/>
      <c r="AH319" s="159"/>
      <c r="AI319" s="159"/>
    </row>
    <row r="320" spans="1:35">
      <c r="A320" s="157" t="s">
        <v>9211</v>
      </c>
      <c r="B320" s="159" t="s">
        <v>9212</v>
      </c>
      <c r="C320" s="171" t="s">
        <v>9213</v>
      </c>
      <c r="D320" s="157" t="s">
        <v>4340</v>
      </c>
      <c r="E320" s="172" t="s">
        <v>1019</v>
      </c>
      <c r="F320" s="159"/>
      <c r="G320" s="181"/>
      <c r="H320" s="159"/>
      <c r="I320" s="159"/>
      <c r="J320" s="159"/>
      <c r="K320" s="159"/>
      <c r="L320" s="159"/>
      <c r="M320" s="159"/>
      <c r="N320" s="159"/>
      <c r="O320" s="159"/>
      <c r="P320" s="159"/>
      <c r="Q320" s="159"/>
      <c r="R320" s="159"/>
      <c r="S320" s="159"/>
      <c r="T320" s="159"/>
      <c r="U320" s="171" t="s">
        <v>9214</v>
      </c>
      <c r="V320" s="171" t="s">
        <v>9215</v>
      </c>
      <c r="W320" s="162">
        <v>4.9000000000000004</v>
      </c>
      <c r="X320" s="162">
        <v>46</v>
      </c>
      <c r="Y320" s="174" t="s">
        <v>5336</v>
      </c>
      <c r="Z320" s="159"/>
      <c r="AA320" s="159"/>
      <c r="AB320" s="159"/>
      <c r="AC320" s="159"/>
      <c r="AD320" s="159"/>
      <c r="AE320" s="174" t="s">
        <v>148</v>
      </c>
      <c r="AF320" s="159"/>
      <c r="AG320" s="159"/>
      <c r="AH320" s="159"/>
      <c r="AI320" s="159"/>
    </row>
    <row r="321" spans="1:35">
      <c r="A321" s="157" t="s">
        <v>9216</v>
      </c>
      <c r="B321" s="159" t="s">
        <v>9217</v>
      </c>
      <c r="C321" s="171" t="s">
        <v>9218</v>
      </c>
      <c r="D321" s="157" t="s">
        <v>36</v>
      </c>
      <c r="E321" s="172" t="s">
        <v>1019</v>
      </c>
      <c r="F321" s="159"/>
      <c r="G321" s="182" t="s">
        <v>9173</v>
      </c>
      <c r="H321" s="159"/>
      <c r="I321" s="159"/>
      <c r="J321" s="159"/>
      <c r="K321" s="159"/>
      <c r="L321" s="159"/>
      <c r="M321" s="159"/>
      <c r="N321" s="159"/>
      <c r="O321" s="159"/>
      <c r="P321" s="159"/>
      <c r="Q321" s="159"/>
      <c r="R321" s="159"/>
      <c r="S321" s="159"/>
      <c r="T321" s="159"/>
      <c r="U321" s="171" t="s">
        <v>9219</v>
      </c>
      <c r="V321" s="171" t="s">
        <v>9220</v>
      </c>
      <c r="W321" s="162">
        <v>4.0999999999999996</v>
      </c>
      <c r="X321" s="162">
        <v>92</v>
      </c>
      <c r="Y321" s="174" t="s">
        <v>5336</v>
      </c>
      <c r="Z321" s="159"/>
      <c r="AA321" s="159"/>
      <c r="AB321" s="159"/>
      <c r="AC321" s="159"/>
      <c r="AD321" s="159"/>
      <c r="AE321" s="174" t="s">
        <v>148</v>
      </c>
      <c r="AF321" s="159"/>
      <c r="AG321" s="159"/>
      <c r="AH321" s="159"/>
      <c r="AI321" s="159"/>
    </row>
    <row r="322" spans="1:35">
      <c r="A322" s="157" t="s">
        <v>9221</v>
      </c>
      <c r="B322" s="159" t="s">
        <v>9222</v>
      </c>
      <c r="C322" s="171" t="s">
        <v>9223</v>
      </c>
      <c r="D322" s="157" t="s">
        <v>36</v>
      </c>
      <c r="E322" s="172" t="s">
        <v>1019</v>
      </c>
      <c r="F322" s="159"/>
      <c r="G322" s="182" t="s">
        <v>9224</v>
      </c>
      <c r="H322" s="159"/>
      <c r="I322" s="159"/>
      <c r="J322" s="159"/>
      <c r="K322" s="159"/>
      <c r="L322" s="159"/>
      <c r="M322" s="159"/>
      <c r="N322" s="159"/>
      <c r="O322" s="159"/>
      <c r="P322" s="159"/>
      <c r="Q322" s="159"/>
      <c r="R322" s="159"/>
      <c r="S322" s="159"/>
      <c r="T322" s="159"/>
      <c r="U322" s="171" t="s">
        <v>9225</v>
      </c>
      <c r="V322" s="171" t="s">
        <v>9226</v>
      </c>
      <c r="W322" s="162">
        <v>4.2</v>
      </c>
      <c r="X322" s="162">
        <v>26</v>
      </c>
      <c r="Y322" s="174" t="s">
        <v>5336</v>
      </c>
      <c r="Z322" s="159"/>
      <c r="AA322" s="159"/>
      <c r="AB322" s="159"/>
      <c r="AC322" s="159"/>
      <c r="AD322" s="159"/>
      <c r="AE322" s="174" t="s">
        <v>148</v>
      </c>
      <c r="AF322" s="159"/>
      <c r="AG322" s="159"/>
      <c r="AH322" s="159"/>
      <c r="AI322" s="159"/>
    </row>
    <row r="323" spans="1:35">
      <c r="A323" s="157" t="s">
        <v>9227</v>
      </c>
      <c r="B323" s="159" t="s">
        <v>9228</v>
      </c>
      <c r="C323" s="171" t="s">
        <v>9229</v>
      </c>
      <c r="D323" s="157" t="s">
        <v>9230</v>
      </c>
      <c r="E323" s="172" t="s">
        <v>1019</v>
      </c>
      <c r="F323" s="159"/>
      <c r="G323" s="181"/>
      <c r="H323" s="159"/>
      <c r="I323" s="159"/>
      <c r="J323" s="159"/>
      <c r="K323" s="159"/>
      <c r="L323" s="159"/>
      <c r="M323" s="159"/>
      <c r="N323" s="159"/>
      <c r="O323" s="159"/>
      <c r="P323" s="159"/>
      <c r="Q323" s="159"/>
      <c r="R323" s="159"/>
      <c r="S323" s="159"/>
      <c r="T323" s="159"/>
      <c r="U323" s="171" t="s">
        <v>9231</v>
      </c>
      <c r="V323" s="171" t="s">
        <v>9232</v>
      </c>
      <c r="W323" s="162">
        <v>4.0999999999999996</v>
      </c>
      <c r="X323" s="162">
        <v>10</v>
      </c>
      <c r="Y323" s="174" t="s">
        <v>5336</v>
      </c>
      <c r="Z323" s="159"/>
      <c r="AA323" s="159"/>
      <c r="AB323" s="159"/>
      <c r="AC323" s="159"/>
      <c r="AD323" s="159"/>
      <c r="AE323" s="174" t="s">
        <v>148</v>
      </c>
      <c r="AF323" s="159"/>
      <c r="AG323" s="159"/>
      <c r="AH323" s="159"/>
      <c r="AI323" s="159"/>
    </row>
    <row r="324" spans="1:35">
      <c r="A324" s="157" t="s">
        <v>9233</v>
      </c>
      <c r="B324" s="159" t="s">
        <v>9234</v>
      </c>
      <c r="C324" s="171" t="s">
        <v>9235</v>
      </c>
      <c r="D324" s="157" t="s">
        <v>36</v>
      </c>
      <c r="E324" s="172" t="s">
        <v>1019</v>
      </c>
      <c r="F324" s="159"/>
      <c r="G324" s="181"/>
      <c r="H324" s="159"/>
      <c r="I324" s="159"/>
      <c r="J324" s="159"/>
      <c r="K324" s="159"/>
      <c r="L324" s="159"/>
      <c r="M324" s="159"/>
      <c r="N324" s="159"/>
      <c r="O324" s="159"/>
      <c r="P324" s="159"/>
      <c r="Q324" s="159"/>
      <c r="R324" s="159"/>
      <c r="S324" s="159"/>
      <c r="T324" s="159"/>
      <c r="U324" s="173" t="s">
        <v>9236</v>
      </c>
      <c r="V324" s="159"/>
      <c r="W324" s="162">
        <v>4.5999999999999996</v>
      </c>
      <c r="X324" s="162">
        <v>8</v>
      </c>
      <c r="Y324" s="174" t="s">
        <v>5336</v>
      </c>
      <c r="Z324" s="159"/>
      <c r="AA324" s="159"/>
      <c r="AB324" s="159"/>
      <c r="AC324" s="159"/>
      <c r="AD324" s="159"/>
      <c r="AE324" s="174" t="s">
        <v>148</v>
      </c>
      <c r="AF324" s="159"/>
      <c r="AG324" s="159"/>
      <c r="AH324" s="159"/>
      <c r="AI324" s="159"/>
    </row>
    <row r="325" spans="1:35">
      <c r="A325" s="157" t="s">
        <v>9237</v>
      </c>
      <c r="B325" s="159" t="s">
        <v>9238</v>
      </c>
      <c r="C325" s="171" t="s">
        <v>9239</v>
      </c>
      <c r="D325" s="157" t="s">
        <v>36</v>
      </c>
      <c r="E325" s="172" t="s">
        <v>1019</v>
      </c>
      <c r="F325" s="159"/>
      <c r="G325" s="181"/>
      <c r="H325" s="159"/>
      <c r="I325" s="159"/>
      <c r="J325" s="159"/>
      <c r="K325" s="159"/>
      <c r="L325" s="159"/>
      <c r="M325" s="159"/>
      <c r="N325" s="159"/>
      <c r="O325" s="159"/>
      <c r="P325" s="159"/>
      <c r="Q325" s="159"/>
      <c r="R325" s="159"/>
      <c r="S325" s="159"/>
      <c r="T325" s="159"/>
      <c r="U325" s="173" t="s">
        <v>9240</v>
      </c>
      <c r="V325" s="161"/>
      <c r="W325" s="161"/>
      <c r="X325" s="159"/>
      <c r="Y325" s="174" t="s">
        <v>5336</v>
      </c>
      <c r="Z325" s="159"/>
      <c r="AA325" s="159"/>
      <c r="AB325" s="159"/>
      <c r="AC325" s="159"/>
      <c r="AD325" s="159"/>
      <c r="AE325" s="174" t="s">
        <v>148</v>
      </c>
      <c r="AF325" s="159"/>
      <c r="AG325" s="159"/>
      <c r="AH325" s="159"/>
      <c r="AI325" s="159"/>
    </row>
    <row r="326" spans="1:35">
      <c r="A326" s="157" t="s">
        <v>8509</v>
      </c>
      <c r="B326" s="159" t="s">
        <v>9241</v>
      </c>
      <c r="C326" s="171" t="s">
        <v>9242</v>
      </c>
      <c r="D326" s="157" t="s">
        <v>7323</v>
      </c>
      <c r="E326" s="172" t="s">
        <v>1019</v>
      </c>
      <c r="F326" s="159"/>
      <c r="G326" s="182" t="s">
        <v>9243</v>
      </c>
      <c r="H326" s="159"/>
      <c r="I326" s="159"/>
      <c r="J326" s="159"/>
      <c r="K326" s="159"/>
      <c r="L326" s="159"/>
      <c r="M326" s="159"/>
      <c r="N326" s="159"/>
      <c r="O326" s="159"/>
      <c r="P326" s="159"/>
      <c r="Q326" s="159"/>
      <c r="R326" s="159"/>
      <c r="S326" s="159"/>
      <c r="T326" s="159"/>
      <c r="U326" s="173" t="s">
        <v>9244</v>
      </c>
      <c r="V326" s="159"/>
      <c r="W326" s="162">
        <v>4.2</v>
      </c>
      <c r="X326" s="162">
        <v>29</v>
      </c>
      <c r="Y326" s="174" t="s">
        <v>5336</v>
      </c>
      <c r="Z326" s="159"/>
      <c r="AA326" s="159"/>
      <c r="AB326" s="159"/>
      <c r="AC326" s="159"/>
      <c r="AD326" s="159"/>
      <c r="AE326" s="174" t="s">
        <v>148</v>
      </c>
      <c r="AF326" s="159"/>
      <c r="AG326" s="159"/>
      <c r="AH326" s="159"/>
      <c r="AI326" s="159"/>
    </row>
    <row r="327" spans="1:35">
      <c r="A327" s="157" t="s">
        <v>9245</v>
      </c>
      <c r="B327" s="159" t="s">
        <v>9246</v>
      </c>
      <c r="C327" s="171" t="s">
        <v>9247</v>
      </c>
      <c r="D327" s="157" t="s">
        <v>36</v>
      </c>
      <c r="E327" s="172" t="s">
        <v>1019</v>
      </c>
      <c r="F327" s="159"/>
      <c r="G327" s="182" t="s">
        <v>9248</v>
      </c>
      <c r="H327" s="159"/>
      <c r="I327" s="159"/>
      <c r="J327" s="159"/>
      <c r="K327" s="159"/>
      <c r="L327" s="159"/>
      <c r="M327" s="159"/>
      <c r="N327" s="159"/>
      <c r="O327" s="159"/>
      <c r="P327" s="159"/>
      <c r="Q327" s="159"/>
      <c r="R327" s="159"/>
      <c r="S327" s="159"/>
      <c r="T327" s="159"/>
      <c r="U327" s="171" t="s">
        <v>9249</v>
      </c>
      <c r="V327" s="171" t="s">
        <v>9250</v>
      </c>
      <c r="W327" s="162">
        <v>4.0999999999999996</v>
      </c>
      <c r="X327" s="162">
        <v>152</v>
      </c>
      <c r="Y327" s="174" t="s">
        <v>5336</v>
      </c>
      <c r="Z327" s="159"/>
      <c r="AA327" s="159"/>
      <c r="AB327" s="159"/>
      <c r="AC327" s="159"/>
      <c r="AD327" s="159"/>
      <c r="AE327" s="174" t="s">
        <v>148</v>
      </c>
      <c r="AF327" s="159"/>
      <c r="AG327" s="159"/>
      <c r="AH327" s="159"/>
      <c r="AI327" s="159"/>
    </row>
    <row r="328" spans="1:35">
      <c r="A328" s="157" t="s">
        <v>9251</v>
      </c>
      <c r="B328" s="159" t="s">
        <v>9252</v>
      </c>
      <c r="C328" s="171" t="s">
        <v>9253</v>
      </c>
      <c r="D328" s="157" t="s">
        <v>36</v>
      </c>
      <c r="E328" s="172" t="s">
        <v>1019</v>
      </c>
      <c r="F328" s="159"/>
      <c r="G328" s="181"/>
      <c r="H328" s="159"/>
      <c r="I328" s="159"/>
      <c r="J328" s="159"/>
      <c r="K328" s="159"/>
      <c r="L328" s="159"/>
      <c r="M328" s="159"/>
      <c r="N328" s="159"/>
      <c r="O328" s="159"/>
      <c r="P328" s="159"/>
      <c r="Q328" s="159"/>
      <c r="R328" s="159"/>
      <c r="S328" s="159"/>
      <c r="T328" s="159"/>
      <c r="U328" s="171" t="s">
        <v>9254</v>
      </c>
      <c r="V328" s="171" t="s">
        <v>9255</v>
      </c>
      <c r="W328" s="162">
        <v>4</v>
      </c>
      <c r="X328" s="162">
        <v>6</v>
      </c>
      <c r="Y328" s="174" t="s">
        <v>5336</v>
      </c>
      <c r="Z328" s="159"/>
      <c r="AA328" s="159"/>
      <c r="AB328" s="159"/>
      <c r="AC328" s="159"/>
      <c r="AD328" s="159"/>
      <c r="AE328" s="174" t="s">
        <v>148</v>
      </c>
      <c r="AF328" s="159"/>
      <c r="AG328" s="159"/>
      <c r="AH328" s="159"/>
      <c r="AI328" s="159"/>
    </row>
    <row r="329" spans="1:35">
      <c r="A329" s="157" t="s">
        <v>9256</v>
      </c>
      <c r="B329" s="159" t="s">
        <v>9257</v>
      </c>
      <c r="C329" s="171" t="s">
        <v>9258</v>
      </c>
      <c r="D329" s="157" t="s">
        <v>36</v>
      </c>
      <c r="E329" s="172" t="s">
        <v>1019</v>
      </c>
      <c r="F329" s="159"/>
      <c r="G329" s="182" t="s">
        <v>9259</v>
      </c>
      <c r="H329" s="159"/>
      <c r="I329" s="159"/>
      <c r="J329" s="159"/>
      <c r="K329" s="159"/>
      <c r="L329" s="159"/>
      <c r="M329" s="159"/>
      <c r="N329" s="159"/>
      <c r="O329" s="159"/>
      <c r="P329" s="159"/>
      <c r="Q329" s="159"/>
      <c r="R329" s="159"/>
      <c r="S329" s="159"/>
      <c r="T329" s="159"/>
      <c r="U329" s="171" t="s">
        <v>9260</v>
      </c>
      <c r="V329" s="171" t="s">
        <v>9261</v>
      </c>
      <c r="W329" s="162">
        <v>5</v>
      </c>
      <c r="X329" s="162">
        <v>9</v>
      </c>
      <c r="Y329" s="174" t="s">
        <v>5336</v>
      </c>
      <c r="Z329" s="159"/>
      <c r="AA329" s="159"/>
      <c r="AB329" s="159"/>
      <c r="AC329" s="159"/>
      <c r="AD329" s="159"/>
      <c r="AE329" s="174" t="s">
        <v>148</v>
      </c>
      <c r="AF329" s="159"/>
      <c r="AG329" s="159"/>
      <c r="AH329" s="159"/>
      <c r="AI329" s="159"/>
    </row>
    <row r="330" spans="1:35">
      <c r="A330" s="157" t="s">
        <v>9262</v>
      </c>
      <c r="B330" s="159" t="s">
        <v>9263</v>
      </c>
      <c r="C330" s="171" t="s">
        <v>9264</v>
      </c>
      <c r="D330" s="157" t="s">
        <v>36</v>
      </c>
      <c r="E330" s="172" t="s">
        <v>1019</v>
      </c>
      <c r="F330" s="159"/>
      <c r="G330" s="181"/>
      <c r="H330" s="159"/>
      <c r="I330" s="159"/>
      <c r="J330" s="159"/>
      <c r="K330" s="159"/>
      <c r="L330" s="159"/>
      <c r="M330" s="159"/>
      <c r="N330" s="159"/>
      <c r="O330" s="159"/>
      <c r="P330" s="159"/>
      <c r="Q330" s="159"/>
      <c r="R330" s="159"/>
      <c r="S330" s="159"/>
      <c r="T330" s="159"/>
      <c r="U330" s="171" t="s">
        <v>9265</v>
      </c>
      <c r="V330" s="171" t="s">
        <v>8347</v>
      </c>
      <c r="W330" s="162">
        <v>3.8</v>
      </c>
      <c r="X330" s="162">
        <v>32</v>
      </c>
      <c r="Y330" s="174" t="s">
        <v>5336</v>
      </c>
      <c r="Z330" s="159"/>
      <c r="AA330" s="159"/>
      <c r="AB330" s="159"/>
      <c r="AC330" s="159"/>
      <c r="AD330" s="159"/>
      <c r="AE330" s="174" t="s">
        <v>148</v>
      </c>
      <c r="AF330" s="159"/>
      <c r="AG330" s="159"/>
      <c r="AH330" s="159"/>
      <c r="AI330" s="159"/>
    </row>
    <row r="331" spans="1:35">
      <c r="A331" s="157" t="s">
        <v>9266</v>
      </c>
      <c r="B331" s="159" t="s">
        <v>9267</v>
      </c>
      <c r="C331" s="171" t="s">
        <v>9268</v>
      </c>
      <c r="D331" s="157" t="s">
        <v>36</v>
      </c>
      <c r="E331" s="172" t="s">
        <v>1019</v>
      </c>
      <c r="F331" s="159"/>
      <c r="G331" s="181"/>
      <c r="H331" s="159"/>
      <c r="I331" s="159"/>
      <c r="J331" s="159"/>
      <c r="K331" s="159"/>
      <c r="L331" s="159"/>
      <c r="M331" s="159"/>
      <c r="N331" s="159"/>
      <c r="O331" s="159"/>
      <c r="P331" s="159"/>
      <c r="Q331" s="159"/>
      <c r="R331" s="159"/>
      <c r="S331" s="159"/>
      <c r="T331" s="159"/>
      <c r="U331" s="173" t="s">
        <v>9269</v>
      </c>
      <c r="V331" s="159"/>
      <c r="W331" s="162">
        <v>4</v>
      </c>
      <c r="X331" s="162">
        <v>33</v>
      </c>
      <c r="Y331" s="174" t="s">
        <v>5336</v>
      </c>
      <c r="Z331" s="159"/>
      <c r="AA331" s="159"/>
      <c r="AB331" s="159"/>
      <c r="AC331" s="159"/>
      <c r="AD331" s="159"/>
      <c r="AE331" s="174" t="s">
        <v>148</v>
      </c>
      <c r="AF331" s="159"/>
      <c r="AG331" s="159"/>
      <c r="AH331" s="159"/>
      <c r="AI331" s="159"/>
    </row>
    <row r="332" spans="1:35">
      <c r="A332" s="157" t="s">
        <v>8107</v>
      </c>
      <c r="B332" s="159" t="s">
        <v>9270</v>
      </c>
      <c r="C332" s="171" t="s">
        <v>9271</v>
      </c>
      <c r="D332" s="157" t="s">
        <v>36</v>
      </c>
      <c r="E332" s="172" t="s">
        <v>1019</v>
      </c>
      <c r="F332" s="159"/>
      <c r="G332" s="182" t="s">
        <v>9272</v>
      </c>
      <c r="H332" s="159"/>
      <c r="I332" s="159"/>
      <c r="J332" s="159"/>
      <c r="K332" s="159"/>
      <c r="L332" s="159"/>
      <c r="M332" s="159"/>
      <c r="N332" s="159"/>
      <c r="O332" s="159"/>
      <c r="P332" s="159"/>
      <c r="Q332" s="159"/>
      <c r="R332" s="159"/>
      <c r="S332" s="159"/>
      <c r="T332" s="159"/>
      <c r="U332" s="173" t="s">
        <v>9273</v>
      </c>
      <c r="V332" s="159"/>
      <c r="W332" s="162">
        <v>4.4000000000000004</v>
      </c>
      <c r="X332" s="162">
        <v>5</v>
      </c>
      <c r="Y332" s="174" t="s">
        <v>5336</v>
      </c>
      <c r="Z332" s="159"/>
      <c r="AA332" s="159"/>
      <c r="AB332" s="159"/>
      <c r="AC332" s="159"/>
      <c r="AD332" s="159"/>
      <c r="AE332" s="174" t="s">
        <v>148</v>
      </c>
      <c r="AF332" s="159"/>
      <c r="AG332" s="159"/>
      <c r="AH332" s="159"/>
      <c r="AI332" s="159"/>
    </row>
    <row r="333" spans="1:35">
      <c r="A333" s="157" t="s">
        <v>9274</v>
      </c>
      <c r="B333" s="159" t="s">
        <v>9275</v>
      </c>
      <c r="C333" s="171" t="s">
        <v>9276</v>
      </c>
      <c r="D333" s="157" t="s">
        <v>36</v>
      </c>
      <c r="E333" s="172" t="s">
        <v>1019</v>
      </c>
      <c r="F333" s="159"/>
      <c r="G333" s="182" t="s">
        <v>9277</v>
      </c>
      <c r="H333" s="159"/>
      <c r="I333" s="159"/>
      <c r="J333" s="159"/>
      <c r="K333" s="159"/>
      <c r="L333" s="159"/>
      <c r="M333" s="159"/>
      <c r="N333" s="159"/>
      <c r="O333" s="159"/>
      <c r="P333" s="159"/>
      <c r="Q333" s="159"/>
      <c r="R333" s="159"/>
      <c r="S333" s="159"/>
      <c r="T333" s="159"/>
      <c r="U333" s="171" t="s">
        <v>9278</v>
      </c>
      <c r="V333" s="171" t="s">
        <v>9279</v>
      </c>
      <c r="W333" s="162">
        <v>4.2</v>
      </c>
      <c r="X333" s="162">
        <v>67</v>
      </c>
      <c r="Y333" s="174" t="s">
        <v>5336</v>
      </c>
      <c r="Z333" s="159"/>
      <c r="AA333" s="159"/>
      <c r="AB333" s="159"/>
      <c r="AC333" s="159"/>
      <c r="AD333" s="159"/>
      <c r="AE333" s="174" t="s">
        <v>148</v>
      </c>
      <c r="AF333" s="159"/>
      <c r="AG333" s="159"/>
      <c r="AH333" s="159"/>
      <c r="AI333" s="159"/>
    </row>
    <row r="334" spans="1:35">
      <c r="A334" s="157" t="s">
        <v>9280</v>
      </c>
      <c r="B334" s="159" t="s">
        <v>9281</v>
      </c>
      <c r="C334" s="171" t="s">
        <v>9282</v>
      </c>
      <c r="D334" s="157" t="s">
        <v>269</v>
      </c>
      <c r="E334" s="172" t="s">
        <v>1019</v>
      </c>
      <c r="F334" s="159"/>
      <c r="G334" s="181"/>
      <c r="H334" s="159"/>
      <c r="I334" s="159"/>
      <c r="J334" s="159"/>
      <c r="K334" s="159"/>
      <c r="L334" s="159"/>
      <c r="M334" s="159"/>
      <c r="N334" s="159"/>
      <c r="O334" s="159"/>
      <c r="P334" s="159"/>
      <c r="Q334" s="159"/>
      <c r="R334" s="159"/>
      <c r="S334" s="159"/>
      <c r="T334" s="159"/>
      <c r="U334" s="171" t="s">
        <v>9283</v>
      </c>
      <c r="V334" s="171" t="s">
        <v>9284</v>
      </c>
      <c r="W334" s="162">
        <v>4.2</v>
      </c>
      <c r="X334" s="162">
        <v>15</v>
      </c>
      <c r="Y334" s="174" t="s">
        <v>5336</v>
      </c>
      <c r="Z334" s="159"/>
      <c r="AA334" s="159"/>
      <c r="AB334" s="159"/>
      <c r="AC334" s="159"/>
      <c r="AD334" s="159"/>
      <c r="AE334" s="174" t="s">
        <v>148</v>
      </c>
      <c r="AF334" s="159"/>
      <c r="AG334" s="159"/>
      <c r="AH334" s="159"/>
      <c r="AI334" s="159"/>
    </row>
    <row r="335" spans="1:35">
      <c r="A335" s="157" t="s">
        <v>8107</v>
      </c>
      <c r="B335" s="13" t="s">
        <v>9285</v>
      </c>
      <c r="C335" s="171" t="s">
        <v>9286</v>
      </c>
      <c r="D335" s="157" t="s">
        <v>36</v>
      </c>
      <c r="E335" s="172" t="s">
        <v>1019</v>
      </c>
      <c r="F335" s="159"/>
      <c r="G335" s="182" t="s">
        <v>9287</v>
      </c>
      <c r="H335" s="159"/>
      <c r="I335" s="159"/>
      <c r="J335" s="159"/>
      <c r="K335" s="159"/>
      <c r="L335" s="159"/>
      <c r="M335" s="159"/>
      <c r="N335" s="159"/>
      <c r="O335" s="159"/>
      <c r="P335" s="159"/>
      <c r="Q335" s="159"/>
      <c r="R335" s="159"/>
      <c r="S335" s="159"/>
      <c r="T335" s="159"/>
      <c r="U335" s="173" t="s">
        <v>9286</v>
      </c>
      <c r="V335" s="159"/>
      <c r="W335" s="162">
        <v>5</v>
      </c>
      <c r="X335" s="162">
        <v>1</v>
      </c>
      <c r="Y335" s="174" t="s">
        <v>5336</v>
      </c>
      <c r="Z335" s="159"/>
      <c r="AA335" s="159"/>
      <c r="AB335" s="159"/>
      <c r="AC335" s="159"/>
      <c r="AD335" s="159"/>
      <c r="AE335" s="174" t="s">
        <v>148</v>
      </c>
      <c r="AF335" s="159"/>
      <c r="AG335" s="159"/>
      <c r="AH335" s="159"/>
      <c r="AI335" s="159"/>
    </row>
    <row r="336" spans="1:35">
      <c r="A336" s="157" t="s">
        <v>9288</v>
      </c>
      <c r="B336" s="159" t="s">
        <v>9289</v>
      </c>
      <c r="C336" s="171" t="s">
        <v>9290</v>
      </c>
      <c r="D336" s="157" t="s">
        <v>36</v>
      </c>
      <c r="E336" s="172" t="s">
        <v>1019</v>
      </c>
      <c r="F336" s="159"/>
      <c r="G336" s="182" t="s">
        <v>906</v>
      </c>
      <c r="H336" s="159"/>
      <c r="I336" s="159"/>
      <c r="J336" s="159"/>
      <c r="K336" s="159"/>
      <c r="L336" s="159"/>
      <c r="M336" s="159"/>
      <c r="N336" s="159"/>
      <c r="O336" s="159"/>
      <c r="P336" s="159"/>
      <c r="Q336" s="159"/>
      <c r="R336" s="159"/>
      <c r="S336" s="159"/>
      <c r="T336" s="159"/>
      <c r="U336" s="171" t="s">
        <v>9291</v>
      </c>
      <c r="V336" s="171" t="s">
        <v>9292</v>
      </c>
      <c r="W336" s="162">
        <v>4.3</v>
      </c>
      <c r="X336" s="162">
        <v>21</v>
      </c>
      <c r="Y336" s="174" t="s">
        <v>5336</v>
      </c>
      <c r="Z336" s="159"/>
      <c r="AA336" s="159"/>
      <c r="AB336" s="159"/>
      <c r="AC336" s="159"/>
      <c r="AD336" s="159"/>
      <c r="AE336" s="174" t="s">
        <v>148</v>
      </c>
      <c r="AF336" s="159"/>
      <c r="AG336" s="159"/>
      <c r="AH336" s="159"/>
      <c r="AI336" s="159"/>
    </row>
    <row r="337" spans="1:35">
      <c r="A337" s="157" t="s">
        <v>4392</v>
      </c>
      <c r="B337" s="159" t="s">
        <v>903</v>
      </c>
      <c r="C337" s="171" t="s">
        <v>9293</v>
      </c>
      <c r="D337" s="157" t="s">
        <v>36</v>
      </c>
      <c r="E337" s="172" t="s">
        <v>1019</v>
      </c>
      <c r="F337" s="159"/>
      <c r="G337" s="181"/>
      <c r="H337" s="159"/>
      <c r="I337" s="159"/>
      <c r="J337" s="159"/>
      <c r="K337" s="159"/>
      <c r="L337" s="159"/>
      <c r="M337" s="159"/>
      <c r="N337" s="159"/>
      <c r="O337" s="159"/>
      <c r="P337" s="159"/>
      <c r="Q337" s="159"/>
      <c r="R337" s="159"/>
      <c r="S337" s="159"/>
      <c r="T337" s="159"/>
      <c r="U337" s="171" t="s">
        <v>9294</v>
      </c>
      <c r="V337" s="171" t="s">
        <v>908</v>
      </c>
      <c r="W337" s="162">
        <v>5</v>
      </c>
      <c r="X337" s="162">
        <v>4</v>
      </c>
      <c r="Y337" s="174" t="s">
        <v>5336</v>
      </c>
      <c r="Z337" s="159"/>
      <c r="AA337" s="159"/>
      <c r="AB337" s="159"/>
      <c r="AC337" s="159"/>
      <c r="AD337" s="159"/>
      <c r="AE337" s="174" t="s">
        <v>148</v>
      </c>
      <c r="AF337" s="159"/>
      <c r="AG337" s="159"/>
      <c r="AH337" s="159"/>
      <c r="AI337" s="159"/>
    </row>
    <row r="338" spans="1:35">
      <c r="A338" s="157" t="s">
        <v>3968</v>
      </c>
      <c r="B338" s="159" t="s">
        <v>9295</v>
      </c>
      <c r="C338" s="171" t="s">
        <v>9296</v>
      </c>
      <c r="D338" s="157" t="s">
        <v>36</v>
      </c>
      <c r="E338" s="172" t="s">
        <v>1019</v>
      </c>
      <c r="F338" s="159"/>
      <c r="G338" s="182" t="s">
        <v>9297</v>
      </c>
      <c r="H338" s="159"/>
      <c r="I338" s="159"/>
      <c r="J338" s="159"/>
      <c r="K338" s="159"/>
      <c r="L338" s="159"/>
      <c r="M338" s="159"/>
      <c r="N338" s="159"/>
      <c r="O338" s="159"/>
      <c r="P338" s="159"/>
      <c r="Q338" s="159"/>
      <c r="R338" s="159"/>
      <c r="S338" s="159"/>
      <c r="T338" s="159"/>
      <c r="U338" s="173" t="s">
        <v>9298</v>
      </c>
      <c r="V338" s="159"/>
      <c r="W338" s="162">
        <v>5</v>
      </c>
      <c r="X338" s="162">
        <v>5</v>
      </c>
      <c r="Y338" s="174" t="s">
        <v>5336</v>
      </c>
      <c r="Z338" s="159"/>
      <c r="AA338" s="159"/>
      <c r="AB338" s="159"/>
      <c r="AC338" s="159"/>
      <c r="AD338" s="159"/>
      <c r="AE338" s="174" t="s">
        <v>148</v>
      </c>
      <c r="AF338" s="159"/>
      <c r="AG338" s="159"/>
      <c r="AH338" s="159"/>
      <c r="AI338" s="159"/>
    </row>
    <row r="339" spans="1:35">
      <c r="A339" s="157" t="s">
        <v>9299</v>
      </c>
      <c r="B339" s="159" t="s">
        <v>9300</v>
      </c>
      <c r="C339" s="171" t="s">
        <v>9301</v>
      </c>
      <c r="D339" s="157" t="s">
        <v>36</v>
      </c>
      <c r="E339" s="172" t="s">
        <v>1019</v>
      </c>
      <c r="F339" s="159"/>
      <c r="G339" s="182" t="s">
        <v>9302</v>
      </c>
      <c r="H339" s="159"/>
      <c r="I339" s="159"/>
      <c r="J339" s="159"/>
      <c r="K339" s="159"/>
      <c r="L339" s="159"/>
      <c r="M339" s="159"/>
      <c r="N339" s="159"/>
      <c r="O339" s="159"/>
      <c r="P339" s="159"/>
      <c r="Q339" s="159"/>
      <c r="R339" s="159"/>
      <c r="S339" s="159"/>
      <c r="T339" s="159"/>
      <c r="U339" s="171" t="s">
        <v>9303</v>
      </c>
      <c r="V339" s="171" t="s">
        <v>9304</v>
      </c>
      <c r="W339" s="162">
        <v>4</v>
      </c>
      <c r="X339" s="162">
        <v>19</v>
      </c>
      <c r="Y339" s="174" t="s">
        <v>5336</v>
      </c>
      <c r="Z339" s="159"/>
      <c r="AA339" s="159"/>
      <c r="AB339" s="159"/>
      <c r="AC339" s="159"/>
      <c r="AD339" s="159"/>
      <c r="AE339" s="174" t="s">
        <v>148</v>
      </c>
      <c r="AF339" s="159"/>
      <c r="AG339" s="159"/>
      <c r="AH339" s="159"/>
      <c r="AI339" s="159"/>
    </row>
    <row r="340" spans="1:35">
      <c r="A340" s="157" t="s">
        <v>9305</v>
      </c>
      <c r="B340" s="159" t="s">
        <v>9306</v>
      </c>
      <c r="C340" s="171" t="s">
        <v>9307</v>
      </c>
      <c r="D340" s="157" t="s">
        <v>36</v>
      </c>
      <c r="E340" s="172" t="s">
        <v>1019</v>
      </c>
      <c r="F340" s="159"/>
      <c r="G340" s="181"/>
      <c r="H340" s="159"/>
      <c r="I340" s="159"/>
      <c r="J340" s="159"/>
      <c r="K340" s="159"/>
      <c r="L340" s="159"/>
      <c r="M340" s="159"/>
      <c r="N340" s="159"/>
      <c r="O340" s="159"/>
      <c r="P340" s="159"/>
      <c r="Q340" s="159"/>
      <c r="R340" s="159"/>
      <c r="S340" s="159"/>
      <c r="T340" s="159"/>
      <c r="U340" s="173" t="s">
        <v>9308</v>
      </c>
      <c r="V340" s="159"/>
      <c r="W340" s="162">
        <v>4.9000000000000004</v>
      </c>
      <c r="X340" s="162">
        <v>22</v>
      </c>
      <c r="Y340" s="174" t="s">
        <v>5336</v>
      </c>
      <c r="Z340" s="159"/>
      <c r="AA340" s="159"/>
      <c r="AB340" s="159"/>
      <c r="AC340" s="159"/>
      <c r="AD340" s="159"/>
      <c r="AE340" s="174" t="s">
        <v>148</v>
      </c>
      <c r="AF340" s="159"/>
      <c r="AG340" s="159"/>
      <c r="AH340" s="159"/>
      <c r="AI340" s="159"/>
    </row>
    <row r="341" spans="1:35">
      <c r="A341" s="157" t="s">
        <v>9309</v>
      </c>
      <c r="B341" s="159" t="s">
        <v>9310</v>
      </c>
      <c r="C341" s="171" t="s">
        <v>9311</v>
      </c>
      <c r="D341" s="157" t="s">
        <v>36</v>
      </c>
      <c r="E341" s="172" t="s">
        <v>1019</v>
      </c>
      <c r="F341" s="159"/>
      <c r="G341" s="182" t="s">
        <v>9312</v>
      </c>
      <c r="H341" s="159"/>
      <c r="I341" s="159"/>
      <c r="J341" s="159"/>
      <c r="K341" s="159"/>
      <c r="L341" s="159"/>
      <c r="M341" s="159"/>
      <c r="N341" s="159"/>
      <c r="O341" s="159"/>
      <c r="P341" s="159"/>
      <c r="Q341" s="159"/>
      <c r="R341" s="159"/>
      <c r="S341" s="159"/>
      <c r="T341" s="159"/>
      <c r="U341" s="171" t="s">
        <v>9313</v>
      </c>
      <c r="V341" s="171" t="s">
        <v>9314</v>
      </c>
      <c r="W341" s="162">
        <v>4.2</v>
      </c>
      <c r="X341" s="162">
        <v>957</v>
      </c>
      <c r="Y341" s="174" t="s">
        <v>5336</v>
      </c>
      <c r="Z341" s="159"/>
      <c r="AA341" s="159"/>
      <c r="AB341" s="159"/>
      <c r="AC341" s="159"/>
      <c r="AD341" s="159"/>
      <c r="AE341" s="174" t="s">
        <v>148</v>
      </c>
      <c r="AF341" s="159"/>
      <c r="AG341" s="159"/>
      <c r="AH341" s="159"/>
      <c r="AI341" s="159"/>
    </row>
    <row r="342" spans="1:35">
      <c r="A342" s="157" t="s">
        <v>9315</v>
      </c>
      <c r="B342" s="159" t="s">
        <v>9316</v>
      </c>
      <c r="C342" s="171" t="s">
        <v>9317</v>
      </c>
      <c r="D342" s="157" t="s">
        <v>36</v>
      </c>
      <c r="E342" s="172" t="s">
        <v>1019</v>
      </c>
      <c r="F342" s="159"/>
      <c r="G342" s="182" t="s">
        <v>9318</v>
      </c>
      <c r="H342" s="159"/>
      <c r="I342" s="159"/>
      <c r="J342" s="159"/>
      <c r="K342" s="159"/>
      <c r="L342" s="159"/>
      <c r="M342" s="159"/>
      <c r="N342" s="159"/>
      <c r="O342" s="159"/>
      <c r="P342" s="159"/>
      <c r="Q342" s="159"/>
      <c r="R342" s="159"/>
      <c r="S342" s="159"/>
      <c r="T342" s="159"/>
      <c r="U342" s="173" t="s">
        <v>9319</v>
      </c>
      <c r="V342" s="161"/>
      <c r="W342" s="161"/>
      <c r="X342" s="159"/>
      <c r="Y342" s="174" t="s">
        <v>5336</v>
      </c>
      <c r="Z342" s="159"/>
      <c r="AA342" s="159"/>
      <c r="AB342" s="159"/>
      <c r="AC342" s="159"/>
      <c r="AD342" s="159"/>
      <c r="AE342" s="174" t="s">
        <v>148</v>
      </c>
      <c r="AF342" s="159"/>
      <c r="AG342" s="159"/>
      <c r="AH342" s="159"/>
      <c r="AI342" s="159"/>
    </row>
    <row r="343" spans="1:35">
      <c r="A343" s="157" t="s">
        <v>8327</v>
      </c>
      <c r="B343" s="159" t="s">
        <v>9320</v>
      </c>
      <c r="C343" s="171" t="s">
        <v>9321</v>
      </c>
      <c r="D343" s="157" t="s">
        <v>36</v>
      </c>
      <c r="E343" s="172" t="s">
        <v>1019</v>
      </c>
      <c r="F343" s="159"/>
      <c r="G343" s="181"/>
      <c r="H343" s="159"/>
      <c r="I343" s="159"/>
      <c r="J343" s="159"/>
      <c r="K343" s="159"/>
      <c r="L343" s="159"/>
      <c r="M343" s="159"/>
      <c r="N343" s="159"/>
      <c r="O343" s="159"/>
      <c r="P343" s="159"/>
      <c r="Q343" s="159"/>
      <c r="R343" s="159"/>
      <c r="S343" s="159"/>
      <c r="T343" s="159"/>
      <c r="U343" s="173" t="s">
        <v>9322</v>
      </c>
      <c r="V343" s="159"/>
      <c r="W343" s="162">
        <v>4.8</v>
      </c>
      <c r="X343" s="162">
        <v>9</v>
      </c>
      <c r="Y343" s="174" t="s">
        <v>5336</v>
      </c>
      <c r="Z343" s="159"/>
      <c r="AA343" s="159"/>
      <c r="AB343" s="159"/>
      <c r="AC343" s="159"/>
      <c r="AD343" s="159"/>
      <c r="AE343" s="174" t="s">
        <v>148</v>
      </c>
      <c r="AF343" s="159"/>
      <c r="AG343" s="159"/>
      <c r="AH343" s="159"/>
      <c r="AI343" s="159"/>
    </row>
    <row r="344" spans="1:35">
      <c r="A344" s="157" t="s">
        <v>9323</v>
      </c>
      <c r="B344" s="159" t="s">
        <v>9324</v>
      </c>
      <c r="C344" s="171" t="s">
        <v>9325</v>
      </c>
      <c r="D344" s="157" t="s">
        <v>36</v>
      </c>
      <c r="E344" s="172" t="s">
        <v>1019</v>
      </c>
      <c r="F344" s="159"/>
      <c r="G344" s="182" t="s">
        <v>9326</v>
      </c>
      <c r="H344" s="159"/>
      <c r="I344" s="159"/>
      <c r="J344" s="159"/>
      <c r="K344" s="159"/>
      <c r="L344" s="159"/>
      <c r="M344" s="159"/>
      <c r="N344" s="159"/>
      <c r="O344" s="159"/>
      <c r="P344" s="159"/>
      <c r="Q344" s="159"/>
      <c r="R344" s="159"/>
      <c r="S344" s="159"/>
      <c r="T344" s="159"/>
      <c r="U344" s="171" t="s">
        <v>9327</v>
      </c>
      <c r="V344" s="171" t="s">
        <v>9328</v>
      </c>
      <c r="W344" s="162">
        <v>4</v>
      </c>
      <c r="X344" s="162">
        <v>78</v>
      </c>
      <c r="Y344" s="174" t="s">
        <v>5336</v>
      </c>
      <c r="Z344" s="159"/>
      <c r="AA344" s="159"/>
      <c r="AB344" s="159"/>
      <c r="AC344" s="159"/>
      <c r="AD344" s="159"/>
      <c r="AE344" s="174" t="s">
        <v>148</v>
      </c>
      <c r="AF344" s="159"/>
      <c r="AG344" s="159"/>
      <c r="AH344" s="159"/>
      <c r="AI344" s="159"/>
    </row>
    <row r="345" spans="1:35">
      <c r="A345" s="157" t="s">
        <v>9329</v>
      </c>
      <c r="B345" s="159" t="s">
        <v>9330</v>
      </c>
      <c r="C345" s="171" t="s">
        <v>9331</v>
      </c>
      <c r="D345" s="157" t="s">
        <v>36</v>
      </c>
      <c r="E345" s="172" t="s">
        <v>1019</v>
      </c>
      <c r="F345" s="159"/>
      <c r="G345" s="182" t="s">
        <v>9332</v>
      </c>
      <c r="H345" s="159"/>
      <c r="I345" s="159"/>
      <c r="J345" s="159"/>
      <c r="K345" s="159"/>
      <c r="L345" s="159"/>
      <c r="M345" s="159"/>
      <c r="N345" s="159"/>
      <c r="O345" s="159"/>
      <c r="P345" s="159"/>
      <c r="Q345" s="159"/>
      <c r="R345" s="159"/>
      <c r="S345" s="159"/>
      <c r="T345" s="171" t="s">
        <v>9333</v>
      </c>
      <c r="U345" s="173" t="s">
        <v>9334</v>
      </c>
      <c r="V345" s="159"/>
      <c r="W345" s="162">
        <v>5</v>
      </c>
      <c r="X345" s="162">
        <v>2</v>
      </c>
      <c r="Y345" s="174" t="s">
        <v>5336</v>
      </c>
      <c r="Z345" s="159"/>
      <c r="AA345" s="159"/>
      <c r="AB345" s="159"/>
      <c r="AC345" s="159"/>
      <c r="AD345" s="159"/>
      <c r="AE345" s="174" t="s">
        <v>148</v>
      </c>
      <c r="AF345" s="159"/>
      <c r="AG345" s="159"/>
      <c r="AH345" s="159"/>
      <c r="AI345" s="159"/>
    </row>
    <row r="346" spans="1:35">
      <c r="A346" s="157" t="s">
        <v>9335</v>
      </c>
      <c r="B346" s="159" t="s">
        <v>9336</v>
      </c>
      <c r="C346" s="171" t="s">
        <v>9337</v>
      </c>
      <c r="D346" s="157" t="s">
        <v>741</v>
      </c>
      <c r="E346" s="172" t="s">
        <v>1019</v>
      </c>
      <c r="F346" s="159"/>
      <c r="G346" s="181"/>
      <c r="H346" s="159"/>
      <c r="I346" s="159"/>
      <c r="J346" s="159"/>
      <c r="K346" s="159"/>
      <c r="L346" s="159"/>
      <c r="M346" s="159"/>
      <c r="N346" s="159"/>
      <c r="O346" s="159"/>
      <c r="P346" s="159"/>
      <c r="Q346" s="159"/>
      <c r="R346" s="159"/>
      <c r="S346" s="159"/>
      <c r="T346" s="159"/>
      <c r="U346" s="173" t="s">
        <v>9338</v>
      </c>
      <c r="V346" s="159"/>
      <c r="W346" s="162">
        <v>4</v>
      </c>
      <c r="X346" s="162">
        <v>14</v>
      </c>
      <c r="Y346" s="174" t="s">
        <v>5336</v>
      </c>
      <c r="Z346" s="159"/>
      <c r="AA346" s="159"/>
      <c r="AB346" s="159"/>
      <c r="AC346" s="159"/>
      <c r="AD346" s="159"/>
      <c r="AE346" s="174" t="s">
        <v>148</v>
      </c>
      <c r="AF346" s="159"/>
      <c r="AG346" s="159"/>
      <c r="AH346" s="159"/>
      <c r="AI346" s="159"/>
    </row>
    <row r="347" spans="1:35">
      <c r="A347" s="157" t="s">
        <v>9339</v>
      </c>
      <c r="B347" s="159" t="s">
        <v>9340</v>
      </c>
      <c r="C347" s="171" t="s">
        <v>9341</v>
      </c>
      <c r="D347" s="157" t="s">
        <v>7536</v>
      </c>
      <c r="E347" s="172" t="s">
        <v>1019</v>
      </c>
      <c r="F347" s="159"/>
      <c r="G347" s="182" t="s">
        <v>9342</v>
      </c>
      <c r="H347" s="159"/>
      <c r="I347" s="159"/>
      <c r="J347" s="159"/>
      <c r="K347" s="159"/>
      <c r="L347" s="159"/>
      <c r="M347" s="159"/>
      <c r="N347" s="159"/>
      <c r="O347" s="159"/>
      <c r="P347" s="159"/>
      <c r="Q347" s="159"/>
      <c r="R347" s="159"/>
      <c r="S347" s="159"/>
      <c r="T347" s="159"/>
      <c r="U347" s="173" t="s">
        <v>9343</v>
      </c>
      <c r="V347" s="159"/>
      <c r="W347" s="162">
        <v>4.5999999999999996</v>
      </c>
      <c r="X347" s="162">
        <v>17</v>
      </c>
      <c r="Y347" s="174" t="s">
        <v>5336</v>
      </c>
      <c r="Z347" s="159"/>
      <c r="AA347" s="159"/>
      <c r="AB347" s="159"/>
      <c r="AC347" s="159"/>
      <c r="AD347" s="159"/>
      <c r="AE347" s="174" t="s">
        <v>8844</v>
      </c>
      <c r="AF347" s="159"/>
      <c r="AG347" s="159"/>
      <c r="AH347" s="159"/>
      <c r="AI347" s="159"/>
    </row>
    <row r="348" spans="1:35">
      <c r="A348" s="157" t="s">
        <v>9344</v>
      </c>
      <c r="B348" s="159" t="s">
        <v>9345</v>
      </c>
      <c r="C348" s="171" t="s">
        <v>9346</v>
      </c>
      <c r="D348" s="157" t="s">
        <v>36</v>
      </c>
      <c r="E348" s="172" t="s">
        <v>1019</v>
      </c>
      <c r="F348" s="159"/>
      <c r="G348" s="182" t="s">
        <v>9347</v>
      </c>
      <c r="H348" s="159"/>
      <c r="I348" s="159"/>
      <c r="J348" s="159"/>
      <c r="K348" s="159"/>
      <c r="L348" s="159"/>
      <c r="M348" s="159"/>
      <c r="N348" s="159"/>
      <c r="O348" s="159"/>
      <c r="P348" s="159"/>
      <c r="Q348" s="159"/>
      <c r="R348" s="159"/>
      <c r="S348" s="159"/>
      <c r="T348" s="159"/>
      <c r="U348" s="171" t="s">
        <v>9348</v>
      </c>
      <c r="V348" s="171" t="s">
        <v>9349</v>
      </c>
      <c r="W348" s="162">
        <v>4.5</v>
      </c>
      <c r="X348" s="162">
        <v>21</v>
      </c>
      <c r="Y348" s="174" t="s">
        <v>5336</v>
      </c>
      <c r="Z348" s="159"/>
      <c r="AA348" s="159"/>
      <c r="AB348" s="159"/>
      <c r="AC348" s="159"/>
      <c r="AD348" s="159"/>
      <c r="AE348" s="174" t="s">
        <v>148</v>
      </c>
      <c r="AF348" s="159"/>
      <c r="AG348" s="159"/>
      <c r="AH348" s="159"/>
      <c r="AI348" s="159"/>
    </row>
    <row r="349" spans="1:35">
      <c r="A349" s="157" t="s">
        <v>9350</v>
      </c>
      <c r="B349" s="159" t="s">
        <v>9351</v>
      </c>
      <c r="C349" s="171" t="s">
        <v>9352</v>
      </c>
      <c r="D349" s="157" t="s">
        <v>36</v>
      </c>
      <c r="E349" s="172" t="s">
        <v>1019</v>
      </c>
      <c r="F349" s="159"/>
      <c r="G349" s="181"/>
      <c r="H349" s="159"/>
      <c r="I349" s="159"/>
      <c r="J349" s="159"/>
      <c r="K349" s="159"/>
      <c r="L349" s="159"/>
      <c r="M349" s="159"/>
      <c r="N349" s="159"/>
      <c r="O349" s="159"/>
      <c r="P349" s="159"/>
      <c r="Q349" s="159"/>
      <c r="R349" s="159"/>
      <c r="S349" s="159"/>
      <c r="T349" s="159"/>
      <c r="U349" s="173" t="s">
        <v>9353</v>
      </c>
      <c r="V349" s="159"/>
      <c r="W349" s="162">
        <v>3.5</v>
      </c>
      <c r="X349" s="162">
        <v>360</v>
      </c>
      <c r="Y349" s="174" t="s">
        <v>5336</v>
      </c>
      <c r="Z349" s="159"/>
      <c r="AA349" s="159"/>
      <c r="AB349" s="159"/>
      <c r="AC349" s="159"/>
      <c r="AD349" s="159"/>
      <c r="AE349" s="174" t="s">
        <v>148</v>
      </c>
      <c r="AF349" s="159"/>
      <c r="AG349" s="159"/>
      <c r="AH349" s="159"/>
      <c r="AI349" s="159"/>
    </row>
    <row r="350" spans="1:35">
      <c r="A350" s="157" t="s">
        <v>9354</v>
      </c>
      <c r="B350" s="159" t="s">
        <v>9355</v>
      </c>
      <c r="C350" s="171" t="s">
        <v>9356</v>
      </c>
      <c r="D350" s="157" t="s">
        <v>36</v>
      </c>
      <c r="E350" s="172" t="s">
        <v>1019</v>
      </c>
      <c r="F350" s="159"/>
      <c r="G350" s="182" t="s">
        <v>9357</v>
      </c>
      <c r="H350" s="159"/>
      <c r="I350" s="159"/>
      <c r="J350" s="159"/>
      <c r="K350" s="159"/>
      <c r="L350" s="159"/>
      <c r="M350" s="159"/>
      <c r="N350" s="159"/>
      <c r="O350" s="159"/>
      <c r="P350" s="159"/>
      <c r="Q350" s="159"/>
      <c r="R350" s="159"/>
      <c r="S350" s="159"/>
      <c r="T350" s="159"/>
      <c r="U350" s="173" t="s">
        <v>9358</v>
      </c>
      <c r="V350" s="159"/>
      <c r="W350" s="162">
        <v>4.2</v>
      </c>
      <c r="X350" s="162">
        <v>6</v>
      </c>
      <c r="Y350" s="174" t="s">
        <v>5336</v>
      </c>
      <c r="Z350" s="159"/>
      <c r="AA350" s="159"/>
      <c r="AB350" s="159"/>
      <c r="AC350" s="159"/>
      <c r="AD350" s="159"/>
      <c r="AE350" s="174" t="s">
        <v>148</v>
      </c>
      <c r="AF350" s="159"/>
      <c r="AG350" s="159"/>
      <c r="AH350" s="159"/>
      <c r="AI350" s="159"/>
    </row>
    <row r="351" spans="1:35">
      <c r="A351" s="157" t="s">
        <v>9359</v>
      </c>
      <c r="B351" s="159" t="s">
        <v>9360</v>
      </c>
      <c r="C351" s="171" t="s">
        <v>9361</v>
      </c>
      <c r="D351" s="157" t="s">
        <v>4340</v>
      </c>
      <c r="E351" s="172" t="s">
        <v>1019</v>
      </c>
      <c r="F351" s="159"/>
      <c r="G351" s="181"/>
      <c r="H351" s="159"/>
      <c r="I351" s="159"/>
      <c r="J351" s="159"/>
      <c r="K351" s="159"/>
      <c r="L351" s="159"/>
      <c r="M351" s="159"/>
      <c r="N351" s="159"/>
      <c r="O351" s="159"/>
      <c r="P351" s="159"/>
      <c r="Q351" s="159"/>
      <c r="R351" s="159"/>
      <c r="S351" s="159"/>
      <c r="T351" s="159"/>
      <c r="U351" s="171" t="s">
        <v>9362</v>
      </c>
      <c r="V351" s="171" t="s">
        <v>9363</v>
      </c>
      <c r="W351" s="162">
        <v>4.5</v>
      </c>
      <c r="X351" s="162">
        <v>20</v>
      </c>
      <c r="Y351" s="174" t="s">
        <v>5336</v>
      </c>
      <c r="Z351" s="159"/>
      <c r="AA351" s="159"/>
      <c r="AB351" s="159"/>
      <c r="AC351" s="159"/>
      <c r="AD351" s="159"/>
      <c r="AE351" s="174" t="s">
        <v>148</v>
      </c>
      <c r="AF351" s="159"/>
      <c r="AG351" s="159"/>
      <c r="AH351" s="159"/>
      <c r="AI351" s="159"/>
    </row>
    <row r="352" spans="1:35">
      <c r="A352" s="157" t="s">
        <v>9364</v>
      </c>
      <c r="B352" s="159" t="s">
        <v>9365</v>
      </c>
      <c r="C352" s="171" t="s">
        <v>9366</v>
      </c>
      <c r="D352" s="157" t="s">
        <v>36</v>
      </c>
      <c r="E352" s="172" t="s">
        <v>1019</v>
      </c>
      <c r="F352" s="159"/>
      <c r="G352" s="182" t="s">
        <v>9367</v>
      </c>
      <c r="H352" s="159"/>
      <c r="I352" s="159"/>
      <c r="J352" s="159"/>
      <c r="K352" s="159"/>
      <c r="L352" s="159"/>
      <c r="M352" s="159"/>
      <c r="N352" s="159"/>
      <c r="O352" s="159"/>
      <c r="P352" s="159"/>
      <c r="Q352" s="159"/>
      <c r="R352" s="159"/>
      <c r="S352" s="159"/>
      <c r="T352" s="159"/>
      <c r="U352" s="173" t="s">
        <v>9368</v>
      </c>
      <c r="V352" s="159"/>
      <c r="W352" s="162">
        <v>4.5</v>
      </c>
      <c r="X352" s="162">
        <v>2</v>
      </c>
      <c r="Y352" s="174" t="s">
        <v>5336</v>
      </c>
      <c r="Z352" s="159"/>
      <c r="AA352" s="159"/>
      <c r="AB352" s="159"/>
      <c r="AC352" s="159"/>
      <c r="AD352" s="159"/>
      <c r="AE352" s="174" t="s">
        <v>148</v>
      </c>
      <c r="AF352" s="159"/>
      <c r="AG352" s="159"/>
      <c r="AH352" s="159"/>
      <c r="AI352" s="159"/>
    </row>
    <row r="353" spans="1:35">
      <c r="A353" s="157" t="s">
        <v>9369</v>
      </c>
      <c r="B353" s="159" t="s">
        <v>9370</v>
      </c>
      <c r="C353" s="171" t="s">
        <v>9371</v>
      </c>
      <c r="D353" s="157" t="s">
        <v>36</v>
      </c>
      <c r="E353" s="172" t="s">
        <v>1019</v>
      </c>
      <c r="F353" s="159"/>
      <c r="G353" s="182" t="s">
        <v>9372</v>
      </c>
      <c r="H353" s="159"/>
      <c r="I353" s="159"/>
      <c r="J353" s="159"/>
      <c r="K353" s="159"/>
      <c r="L353" s="159"/>
      <c r="M353" s="159"/>
      <c r="N353" s="159"/>
      <c r="O353" s="159"/>
      <c r="P353" s="159"/>
      <c r="Q353" s="159"/>
      <c r="R353" s="159"/>
      <c r="S353" s="159"/>
      <c r="T353" s="159"/>
      <c r="U353" s="171" t="s">
        <v>9373</v>
      </c>
      <c r="V353" s="171" t="s">
        <v>9374</v>
      </c>
      <c r="W353" s="162">
        <v>4.3</v>
      </c>
      <c r="X353" s="162">
        <v>20</v>
      </c>
      <c r="Y353" s="174" t="s">
        <v>5336</v>
      </c>
      <c r="Z353" s="159"/>
      <c r="AA353" s="159"/>
      <c r="AB353" s="159"/>
      <c r="AC353" s="159"/>
      <c r="AD353" s="159"/>
      <c r="AE353" s="174" t="s">
        <v>148</v>
      </c>
      <c r="AF353" s="159"/>
      <c r="AG353" s="159"/>
      <c r="AH353" s="159"/>
      <c r="AI353" s="159"/>
    </row>
    <row r="354" spans="1:35">
      <c r="A354" s="157" t="s">
        <v>9375</v>
      </c>
      <c r="B354" s="159" t="s">
        <v>9376</v>
      </c>
      <c r="C354" s="171" t="s">
        <v>9377</v>
      </c>
      <c r="D354" s="157" t="s">
        <v>36</v>
      </c>
      <c r="E354" s="172" t="s">
        <v>1019</v>
      </c>
      <c r="F354" s="159"/>
      <c r="G354" s="182" t="s">
        <v>9378</v>
      </c>
      <c r="H354" s="159"/>
      <c r="I354" s="159"/>
      <c r="J354" s="159"/>
      <c r="K354" s="159"/>
      <c r="L354" s="159"/>
      <c r="M354" s="159"/>
      <c r="N354" s="159"/>
      <c r="O354" s="159"/>
      <c r="P354" s="159"/>
      <c r="Q354" s="159"/>
      <c r="R354" s="159"/>
      <c r="S354" s="159"/>
      <c r="T354" s="159"/>
      <c r="U354" s="171" t="s">
        <v>9379</v>
      </c>
      <c r="V354" s="171" t="s">
        <v>9380</v>
      </c>
      <c r="W354" s="162">
        <v>4</v>
      </c>
      <c r="X354" s="162">
        <v>1634</v>
      </c>
      <c r="Y354" s="174" t="s">
        <v>5336</v>
      </c>
      <c r="Z354" s="159"/>
      <c r="AA354" s="159"/>
      <c r="AB354" s="159"/>
      <c r="AC354" s="159"/>
      <c r="AD354" s="159"/>
      <c r="AE354" s="174" t="s">
        <v>148</v>
      </c>
      <c r="AF354" s="159"/>
      <c r="AG354" s="159"/>
      <c r="AH354" s="159"/>
      <c r="AI354" s="159"/>
    </row>
    <row r="355" spans="1:35">
      <c r="A355" s="157" t="s">
        <v>9381</v>
      </c>
      <c r="B355" s="159" t="s">
        <v>9382</v>
      </c>
      <c r="C355" s="171" t="s">
        <v>9383</v>
      </c>
      <c r="D355" s="157" t="s">
        <v>9384</v>
      </c>
      <c r="E355" s="172" t="s">
        <v>1019</v>
      </c>
      <c r="F355" s="159"/>
      <c r="G355" s="181"/>
      <c r="H355" s="159"/>
      <c r="I355" s="159"/>
      <c r="J355" s="159"/>
      <c r="K355" s="159"/>
      <c r="L355" s="159"/>
      <c r="M355" s="159"/>
      <c r="N355" s="159"/>
      <c r="O355" s="159"/>
      <c r="P355" s="159"/>
      <c r="Q355" s="159"/>
      <c r="R355" s="159"/>
      <c r="S355" s="159"/>
      <c r="T355" s="159"/>
      <c r="U355" s="171" t="s">
        <v>9385</v>
      </c>
      <c r="V355" s="171" t="s">
        <v>9386</v>
      </c>
      <c r="W355" s="162">
        <v>4.5</v>
      </c>
      <c r="X355" s="162">
        <v>2</v>
      </c>
      <c r="Y355" s="174" t="s">
        <v>5336</v>
      </c>
      <c r="Z355" s="159"/>
      <c r="AA355" s="159"/>
      <c r="AB355" s="159"/>
      <c r="AC355" s="159"/>
      <c r="AD355" s="159"/>
      <c r="AE355" s="174" t="s">
        <v>148</v>
      </c>
      <c r="AF355" s="159"/>
      <c r="AG355" s="159"/>
      <c r="AH355" s="159"/>
      <c r="AI355" s="159"/>
    </row>
    <row r="356" spans="1:35">
      <c r="A356" s="157" t="s">
        <v>9387</v>
      </c>
      <c r="B356" s="159" t="s">
        <v>9388</v>
      </c>
      <c r="C356" s="171" t="s">
        <v>9389</v>
      </c>
      <c r="D356" s="157" t="s">
        <v>36</v>
      </c>
      <c r="E356" s="172" t="s">
        <v>1019</v>
      </c>
      <c r="F356" s="159"/>
      <c r="G356" s="182" t="s">
        <v>9390</v>
      </c>
      <c r="H356" s="159"/>
      <c r="I356" s="159"/>
      <c r="J356" s="159"/>
      <c r="K356" s="159"/>
      <c r="L356" s="159"/>
      <c r="M356" s="159"/>
      <c r="N356" s="159"/>
      <c r="O356" s="159"/>
      <c r="P356" s="159"/>
      <c r="Q356" s="159"/>
      <c r="R356" s="159"/>
      <c r="S356" s="159"/>
      <c r="T356" s="159"/>
      <c r="U356" s="171" t="s">
        <v>9391</v>
      </c>
      <c r="V356" s="171" t="s">
        <v>9392</v>
      </c>
      <c r="W356" s="162">
        <v>4.8</v>
      </c>
      <c r="X356" s="162">
        <v>25</v>
      </c>
      <c r="Y356" s="174" t="s">
        <v>5336</v>
      </c>
      <c r="Z356" s="159"/>
      <c r="AA356" s="159"/>
      <c r="AB356" s="159"/>
      <c r="AC356" s="159"/>
      <c r="AD356" s="159"/>
      <c r="AE356" s="174" t="s">
        <v>148</v>
      </c>
      <c r="AF356" s="159"/>
      <c r="AG356" s="159"/>
      <c r="AH356" s="159"/>
      <c r="AI356" s="159"/>
    </row>
    <row r="357" spans="1:35">
      <c r="A357" s="157" t="s">
        <v>9393</v>
      </c>
      <c r="B357" s="159" t="s">
        <v>9394</v>
      </c>
      <c r="C357" s="171" t="s">
        <v>9395</v>
      </c>
      <c r="D357" s="157" t="s">
        <v>36</v>
      </c>
      <c r="E357" s="172" t="s">
        <v>1019</v>
      </c>
      <c r="F357" s="159"/>
      <c r="G357" s="182" t="s">
        <v>9396</v>
      </c>
      <c r="H357" s="159"/>
      <c r="I357" s="159"/>
      <c r="J357" s="159"/>
      <c r="K357" s="159"/>
      <c r="L357" s="159"/>
      <c r="M357" s="159"/>
      <c r="N357" s="159"/>
      <c r="O357" s="159"/>
      <c r="P357" s="159"/>
      <c r="Q357" s="159"/>
      <c r="R357" s="159"/>
      <c r="S357" s="159"/>
      <c r="T357" s="159"/>
      <c r="U357" s="171" t="s">
        <v>9397</v>
      </c>
      <c r="V357" s="171" t="s">
        <v>9398</v>
      </c>
      <c r="W357" s="162">
        <v>4.0999999999999996</v>
      </c>
      <c r="X357" s="162">
        <v>1418</v>
      </c>
      <c r="Y357" s="174" t="s">
        <v>5336</v>
      </c>
      <c r="Z357" s="159"/>
      <c r="AA357" s="159"/>
      <c r="AB357" s="159"/>
      <c r="AC357" s="159"/>
      <c r="AD357" s="159"/>
      <c r="AE357" s="174" t="s">
        <v>148</v>
      </c>
      <c r="AF357" s="159"/>
      <c r="AG357" s="159"/>
      <c r="AH357" s="159"/>
      <c r="AI357" s="159"/>
    </row>
    <row r="358" spans="1:35">
      <c r="A358" s="157" t="s">
        <v>9399</v>
      </c>
      <c r="B358" s="159" t="s">
        <v>9400</v>
      </c>
      <c r="C358" s="171" t="s">
        <v>9401</v>
      </c>
      <c r="D358" s="157" t="s">
        <v>36</v>
      </c>
      <c r="E358" s="172" t="s">
        <v>1019</v>
      </c>
      <c r="F358" s="159"/>
      <c r="G358" s="182" t="s">
        <v>9402</v>
      </c>
      <c r="H358" s="159"/>
      <c r="I358" s="159"/>
      <c r="J358" s="159"/>
      <c r="K358" s="159"/>
      <c r="L358" s="159"/>
      <c r="M358" s="159"/>
      <c r="N358" s="159"/>
      <c r="O358" s="159"/>
      <c r="P358" s="159"/>
      <c r="Q358" s="159"/>
      <c r="R358" s="159"/>
      <c r="S358" s="159"/>
      <c r="T358" s="159"/>
      <c r="U358" s="171" t="s">
        <v>9403</v>
      </c>
      <c r="V358" s="171" t="s">
        <v>9404</v>
      </c>
      <c r="W358" s="162">
        <v>4.3</v>
      </c>
      <c r="X358" s="162">
        <v>32</v>
      </c>
      <c r="Y358" s="174" t="s">
        <v>5336</v>
      </c>
      <c r="Z358" s="159"/>
      <c r="AA358" s="159"/>
      <c r="AB358" s="159"/>
      <c r="AC358" s="159"/>
      <c r="AD358" s="159"/>
      <c r="AE358" s="174" t="s">
        <v>148</v>
      </c>
      <c r="AF358" s="159"/>
      <c r="AG358" s="159"/>
      <c r="AH358" s="159"/>
      <c r="AI358" s="159"/>
    </row>
    <row r="359" spans="1:35">
      <c r="A359" s="157" t="s">
        <v>9405</v>
      </c>
      <c r="B359" s="159" t="s">
        <v>9406</v>
      </c>
      <c r="C359" s="171" t="s">
        <v>9407</v>
      </c>
      <c r="D359" s="157" t="s">
        <v>7536</v>
      </c>
      <c r="E359" s="172" t="s">
        <v>1019</v>
      </c>
      <c r="F359" s="159"/>
      <c r="G359" s="182" t="s">
        <v>9408</v>
      </c>
      <c r="H359" s="159"/>
      <c r="I359" s="159"/>
      <c r="J359" s="159"/>
      <c r="K359" s="159"/>
      <c r="L359" s="159"/>
      <c r="M359" s="159"/>
      <c r="N359" s="159"/>
      <c r="O359" s="159"/>
      <c r="P359" s="159"/>
      <c r="Q359" s="159"/>
      <c r="R359" s="159"/>
      <c r="S359" s="159"/>
      <c r="T359" s="159"/>
      <c r="U359" s="171" t="s">
        <v>9409</v>
      </c>
      <c r="V359" s="171" t="s">
        <v>9410</v>
      </c>
      <c r="W359" s="162">
        <v>4.0999999999999996</v>
      </c>
      <c r="X359" s="162">
        <v>583</v>
      </c>
      <c r="Y359" s="174" t="s">
        <v>5336</v>
      </c>
      <c r="Z359" s="159"/>
      <c r="AA359" s="159"/>
      <c r="AB359" s="159"/>
      <c r="AC359" s="159"/>
      <c r="AD359" s="159"/>
      <c r="AE359" s="174" t="s">
        <v>148</v>
      </c>
      <c r="AF359" s="159"/>
      <c r="AG359" s="159"/>
      <c r="AH359" s="159"/>
      <c r="AI359" s="159"/>
    </row>
    <row r="360" spans="1:35">
      <c r="A360" s="157" t="s">
        <v>9411</v>
      </c>
      <c r="B360" s="159" t="s">
        <v>41</v>
      </c>
      <c r="C360" s="171" t="s">
        <v>9412</v>
      </c>
      <c r="D360" s="157" t="s">
        <v>36</v>
      </c>
      <c r="E360" s="172" t="s">
        <v>1019</v>
      </c>
      <c r="F360" s="159"/>
      <c r="G360" s="182" t="s">
        <v>43</v>
      </c>
      <c r="H360" s="159"/>
      <c r="I360" s="159"/>
      <c r="J360" s="159"/>
      <c r="K360" s="159"/>
      <c r="L360" s="159"/>
      <c r="M360" s="159"/>
      <c r="N360" s="159"/>
      <c r="O360" s="159"/>
      <c r="P360" s="159"/>
      <c r="Q360" s="159"/>
      <c r="R360" s="159"/>
      <c r="S360" s="159"/>
      <c r="T360" s="159"/>
      <c r="U360" s="171" t="s">
        <v>9413</v>
      </c>
      <c r="V360" s="171" t="s">
        <v>9414</v>
      </c>
      <c r="W360" s="162">
        <v>4.5</v>
      </c>
      <c r="X360" s="162">
        <v>30</v>
      </c>
      <c r="Y360" s="174" t="s">
        <v>5336</v>
      </c>
      <c r="Z360" s="159"/>
      <c r="AA360" s="159"/>
      <c r="AB360" s="159"/>
      <c r="AC360" s="159"/>
      <c r="AD360" s="159"/>
      <c r="AE360" s="174" t="s">
        <v>148</v>
      </c>
      <c r="AF360" s="159"/>
      <c r="AG360" s="159"/>
      <c r="AH360" s="159"/>
      <c r="AI360" s="159"/>
    </row>
    <row r="361" spans="1:35">
      <c r="A361" s="157" t="s">
        <v>9415</v>
      </c>
      <c r="B361" s="159" t="s">
        <v>9416</v>
      </c>
      <c r="C361" s="171" t="s">
        <v>9417</v>
      </c>
      <c r="D361" s="157" t="s">
        <v>7286</v>
      </c>
      <c r="E361" s="172" t="s">
        <v>1019</v>
      </c>
      <c r="F361" s="159"/>
      <c r="G361" s="182" t="s">
        <v>9418</v>
      </c>
      <c r="H361" s="159"/>
      <c r="I361" s="159"/>
      <c r="J361" s="159"/>
      <c r="K361" s="159"/>
      <c r="L361" s="159"/>
      <c r="M361" s="159"/>
      <c r="N361" s="159"/>
      <c r="O361" s="159"/>
      <c r="P361" s="159"/>
      <c r="Q361" s="159"/>
      <c r="R361" s="159"/>
      <c r="S361" s="159"/>
      <c r="T361" s="159"/>
      <c r="U361" s="171" t="s">
        <v>9419</v>
      </c>
      <c r="V361" s="171" t="s">
        <v>9420</v>
      </c>
      <c r="W361" s="162">
        <v>2.9</v>
      </c>
      <c r="X361" s="162">
        <v>8</v>
      </c>
      <c r="Y361" s="174" t="s">
        <v>5336</v>
      </c>
      <c r="Z361" s="159"/>
      <c r="AA361" s="159"/>
      <c r="AB361" s="159"/>
      <c r="AC361" s="159"/>
      <c r="AD361" s="159"/>
      <c r="AE361" s="174" t="s">
        <v>148</v>
      </c>
      <c r="AF361" s="159"/>
      <c r="AG361" s="159"/>
      <c r="AH361" s="159"/>
      <c r="AI361" s="159"/>
    </row>
    <row r="362" spans="1:35">
      <c r="A362" s="157" t="s">
        <v>4197</v>
      </c>
      <c r="B362" s="159" t="s">
        <v>4198</v>
      </c>
      <c r="C362" s="171" t="s">
        <v>6630</v>
      </c>
      <c r="D362" s="157" t="s">
        <v>36</v>
      </c>
      <c r="E362" s="172" t="s">
        <v>1019</v>
      </c>
      <c r="F362" s="159"/>
      <c r="G362" s="181"/>
      <c r="H362" s="159"/>
      <c r="I362" s="159"/>
      <c r="J362" s="159"/>
      <c r="K362" s="159"/>
      <c r="L362" s="159"/>
      <c r="M362" s="159"/>
      <c r="N362" s="159"/>
      <c r="O362" s="159"/>
      <c r="P362" s="159"/>
      <c r="Q362" s="159"/>
      <c r="R362" s="159"/>
      <c r="S362" s="159"/>
      <c r="T362" s="159"/>
      <c r="U362" s="171" t="s">
        <v>9421</v>
      </c>
      <c r="V362" s="171" t="s">
        <v>4201</v>
      </c>
      <c r="W362" s="162">
        <v>4.0999999999999996</v>
      </c>
      <c r="X362" s="162">
        <v>417</v>
      </c>
      <c r="Y362" s="174" t="s">
        <v>5336</v>
      </c>
      <c r="Z362" s="159"/>
      <c r="AA362" s="159"/>
      <c r="AB362" s="159"/>
      <c r="AC362" s="159"/>
      <c r="AD362" s="159"/>
      <c r="AE362" s="174" t="s">
        <v>148</v>
      </c>
      <c r="AF362" s="159"/>
      <c r="AG362" s="159"/>
      <c r="AH362" s="159"/>
      <c r="AI362" s="159"/>
    </row>
    <row r="363" spans="1:35">
      <c r="A363" s="157" t="s">
        <v>4095</v>
      </c>
      <c r="B363" s="159" t="s">
        <v>9422</v>
      </c>
      <c r="C363" s="171" t="s">
        <v>9423</v>
      </c>
      <c r="D363" s="157" t="s">
        <v>36</v>
      </c>
      <c r="E363" s="172" t="s">
        <v>1019</v>
      </c>
      <c r="F363" s="159"/>
      <c r="G363" s="182" t="s">
        <v>237</v>
      </c>
      <c r="H363" s="159"/>
      <c r="I363" s="159"/>
      <c r="J363" s="159"/>
      <c r="K363" s="159"/>
      <c r="L363" s="159"/>
      <c r="M363" s="159"/>
      <c r="N363" s="159"/>
      <c r="O363" s="159"/>
      <c r="P363" s="159"/>
      <c r="Q363" s="159"/>
      <c r="R363" s="159"/>
      <c r="S363" s="159"/>
      <c r="T363" s="159"/>
      <c r="U363" s="171" t="s">
        <v>9424</v>
      </c>
      <c r="V363" s="171" t="s">
        <v>238</v>
      </c>
      <c r="W363" s="162">
        <v>4.3</v>
      </c>
      <c r="X363" s="162">
        <v>7</v>
      </c>
      <c r="Y363" s="174" t="s">
        <v>5336</v>
      </c>
      <c r="Z363" s="159"/>
      <c r="AA363" s="159"/>
      <c r="AB363" s="159"/>
      <c r="AC363" s="159"/>
      <c r="AD363" s="159"/>
      <c r="AE363" s="174" t="s">
        <v>148</v>
      </c>
      <c r="AF363" s="159"/>
      <c r="AG363" s="159"/>
      <c r="AH363" s="159"/>
      <c r="AI363" s="159"/>
    </row>
    <row r="364" spans="1:35">
      <c r="A364" s="157" t="s">
        <v>9425</v>
      </c>
      <c r="B364" s="159" t="s">
        <v>9426</v>
      </c>
      <c r="C364" s="171" t="s">
        <v>9427</v>
      </c>
      <c r="D364" s="157" t="s">
        <v>7286</v>
      </c>
      <c r="E364" s="172" t="s">
        <v>1019</v>
      </c>
      <c r="F364" s="159"/>
      <c r="G364" s="182" t="s">
        <v>9428</v>
      </c>
      <c r="H364" s="159"/>
      <c r="I364" s="159"/>
      <c r="J364" s="159"/>
      <c r="K364" s="159"/>
      <c r="L364" s="159"/>
      <c r="M364" s="159"/>
      <c r="N364" s="159"/>
      <c r="O364" s="159"/>
      <c r="P364" s="159"/>
      <c r="Q364" s="159"/>
      <c r="R364" s="159"/>
      <c r="S364" s="159"/>
      <c r="T364" s="159"/>
      <c r="U364" s="171" t="s">
        <v>9429</v>
      </c>
      <c r="V364" s="171" t="s">
        <v>9430</v>
      </c>
      <c r="W364" s="162">
        <v>4.0999999999999996</v>
      </c>
      <c r="X364" s="162">
        <v>204</v>
      </c>
      <c r="Y364" s="174" t="s">
        <v>5336</v>
      </c>
      <c r="Z364" s="159"/>
      <c r="AA364" s="159"/>
      <c r="AB364" s="159"/>
      <c r="AC364" s="159"/>
      <c r="AD364" s="159"/>
      <c r="AE364" s="174" t="s">
        <v>148</v>
      </c>
      <c r="AF364" s="159"/>
      <c r="AG364" s="159"/>
      <c r="AH364" s="159"/>
      <c r="AI364" s="159"/>
    </row>
    <row r="365" spans="1:35">
      <c r="A365" s="157" t="s">
        <v>9431</v>
      </c>
      <c r="B365" s="159" t="s">
        <v>9432</v>
      </c>
      <c r="C365" s="171" t="s">
        <v>9433</v>
      </c>
      <c r="D365" s="157" t="s">
        <v>36</v>
      </c>
      <c r="E365" s="172" t="s">
        <v>1019</v>
      </c>
      <c r="F365" s="159"/>
      <c r="G365" s="182" t="s">
        <v>9434</v>
      </c>
      <c r="H365" s="159"/>
      <c r="I365" s="159"/>
      <c r="J365" s="159"/>
      <c r="K365" s="159"/>
      <c r="L365" s="159"/>
      <c r="M365" s="159"/>
      <c r="N365" s="159"/>
      <c r="O365" s="159"/>
      <c r="P365" s="159"/>
      <c r="Q365" s="159"/>
      <c r="R365" s="159"/>
      <c r="S365" s="159"/>
      <c r="T365" s="159"/>
      <c r="U365" s="171" t="s">
        <v>9435</v>
      </c>
      <c r="V365" s="171" t="s">
        <v>9436</v>
      </c>
      <c r="W365" s="162">
        <v>4.0999999999999996</v>
      </c>
      <c r="X365" s="162">
        <v>224</v>
      </c>
      <c r="Y365" s="174" t="s">
        <v>5336</v>
      </c>
      <c r="Z365" s="159"/>
      <c r="AA365" s="159"/>
      <c r="AB365" s="159"/>
      <c r="AC365" s="159"/>
      <c r="AD365" s="159"/>
      <c r="AE365" s="174" t="s">
        <v>148</v>
      </c>
      <c r="AF365" s="159"/>
      <c r="AG365" s="159"/>
      <c r="AH365" s="159"/>
      <c r="AI365" s="159"/>
    </row>
    <row r="366" spans="1:35">
      <c r="A366" s="157" t="s">
        <v>9437</v>
      </c>
      <c r="B366" s="159" t="s">
        <v>9438</v>
      </c>
      <c r="C366" s="171" t="s">
        <v>9439</v>
      </c>
      <c r="D366" s="157" t="s">
        <v>36</v>
      </c>
      <c r="E366" s="172" t="s">
        <v>1019</v>
      </c>
      <c r="F366" s="159"/>
      <c r="G366" s="182" t="s">
        <v>9440</v>
      </c>
      <c r="H366" s="159"/>
      <c r="I366" s="159"/>
      <c r="J366" s="159"/>
      <c r="K366" s="159"/>
      <c r="L366" s="159"/>
      <c r="M366" s="159"/>
      <c r="N366" s="159"/>
      <c r="O366" s="159"/>
      <c r="P366" s="159"/>
      <c r="Q366" s="159"/>
      <c r="R366" s="159"/>
      <c r="S366" s="159"/>
      <c r="T366" s="159"/>
      <c r="U366" s="171" t="s">
        <v>9441</v>
      </c>
      <c r="V366" s="171" t="s">
        <v>9442</v>
      </c>
      <c r="W366" s="162">
        <v>3.7</v>
      </c>
      <c r="X366" s="162">
        <v>2534</v>
      </c>
      <c r="Y366" s="174" t="s">
        <v>5336</v>
      </c>
      <c r="Z366" s="159"/>
      <c r="AA366" s="159"/>
      <c r="AB366" s="159"/>
      <c r="AC366" s="159"/>
      <c r="AD366" s="159"/>
      <c r="AE366" s="174" t="s">
        <v>148</v>
      </c>
      <c r="AF366" s="159"/>
      <c r="AG366" s="159"/>
      <c r="AH366" s="159"/>
      <c r="AI366" s="159"/>
    </row>
    <row r="367" spans="1:35">
      <c r="A367" s="157" t="s">
        <v>9443</v>
      </c>
      <c r="B367" s="159" t="s">
        <v>9444</v>
      </c>
      <c r="C367" s="171" t="s">
        <v>9445</v>
      </c>
      <c r="D367" s="157" t="s">
        <v>36</v>
      </c>
      <c r="E367" s="172" t="s">
        <v>1019</v>
      </c>
      <c r="F367" s="159"/>
      <c r="G367" s="181"/>
      <c r="H367" s="159"/>
      <c r="I367" s="159"/>
      <c r="J367" s="159"/>
      <c r="K367" s="159"/>
      <c r="L367" s="159"/>
      <c r="M367" s="159"/>
      <c r="N367" s="159"/>
      <c r="O367" s="159"/>
      <c r="P367" s="159"/>
      <c r="Q367" s="159"/>
      <c r="R367" s="159"/>
      <c r="S367" s="159"/>
      <c r="T367" s="159"/>
      <c r="U367" s="171" t="s">
        <v>9446</v>
      </c>
      <c r="V367" s="173" t="s">
        <v>9447</v>
      </c>
      <c r="W367" s="161"/>
      <c r="X367" s="159"/>
      <c r="Y367" s="174" t="s">
        <v>5336</v>
      </c>
      <c r="Z367" s="159"/>
      <c r="AA367" s="159"/>
      <c r="AB367" s="159"/>
      <c r="AC367" s="159"/>
      <c r="AD367" s="159"/>
      <c r="AE367" s="174" t="s">
        <v>148</v>
      </c>
      <c r="AF367" s="159"/>
      <c r="AG367" s="159"/>
      <c r="AH367" s="159"/>
      <c r="AI367" s="159"/>
    </row>
    <row r="368" spans="1:35">
      <c r="A368" s="157" t="s">
        <v>9448</v>
      </c>
      <c r="B368" s="159" t="s">
        <v>9449</v>
      </c>
      <c r="C368" s="171" t="s">
        <v>9450</v>
      </c>
      <c r="D368" s="157" t="s">
        <v>36</v>
      </c>
      <c r="E368" s="172" t="s">
        <v>1019</v>
      </c>
      <c r="F368" s="159"/>
      <c r="G368" s="182" t="s">
        <v>9451</v>
      </c>
      <c r="H368" s="159"/>
      <c r="I368" s="159"/>
      <c r="J368" s="159"/>
      <c r="K368" s="159"/>
      <c r="L368" s="159"/>
      <c r="M368" s="159"/>
      <c r="N368" s="159"/>
      <c r="O368" s="159"/>
      <c r="P368" s="159"/>
      <c r="Q368" s="159"/>
      <c r="R368" s="159"/>
      <c r="S368" s="159"/>
      <c r="T368" s="159"/>
      <c r="U368" s="171" t="s">
        <v>9452</v>
      </c>
      <c r="V368" s="171" t="s">
        <v>9453</v>
      </c>
      <c r="W368" s="162">
        <v>4.9000000000000004</v>
      </c>
      <c r="X368" s="162">
        <v>10</v>
      </c>
      <c r="Y368" s="174" t="s">
        <v>5336</v>
      </c>
      <c r="Z368" s="159"/>
      <c r="AA368" s="159"/>
      <c r="AB368" s="159"/>
      <c r="AC368" s="159"/>
      <c r="AD368" s="159"/>
      <c r="AE368" s="174" t="s">
        <v>148</v>
      </c>
      <c r="AF368" s="159"/>
      <c r="AG368" s="159"/>
      <c r="AH368" s="159"/>
      <c r="AI368" s="159"/>
    </row>
    <row r="369" spans="1:35">
      <c r="A369" s="157" t="s">
        <v>9454</v>
      </c>
      <c r="B369" s="159" t="s">
        <v>9455</v>
      </c>
      <c r="C369" s="171" t="s">
        <v>9456</v>
      </c>
      <c r="D369" s="157" t="s">
        <v>36</v>
      </c>
      <c r="E369" s="172" t="s">
        <v>1019</v>
      </c>
      <c r="F369" s="159"/>
      <c r="G369" s="182" t="s">
        <v>9457</v>
      </c>
      <c r="H369" s="159"/>
      <c r="I369" s="159"/>
      <c r="J369" s="159"/>
      <c r="K369" s="159"/>
      <c r="L369" s="159"/>
      <c r="M369" s="159"/>
      <c r="N369" s="159"/>
      <c r="O369" s="159"/>
      <c r="P369" s="159"/>
      <c r="Q369" s="159"/>
      <c r="R369" s="159"/>
      <c r="S369" s="159"/>
      <c r="T369" s="159"/>
      <c r="U369" s="171" t="s">
        <v>9458</v>
      </c>
      <c r="V369" s="171" t="s">
        <v>9459</v>
      </c>
      <c r="W369" s="162">
        <v>3.9</v>
      </c>
      <c r="X369" s="162">
        <v>109</v>
      </c>
      <c r="Y369" s="174" t="s">
        <v>5336</v>
      </c>
      <c r="Z369" s="159"/>
      <c r="AA369" s="159"/>
      <c r="AB369" s="159"/>
      <c r="AC369" s="159"/>
      <c r="AD369" s="159"/>
      <c r="AE369" s="174" t="s">
        <v>148</v>
      </c>
      <c r="AF369" s="159"/>
      <c r="AG369" s="159"/>
      <c r="AH369" s="159"/>
      <c r="AI369" s="159"/>
    </row>
    <row r="370" spans="1:35">
      <c r="A370" s="157" t="s">
        <v>9460</v>
      </c>
      <c r="B370" s="159" t="s">
        <v>9461</v>
      </c>
      <c r="C370" s="171" t="s">
        <v>9462</v>
      </c>
      <c r="D370" s="157" t="s">
        <v>36</v>
      </c>
      <c r="E370" s="172" t="s">
        <v>1019</v>
      </c>
      <c r="F370" s="159"/>
      <c r="G370" s="181"/>
      <c r="H370" s="159"/>
      <c r="I370" s="159"/>
      <c r="J370" s="159"/>
      <c r="K370" s="159"/>
      <c r="L370" s="159"/>
      <c r="M370" s="159"/>
      <c r="N370" s="159"/>
      <c r="O370" s="159"/>
      <c r="P370" s="159"/>
      <c r="Q370" s="159"/>
      <c r="R370" s="159"/>
      <c r="S370" s="159"/>
      <c r="T370" s="159"/>
      <c r="U370" s="171" t="s">
        <v>9463</v>
      </c>
      <c r="V370" s="171" t="s">
        <v>9464</v>
      </c>
      <c r="W370" s="162">
        <v>4.3</v>
      </c>
      <c r="X370" s="162">
        <v>853</v>
      </c>
      <c r="Y370" s="174" t="s">
        <v>5336</v>
      </c>
      <c r="Z370" s="159"/>
      <c r="AA370" s="159"/>
      <c r="AB370" s="159"/>
      <c r="AC370" s="159"/>
      <c r="AD370" s="159"/>
      <c r="AE370" s="174" t="s">
        <v>148</v>
      </c>
      <c r="AF370" s="159"/>
      <c r="AG370" s="159"/>
      <c r="AH370" s="159"/>
      <c r="AI370" s="159"/>
    </row>
    <row r="371" spans="1:35">
      <c r="A371" s="157" t="s">
        <v>9465</v>
      </c>
      <c r="B371" s="159" t="s">
        <v>9466</v>
      </c>
      <c r="C371" s="171" t="s">
        <v>9467</v>
      </c>
      <c r="D371" s="157" t="s">
        <v>7286</v>
      </c>
      <c r="E371" s="172" t="s">
        <v>1019</v>
      </c>
      <c r="F371" s="159"/>
      <c r="G371" s="181"/>
      <c r="H371" s="159"/>
      <c r="I371" s="159"/>
      <c r="J371" s="159"/>
      <c r="K371" s="159"/>
      <c r="L371" s="159"/>
      <c r="M371" s="159"/>
      <c r="N371" s="159"/>
      <c r="O371" s="159"/>
      <c r="P371" s="159"/>
      <c r="Q371" s="159"/>
      <c r="R371" s="159"/>
      <c r="S371" s="159"/>
      <c r="T371" s="159"/>
      <c r="U371" s="171" t="s">
        <v>9468</v>
      </c>
      <c r="V371" s="173" t="s">
        <v>9469</v>
      </c>
      <c r="W371" s="161"/>
      <c r="X371" s="159"/>
      <c r="Y371" s="174" t="s">
        <v>5336</v>
      </c>
      <c r="Z371" s="159"/>
      <c r="AA371" s="159"/>
      <c r="AB371" s="159"/>
      <c r="AC371" s="159"/>
      <c r="AD371" s="159"/>
      <c r="AE371" s="174" t="s">
        <v>148</v>
      </c>
      <c r="AF371" s="159"/>
      <c r="AG371" s="159"/>
      <c r="AH371" s="159"/>
      <c r="AI371" s="159"/>
    </row>
    <row r="372" spans="1:35">
      <c r="A372" s="157" t="s">
        <v>9470</v>
      </c>
      <c r="B372" s="159" t="s">
        <v>9471</v>
      </c>
      <c r="C372" s="171" t="s">
        <v>9472</v>
      </c>
      <c r="D372" s="157" t="s">
        <v>36</v>
      </c>
      <c r="E372" s="172" t="s">
        <v>1019</v>
      </c>
      <c r="F372" s="159"/>
      <c r="G372" s="182" t="s">
        <v>9473</v>
      </c>
      <c r="H372" s="159"/>
      <c r="I372" s="159"/>
      <c r="J372" s="159"/>
      <c r="K372" s="159"/>
      <c r="L372" s="159"/>
      <c r="M372" s="159"/>
      <c r="N372" s="159"/>
      <c r="O372" s="159"/>
      <c r="P372" s="159"/>
      <c r="Q372" s="159"/>
      <c r="R372" s="159"/>
      <c r="S372" s="159"/>
      <c r="T372" s="159"/>
      <c r="U372" s="173" t="s">
        <v>9474</v>
      </c>
      <c r="V372" s="159"/>
      <c r="W372" s="162">
        <v>3.6</v>
      </c>
      <c r="X372" s="162">
        <v>5</v>
      </c>
      <c r="Y372" s="174" t="s">
        <v>5336</v>
      </c>
      <c r="Z372" s="159"/>
      <c r="AA372" s="159"/>
      <c r="AB372" s="159"/>
      <c r="AC372" s="159"/>
      <c r="AD372" s="159"/>
      <c r="AE372" s="174" t="s">
        <v>148</v>
      </c>
      <c r="AF372" s="159"/>
      <c r="AG372" s="159"/>
      <c r="AH372" s="159"/>
      <c r="AI372" s="159"/>
    </row>
    <row r="373" spans="1:35">
      <c r="A373" s="157" t="s">
        <v>9475</v>
      </c>
      <c r="B373" s="159" t="s">
        <v>9476</v>
      </c>
      <c r="C373" s="171" t="s">
        <v>9477</v>
      </c>
      <c r="D373" s="157" t="s">
        <v>36</v>
      </c>
      <c r="E373" s="172" t="s">
        <v>1019</v>
      </c>
      <c r="F373" s="159"/>
      <c r="G373" s="182" t="s">
        <v>9259</v>
      </c>
      <c r="H373" s="159"/>
      <c r="I373" s="159"/>
      <c r="J373" s="159"/>
      <c r="K373" s="159"/>
      <c r="L373" s="159"/>
      <c r="M373" s="159"/>
      <c r="N373" s="159"/>
      <c r="O373" s="159"/>
      <c r="P373" s="159"/>
      <c r="Q373" s="159"/>
      <c r="R373" s="159"/>
      <c r="S373" s="159"/>
      <c r="T373" s="159"/>
      <c r="U373" s="171" t="s">
        <v>9478</v>
      </c>
      <c r="V373" s="171" t="s">
        <v>8347</v>
      </c>
      <c r="W373" s="162">
        <v>3.9</v>
      </c>
      <c r="X373" s="162">
        <v>52</v>
      </c>
      <c r="Y373" s="174" t="s">
        <v>5336</v>
      </c>
      <c r="Z373" s="159"/>
      <c r="AA373" s="159"/>
      <c r="AB373" s="159"/>
      <c r="AC373" s="159"/>
      <c r="AD373" s="159"/>
      <c r="AE373" s="174" t="s">
        <v>148</v>
      </c>
      <c r="AF373" s="159"/>
      <c r="AG373" s="159"/>
      <c r="AH373" s="159"/>
      <c r="AI373" s="159"/>
    </row>
    <row r="374" spans="1:35">
      <c r="A374" s="157" t="s">
        <v>9479</v>
      </c>
      <c r="B374" s="159" t="s">
        <v>9480</v>
      </c>
      <c r="C374" s="171" t="s">
        <v>9481</v>
      </c>
      <c r="D374" s="157" t="s">
        <v>36</v>
      </c>
      <c r="E374" s="172" t="s">
        <v>1019</v>
      </c>
      <c r="F374" s="159"/>
      <c r="G374" s="182" t="s">
        <v>282</v>
      </c>
      <c r="H374" s="159"/>
      <c r="I374" s="159"/>
      <c r="J374" s="159"/>
      <c r="K374" s="159"/>
      <c r="L374" s="159"/>
      <c r="M374" s="159"/>
      <c r="N374" s="159"/>
      <c r="O374" s="159"/>
      <c r="P374" s="159"/>
      <c r="Q374" s="159"/>
      <c r="R374" s="159"/>
      <c r="S374" s="159"/>
      <c r="T374" s="159"/>
      <c r="U374" s="171" t="s">
        <v>9482</v>
      </c>
      <c r="V374" s="171" t="s">
        <v>9483</v>
      </c>
      <c r="W374" s="162">
        <v>3.9</v>
      </c>
      <c r="X374" s="162">
        <v>854</v>
      </c>
      <c r="Y374" s="174" t="s">
        <v>5336</v>
      </c>
      <c r="Z374" s="159"/>
      <c r="AA374" s="159"/>
      <c r="AB374" s="159"/>
      <c r="AC374" s="159"/>
      <c r="AD374" s="159"/>
      <c r="AE374" s="174" t="s">
        <v>148</v>
      </c>
      <c r="AF374" s="159"/>
      <c r="AG374" s="159"/>
      <c r="AH374" s="159"/>
      <c r="AI374" s="159"/>
    </row>
    <row r="375" spans="1:35">
      <c r="A375" s="157" t="s">
        <v>9484</v>
      </c>
      <c r="B375" s="159" t="s">
        <v>9485</v>
      </c>
      <c r="C375" s="171" t="s">
        <v>9486</v>
      </c>
      <c r="D375" s="157" t="s">
        <v>36</v>
      </c>
      <c r="E375" s="172" t="s">
        <v>1019</v>
      </c>
      <c r="F375" s="159"/>
      <c r="G375" s="182" t="s">
        <v>9487</v>
      </c>
      <c r="H375" s="159"/>
      <c r="I375" s="159"/>
      <c r="J375" s="159"/>
      <c r="K375" s="159"/>
      <c r="L375" s="159"/>
      <c r="M375" s="159"/>
      <c r="N375" s="159"/>
      <c r="O375" s="159"/>
      <c r="P375" s="159"/>
      <c r="Q375" s="159"/>
      <c r="R375" s="159"/>
      <c r="S375" s="159"/>
      <c r="T375" s="159"/>
      <c r="U375" s="171" t="s">
        <v>9488</v>
      </c>
      <c r="V375" s="171" t="s">
        <v>9489</v>
      </c>
      <c r="W375" s="162">
        <v>3.9</v>
      </c>
      <c r="X375" s="162">
        <v>537</v>
      </c>
      <c r="Y375" s="174" t="s">
        <v>5336</v>
      </c>
      <c r="Z375" s="159"/>
      <c r="AA375" s="159"/>
      <c r="AB375" s="159"/>
      <c r="AC375" s="159"/>
      <c r="AD375" s="159"/>
      <c r="AE375" s="174" t="s">
        <v>148</v>
      </c>
      <c r="AF375" s="159"/>
      <c r="AG375" s="159"/>
      <c r="AH375" s="159"/>
      <c r="AI375" s="159"/>
    </row>
    <row r="376" spans="1:35">
      <c r="A376" s="157" t="s">
        <v>9490</v>
      </c>
      <c r="B376" s="159" t="s">
        <v>9491</v>
      </c>
      <c r="C376" s="171" t="s">
        <v>9492</v>
      </c>
      <c r="D376" s="157" t="s">
        <v>36</v>
      </c>
      <c r="E376" s="172" t="s">
        <v>1019</v>
      </c>
      <c r="F376" s="159"/>
      <c r="G376" s="181"/>
      <c r="H376" s="159"/>
      <c r="I376" s="159"/>
      <c r="J376" s="159"/>
      <c r="K376" s="159"/>
      <c r="L376" s="159"/>
      <c r="M376" s="159"/>
      <c r="N376" s="159"/>
      <c r="O376" s="159"/>
      <c r="P376" s="159"/>
      <c r="Q376" s="159"/>
      <c r="R376" s="159"/>
      <c r="S376" s="159"/>
      <c r="T376" s="159"/>
      <c r="U376" s="171" t="s">
        <v>9493</v>
      </c>
      <c r="V376" s="171" t="s">
        <v>9494</v>
      </c>
      <c r="W376" s="162">
        <v>4.3</v>
      </c>
      <c r="X376" s="162">
        <v>6</v>
      </c>
      <c r="Y376" s="174" t="s">
        <v>5336</v>
      </c>
      <c r="Z376" s="159"/>
      <c r="AA376" s="159"/>
      <c r="AB376" s="159"/>
      <c r="AC376" s="159"/>
      <c r="AD376" s="159"/>
      <c r="AE376" s="174" t="s">
        <v>148</v>
      </c>
      <c r="AF376" s="159"/>
      <c r="AG376" s="159"/>
      <c r="AH376" s="159"/>
      <c r="AI376" s="159"/>
    </row>
    <row r="377" spans="1:35">
      <c r="A377" s="157" t="s">
        <v>9495</v>
      </c>
      <c r="B377" s="159" t="s">
        <v>57</v>
      </c>
      <c r="C377" s="171" t="s">
        <v>9496</v>
      </c>
      <c r="D377" s="157" t="s">
        <v>36</v>
      </c>
      <c r="E377" s="172" t="s">
        <v>1019</v>
      </c>
      <c r="F377" s="159"/>
      <c r="G377" s="181"/>
      <c r="H377" s="159"/>
      <c r="I377" s="159"/>
      <c r="J377" s="159"/>
      <c r="K377" s="159"/>
      <c r="L377" s="159"/>
      <c r="M377" s="159"/>
      <c r="N377" s="159"/>
      <c r="O377" s="159"/>
      <c r="P377" s="159"/>
      <c r="Q377" s="159"/>
      <c r="R377" s="159"/>
      <c r="S377" s="159"/>
      <c r="T377" s="159"/>
      <c r="U377" s="173" t="s">
        <v>9497</v>
      </c>
      <c r="V377" s="159"/>
      <c r="W377" s="162">
        <v>4</v>
      </c>
      <c r="X377" s="162">
        <v>2</v>
      </c>
      <c r="Y377" s="174" t="s">
        <v>5336</v>
      </c>
      <c r="Z377" s="159"/>
      <c r="AA377" s="159"/>
      <c r="AB377" s="159"/>
      <c r="AC377" s="159"/>
      <c r="AD377" s="159"/>
      <c r="AE377" s="174" t="s">
        <v>148</v>
      </c>
      <c r="AF377" s="159"/>
      <c r="AG377" s="159"/>
      <c r="AH377" s="159"/>
      <c r="AI377" s="159"/>
    </row>
    <row r="378" spans="1:35">
      <c r="A378" s="157" t="s">
        <v>9498</v>
      </c>
      <c r="B378" s="159" t="s">
        <v>9499</v>
      </c>
      <c r="C378" s="171" t="s">
        <v>9500</v>
      </c>
      <c r="D378" s="157" t="s">
        <v>36</v>
      </c>
      <c r="E378" s="172" t="s">
        <v>1019</v>
      </c>
      <c r="F378" s="159"/>
      <c r="G378" s="182" t="s">
        <v>9501</v>
      </c>
      <c r="H378" s="159"/>
      <c r="I378" s="159"/>
      <c r="J378" s="159"/>
      <c r="K378" s="159"/>
      <c r="L378" s="159"/>
      <c r="M378" s="159"/>
      <c r="N378" s="159"/>
      <c r="O378" s="159"/>
      <c r="P378" s="159"/>
      <c r="Q378" s="159"/>
      <c r="R378" s="159"/>
      <c r="S378" s="159"/>
      <c r="T378" s="159"/>
      <c r="U378" s="171" t="s">
        <v>9502</v>
      </c>
      <c r="V378" s="171" t="s">
        <v>9503</v>
      </c>
      <c r="W378" s="162">
        <v>3.8</v>
      </c>
      <c r="X378" s="162">
        <v>141</v>
      </c>
      <c r="Y378" s="174" t="s">
        <v>5336</v>
      </c>
      <c r="Z378" s="159"/>
      <c r="AA378" s="159"/>
      <c r="AB378" s="159"/>
      <c r="AC378" s="159"/>
      <c r="AD378" s="159"/>
      <c r="AE378" s="174" t="s">
        <v>148</v>
      </c>
      <c r="AF378" s="159"/>
      <c r="AG378" s="159"/>
      <c r="AH378" s="159"/>
      <c r="AI378" s="159"/>
    </row>
  </sheetData>
  <hyperlinks>
    <hyperlink ref="C2" r:id="rId1" xr:uid="{390DC4C0-47BC-42DA-91D1-039E15BD8527}"/>
    <hyperlink ref="C3" r:id="rId2" xr:uid="{60B4B72B-2BD9-44BA-9C93-DF34486DD79C}"/>
    <hyperlink ref="C4" r:id="rId3" xr:uid="{694712B4-230D-4446-B84C-E475A5769409}"/>
    <hyperlink ref="U4" r:id="rId4" xr:uid="{48029A4C-76C2-4DE0-94B8-169D5337A6D2}"/>
    <hyperlink ref="C5" r:id="rId5" xr:uid="{94ECA559-172B-4E4A-9801-FEC3CDEDCEE0}"/>
    <hyperlink ref="C6" r:id="rId6" xr:uid="{1D41FAB5-8A17-4225-99D1-158B27ED8795}"/>
    <hyperlink ref="C7" r:id="rId7" xr:uid="{41A2AEA7-4885-416A-BCC9-C9F3FF57172A}"/>
    <hyperlink ref="C8" r:id="rId8" xr:uid="{E50AE2DD-8B89-45B8-BC91-78E2CEFFAF9C}"/>
    <hyperlink ref="U8" r:id="rId9" xr:uid="{EEFD44EE-6716-4067-A602-FEAE0300C115}"/>
    <hyperlink ref="C9" r:id="rId10" xr:uid="{F2CF38F7-9AC3-406F-AFE6-7065B7872143}"/>
    <hyperlink ref="U9" r:id="rId11" xr:uid="{3CB56AC9-29A7-4585-9190-4575E1B52A9D}"/>
    <hyperlink ref="V9" r:id="rId12" xr:uid="{F389741E-4BA9-4F03-ABA0-D6CCA6A17284}"/>
    <hyperlink ref="C10" r:id="rId13" xr:uid="{875C85AD-D377-48B5-84C2-2CC33C586579}"/>
    <hyperlink ref="U10" r:id="rId14" xr:uid="{A7CDD66C-C1F5-4261-A4F8-677455FC970C}"/>
    <hyperlink ref="V10" r:id="rId15" xr:uid="{B673376A-7AC0-4DF5-BF9D-BA27739BA784}"/>
    <hyperlink ref="C11" r:id="rId16" xr:uid="{C0312A15-BEBB-4583-9965-E7C4BA14E6BD}"/>
    <hyperlink ref="C12" r:id="rId17" xr:uid="{40B9E7D4-CD1F-4E1A-9689-DBABFFAE442D}"/>
    <hyperlink ref="V12" r:id="rId18" xr:uid="{B684DE60-8424-4730-9F46-213A7A6770F7}"/>
    <hyperlink ref="C13" r:id="rId19" xr:uid="{BF15CBEB-F12F-40BC-BCEC-0D0A6A8F5C96}"/>
    <hyperlink ref="U13" r:id="rId20" xr:uid="{9AF985D9-28FA-4A78-A637-D5FE9AC8AF86}"/>
    <hyperlink ref="V13" r:id="rId21" xr:uid="{2DADA12A-0D5C-47D8-93CD-1E4BF72ECA2E}"/>
    <hyperlink ref="C14" r:id="rId22" xr:uid="{8B03CA15-2C34-445F-AC49-2B82FE2DB00D}"/>
    <hyperlink ref="U14" r:id="rId23" xr:uid="{40E0BC7D-5E10-4EEA-A197-414309D51319}"/>
    <hyperlink ref="V14" r:id="rId24" xr:uid="{46913C91-9FB7-429B-A01D-1C46FA0B330F}"/>
    <hyperlink ref="C15" r:id="rId25" xr:uid="{79489530-2566-41F0-A234-618C9A889852}"/>
    <hyperlink ref="C16" r:id="rId26" xr:uid="{1A429420-A44E-467A-9C6F-A6F3ABE8B34E}"/>
    <hyperlink ref="C17" r:id="rId27" xr:uid="{D224DD07-72EC-49D2-B4D0-712C5C909799}"/>
    <hyperlink ref="U17" r:id="rId28" xr:uid="{8D4CE69A-0CC5-4B3E-90D8-9A87AA28F556}"/>
    <hyperlink ref="V17" r:id="rId29" xr:uid="{54860DC7-18A0-414B-8242-7E7B998E3D9C}"/>
    <hyperlink ref="C18" r:id="rId30" xr:uid="{3F4FDEDC-7C75-49C8-9CBD-B60ABE9B42B1}"/>
    <hyperlink ref="V18" r:id="rId31" xr:uid="{41ED9D33-42B0-425F-B665-86F29B81BD3D}"/>
    <hyperlink ref="C19" r:id="rId32" xr:uid="{D12A8125-D6DF-40DA-AE92-E4E2C0FAB109}"/>
    <hyperlink ref="U19" r:id="rId33" xr:uid="{DA906507-6CA9-4D82-A5FA-9A85C5169CE2}"/>
    <hyperlink ref="C20" r:id="rId34" xr:uid="{6F5E49F5-1855-49B7-A697-6483255F5F59}"/>
    <hyperlink ref="U20" r:id="rId35" xr:uid="{CC3A556B-7040-4BBB-9004-161A65431B80}"/>
    <hyperlink ref="C21" r:id="rId36" xr:uid="{6080E1B4-B8C3-42A6-AF52-5370091178D4}"/>
    <hyperlink ref="C22" r:id="rId37" xr:uid="{C2FE2AD2-2413-4138-B2CB-0DEF9D69DCD7}"/>
    <hyperlink ref="U22" r:id="rId38" xr:uid="{620A870E-BC1F-4346-97BB-5F877E895BDD}"/>
    <hyperlink ref="C23" r:id="rId39" xr:uid="{0807EA4A-4C8F-4DCF-B68F-4447D4937D28}"/>
    <hyperlink ref="U23" r:id="rId40" xr:uid="{F031BFC0-5FD7-4187-AC2E-A4497F85CFCE}"/>
    <hyperlink ref="V23" r:id="rId41" xr:uid="{C46B5895-B9D8-48E4-B056-53BFF071F828}"/>
    <hyperlink ref="C24" r:id="rId42" xr:uid="{BEE96C63-0E71-4BAF-A09C-6C10E8A8B863}"/>
    <hyperlink ref="U24" r:id="rId43" xr:uid="{CB435B1C-1FE9-426A-81BC-E2B7B2DAC2AE}"/>
    <hyperlink ref="C25" r:id="rId44" xr:uid="{8FEF82FF-5100-4D9F-AA45-3F137339CC2C}"/>
    <hyperlink ref="C26" r:id="rId45" xr:uid="{879510B6-15F6-46AC-A106-AE39274B3F10}"/>
    <hyperlink ref="U26" r:id="rId46" xr:uid="{E0B53C35-A1B7-4533-BA15-0922AA37DBDB}"/>
    <hyperlink ref="V26" r:id="rId47" xr:uid="{C4C8B36D-F71B-48C0-9E58-C75BFEA4AF2B}"/>
    <hyperlink ref="C27" r:id="rId48" xr:uid="{527B5318-41DE-4535-A401-5030AA4B8A47}"/>
    <hyperlink ref="U27" r:id="rId49" xr:uid="{0A6D24B1-D45B-4813-9A6A-4F0B09610CB3}"/>
    <hyperlink ref="V27" r:id="rId50" xr:uid="{30ABAD60-D277-4E2E-829A-4E726BFC22F0}"/>
    <hyperlink ref="C28" r:id="rId51" xr:uid="{9864A26D-D2F4-4A1D-BCAB-F4A8C91D0180}"/>
    <hyperlink ref="U28" r:id="rId52" xr:uid="{A0175E28-6900-49E3-A999-30C126708877}"/>
    <hyperlink ref="V28" r:id="rId53" xr:uid="{C032F074-91E4-4CEC-AB87-FBFBD73C5AA4}"/>
    <hyperlink ref="C29" r:id="rId54" xr:uid="{60DCC8F1-6710-48D9-BFD9-CFF7C12B3D13}"/>
    <hyperlink ref="U29" r:id="rId55" xr:uid="{D2EDA90F-B36E-4956-9233-F8E80CFAE73A}"/>
    <hyperlink ref="C30" r:id="rId56" xr:uid="{EF05A380-E356-4809-BE05-D01971E17F36}"/>
    <hyperlink ref="U30" r:id="rId57" xr:uid="{426C08F7-399C-4480-9B53-06CA59350F6D}"/>
    <hyperlink ref="V30" r:id="rId58" xr:uid="{A3D2A1F9-42BA-4559-9BCF-0AE84D739C08}"/>
    <hyperlink ref="C31" r:id="rId59" xr:uid="{C7061CC3-087C-4C62-BE11-4B54FFFE1A5E}"/>
    <hyperlink ref="U31" r:id="rId60" xr:uid="{F8FDD3DC-16F0-4D78-BB45-F847FAEA84C8}"/>
    <hyperlink ref="V31" r:id="rId61" xr:uid="{C879C5D5-6C21-4981-9CCA-79FEB842D4A6}"/>
    <hyperlink ref="C32" r:id="rId62" xr:uid="{D7CBD0CD-FF3F-4BAB-ACAB-B9F05A16C46C}"/>
    <hyperlink ref="U32" r:id="rId63" xr:uid="{A8B148D0-261D-48DE-ABF4-C1A17031FB14}"/>
    <hyperlink ref="V32" r:id="rId64" xr:uid="{B0CE1D59-19CA-4CF9-9C5A-70BBF0D4E44F}"/>
    <hyperlink ref="C33" r:id="rId65" xr:uid="{0A8A83C6-EC98-4598-86EA-2181C5FD2152}"/>
    <hyperlink ref="U33" r:id="rId66" xr:uid="{473729D6-E9C3-4C61-BDAE-462CE1AF5A80}"/>
    <hyperlink ref="V33" r:id="rId67" xr:uid="{2982F085-BDB2-4657-8D80-654CE6AE61AC}"/>
    <hyperlink ref="C34" r:id="rId68" xr:uid="{453F3F9D-34BA-47C0-8FDE-4B1DD6EA4C79}"/>
    <hyperlink ref="U34" r:id="rId69" xr:uid="{2E14DA9E-A66E-4BF1-B64A-3A658BDB89BA}"/>
    <hyperlink ref="C35" r:id="rId70" xr:uid="{EF143BD1-0BE0-4BEE-8276-C3829F404139}"/>
    <hyperlink ref="U35" r:id="rId71" xr:uid="{B58BB005-F7F8-4C8E-B03F-ED2488EDCC7D}"/>
    <hyperlink ref="V35" r:id="rId72" xr:uid="{CB3B618E-DEEA-4B28-882E-061C91BE45AA}"/>
    <hyperlink ref="C36" r:id="rId73" xr:uid="{371DC9F9-D3A7-462A-ADE9-C6F1DB4C233E}"/>
    <hyperlink ref="U36" r:id="rId74" xr:uid="{081A3139-060A-46CD-9832-D25F6778F70F}"/>
    <hyperlink ref="V36" r:id="rId75" xr:uid="{BDEDEC38-3255-4B2E-A026-AFB077B55979}"/>
    <hyperlink ref="C37" r:id="rId76" xr:uid="{90664C0C-CF38-4D9B-B390-B4C319896F14}"/>
    <hyperlink ref="U37" r:id="rId77" xr:uid="{00C9C729-856D-4F13-B3AB-3031EFC2B444}"/>
    <hyperlink ref="C38" r:id="rId78" xr:uid="{06FA0A05-EEBE-4646-AC54-08E8C995BE71}"/>
    <hyperlink ref="V38" r:id="rId79" xr:uid="{6B7192FC-2131-41B1-B6AB-965FE941A00D}"/>
    <hyperlink ref="C39" r:id="rId80" xr:uid="{D94D0FDF-B53C-4BA1-B8AA-86366B867EFC}"/>
    <hyperlink ref="C40" r:id="rId81" xr:uid="{E9696C5F-97D7-4852-8117-BC4743DD0DB6}"/>
    <hyperlink ref="U40" r:id="rId82" xr:uid="{3A20DF62-24DE-4771-901E-39773EFFF8EF}"/>
    <hyperlink ref="V40" r:id="rId83" xr:uid="{98657533-D86C-4AE0-B044-66A65F694192}"/>
    <hyperlink ref="C41" r:id="rId84" xr:uid="{C25D3A61-256C-4A3C-8736-527F0CC935F3}"/>
    <hyperlink ref="C42" r:id="rId85" xr:uid="{7EB7A054-26D9-4F5B-B21B-5BC50D21E60C}"/>
    <hyperlink ref="C43" r:id="rId86" xr:uid="{575A693B-AF70-43B9-AD64-8505C5638B14}"/>
    <hyperlink ref="U43" r:id="rId87" xr:uid="{3AD1F1C2-F8A9-44A9-8117-D57A39FD5576}"/>
    <hyperlink ref="C44" r:id="rId88" xr:uid="{8F07E650-E755-41FF-B2A8-1353C1303D3E}"/>
    <hyperlink ref="C45" r:id="rId89" xr:uid="{37B2C0C3-777B-4BD9-83ED-C003C906812B}"/>
    <hyperlink ref="C46" r:id="rId90" xr:uid="{ECB7026F-79A8-4FDB-8216-E51575900193}"/>
    <hyperlink ref="C47" r:id="rId91" xr:uid="{4D52C52A-B49F-4B74-A932-B30430B520F7}"/>
    <hyperlink ref="C48" r:id="rId92" xr:uid="{68326E4C-892B-467F-AA2F-C06D6358362D}"/>
    <hyperlink ref="C49" r:id="rId93" xr:uid="{B3F21F35-2A41-4565-9DA2-65C26A04718E}"/>
    <hyperlink ref="U49" r:id="rId94" xr:uid="{711C8281-E85E-42F8-BB74-07593A4E3ABE}"/>
    <hyperlink ref="C50" r:id="rId95" xr:uid="{75ACF02C-5CDD-4E85-B72C-9379CAEDF144}"/>
    <hyperlink ref="C51" r:id="rId96" xr:uid="{5D03D35D-0815-429E-96EE-2B6DA8183BB5}"/>
    <hyperlink ref="U51" r:id="rId97" xr:uid="{C77DB0CC-C8DC-4620-8C37-DB0768DC36A2}"/>
    <hyperlink ref="V51" r:id="rId98" xr:uid="{2368616D-BFB3-461C-A382-605665329B76}"/>
    <hyperlink ref="C52" r:id="rId99" xr:uid="{2C2F158F-8AA0-4233-8C78-25EC4466C63A}"/>
    <hyperlink ref="U52" r:id="rId100" xr:uid="{549FEDB6-A623-443F-86C0-055DBDB8C6CF}"/>
    <hyperlink ref="V52" r:id="rId101" xr:uid="{2ECAE502-8EE8-4B80-86F9-2A56D04BE418}"/>
    <hyperlink ref="C53" r:id="rId102" xr:uid="{E5A9C0B9-96E1-4F78-BEB1-4A661ACA219B}"/>
    <hyperlink ref="U53" r:id="rId103" xr:uid="{1EED9FF6-572A-428D-ADD0-DF74380C904B}"/>
    <hyperlink ref="C54" r:id="rId104" xr:uid="{0436D713-F806-49C4-9240-9AAA650000BC}"/>
    <hyperlink ref="C55" r:id="rId105" xr:uid="{01F79F05-DFB0-4D7A-A3EA-D2F96FA6B5DB}"/>
    <hyperlink ref="C56" r:id="rId106" xr:uid="{BAF746C3-5DDE-4D5C-B6CA-514585F9A094}"/>
    <hyperlink ref="U56" r:id="rId107" xr:uid="{07A5DFB7-FE03-46FD-BD1F-D3F000FA41CB}"/>
    <hyperlink ref="C57" r:id="rId108" xr:uid="{1887D419-C452-43F5-9EF5-4010948024C8}"/>
    <hyperlink ref="V57" r:id="rId109" xr:uid="{9B962A83-91C5-4A54-A158-2A6D054DF368}"/>
    <hyperlink ref="C58" r:id="rId110" xr:uid="{5FCDF497-6374-4AFC-9F28-0372323511EA}"/>
    <hyperlink ref="C59" r:id="rId111" xr:uid="{93CC3C38-6C9F-48AC-8AB8-71B30F460AEB}"/>
    <hyperlink ref="U59" r:id="rId112" xr:uid="{6A859FB5-C3B9-47DA-ADEE-501380BE57EB}"/>
    <hyperlink ref="C60" r:id="rId113" xr:uid="{2E24C900-177C-49C1-BBDF-F289FEBA112D}"/>
    <hyperlink ref="C61" r:id="rId114" xr:uid="{525A6AA3-DFBD-42F0-B9E3-35E06736B6F5}"/>
    <hyperlink ref="U61" r:id="rId115" xr:uid="{76B5AF44-5A96-4D82-9DAE-2A19E26DE00E}"/>
    <hyperlink ref="C62" r:id="rId116" xr:uid="{9BD8DE95-0348-493B-9419-AD1FBFE14E4F}"/>
    <hyperlink ref="V62" r:id="rId117" xr:uid="{88B726C8-AD46-47F0-9D33-982D4487D1FD}"/>
    <hyperlink ref="C63" r:id="rId118" xr:uid="{8DE390D2-AA13-46ED-AB85-FB126A2F6754}"/>
    <hyperlink ref="U63" r:id="rId119" xr:uid="{C1F7C891-8F78-4760-A2DA-ECC29A1A18BD}"/>
    <hyperlink ref="V63" r:id="rId120" xr:uid="{5F82CDAD-A624-47E8-A56D-A3BE53F894D1}"/>
    <hyperlink ref="C64" r:id="rId121" xr:uid="{CE317B82-7E19-4E8F-A7FA-EC10A2D9F1A9}"/>
    <hyperlink ref="U64" r:id="rId122" xr:uid="{95C24F57-E449-4D43-B69D-3234EBD6DCDD}"/>
    <hyperlink ref="V64" r:id="rId123" xr:uid="{AFC3B3A9-A915-45B5-9909-72E36F83FF9E}"/>
    <hyperlink ref="C65" r:id="rId124" xr:uid="{4DAF93A4-2A6B-4A8C-A115-163BB4AFB8C3}"/>
    <hyperlink ref="U65" r:id="rId125" xr:uid="{DB2DA2C8-A0B2-447D-87A2-343F94EBCB15}"/>
    <hyperlink ref="C66" r:id="rId126" xr:uid="{84B5ECF7-D938-4AF7-9FA6-F6661AACAB9B}"/>
    <hyperlink ref="U66" r:id="rId127" xr:uid="{0CE6C333-384A-43F6-BC1B-A7E9140FE549}"/>
    <hyperlink ref="C67" r:id="rId128" xr:uid="{A9B0E158-7AC8-4BD6-A6F8-3893FF5AE90D}"/>
    <hyperlink ref="C68" r:id="rId129" xr:uid="{D7DA778C-E06C-4FC1-A620-14CC6CD30D6B}"/>
    <hyperlink ref="C69" r:id="rId130" xr:uid="{B661DC54-9FAA-4BB8-A9B2-7FE74D815992}"/>
    <hyperlink ref="U69" r:id="rId131" xr:uid="{D95BD1D5-2807-4877-A77D-AF7AE18AB0C3}"/>
    <hyperlink ref="C70" r:id="rId132" xr:uid="{D94B8DAE-F817-4675-8D5F-704016E30061}"/>
    <hyperlink ref="C71" r:id="rId133" xr:uid="{AD22DE16-628D-4FBF-AAEA-AC871EBBC18A}"/>
    <hyperlink ref="U71" r:id="rId134" xr:uid="{E534F258-9C75-47A1-B3B9-129EE34F309C}"/>
    <hyperlink ref="V71" r:id="rId135" xr:uid="{508E90EF-397F-4D7C-9AC0-81FE7AF27BB7}"/>
    <hyperlink ref="C72" r:id="rId136" xr:uid="{CB6780EC-C1FF-4B40-8D53-18806719B504}"/>
    <hyperlink ref="V72" r:id="rId137" xr:uid="{43B4F96E-510A-48A2-A373-FAB4EE532F76}"/>
    <hyperlink ref="C73" r:id="rId138" xr:uid="{6607A3FC-F287-41C8-ACE8-04EE3D684069}"/>
    <hyperlink ref="C74" r:id="rId139" xr:uid="{1867A01D-DADE-45B1-8A82-9BB6B239491C}"/>
    <hyperlink ref="U74" r:id="rId140" xr:uid="{F639670A-A8E7-42A4-A790-5CBBDD34F063}"/>
    <hyperlink ref="C75" r:id="rId141" xr:uid="{EBF5FEDB-7B7F-44A0-A776-D29F39C76008}"/>
    <hyperlink ref="C76" r:id="rId142" xr:uid="{697326B9-C665-4D67-AEAA-73E4FDA5104E}"/>
    <hyperlink ref="U76" r:id="rId143" xr:uid="{7711B87B-C569-49BE-AA0D-576341F1C259}"/>
    <hyperlink ref="C77" r:id="rId144" xr:uid="{E3EE5F97-2085-40BD-A03D-159A4E5F03BE}"/>
    <hyperlink ref="U77" r:id="rId145" xr:uid="{C5D9E3F3-35F5-43A8-B679-D899F37563BB}"/>
    <hyperlink ref="V77" r:id="rId146" xr:uid="{AE40EDF8-FD06-4AF6-BC7D-F400C0C133ED}"/>
    <hyperlink ref="C78" r:id="rId147" xr:uid="{E1AE01DA-686B-4421-99AB-9B28B23E5885}"/>
    <hyperlink ref="U78" r:id="rId148" xr:uid="{10EDFEDB-9602-42E0-869F-28B8D592B252}"/>
    <hyperlink ref="C79" r:id="rId149" xr:uid="{1B646936-F578-42B8-BBA5-F561E4B7E054}"/>
    <hyperlink ref="U79" r:id="rId150" xr:uid="{F1976467-73CE-45CB-90D7-CB5E2FCB34BD}"/>
    <hyperlink ref="C80" r:id="rId151" xr:uid="{5AD43079-3C32-4794-AF2F-4812EFB9D8D1}"/>
    <hyperlink ref="U80" r:id="rId152" xr:uid="{14DA5492-0902-4F6F-9E88-C98AD4602282}"/>
    <hyperlink ref="C81" r:id="rId153" xr:uid="{094ADC97-7AA9-4CAB-9050-EA48ADF8C17C}"/>
    <hyperlink ref="C82" r:id="rId154" xr:uid="{3D3B1BFC-8D9A-4EE9-B411-8812F48004E6}"/>
    <hyperlink ref="C83" r:id="rId155" xr:uid="{3C9927CB-A044-49B7-8441-DD1DDFA38E0E}"/>
    <hyperlink ref="U83" r:id="rId156" xr:uid="{59952342-427E-432B-B8C8-9C52049006B0}"/>
    <hyperlink ref="C84" r:id="rId157" xr:uid="{5E44B716-078D-45A6-B863-E755472C03D2}"/>
    <hyperlink ref="U84" r:id="rId158" xr:uid="{6F83CE0B-D4A9-4F3F-9AE0-0B795329968B}"/>
    <hyperlink ref="V84" r:id="rId159" xr:uid="{D253FD77-3DFD-4AF8-8290-A7D571197898}"/>
    <hyperlink ref="C85" r:id="rId160" xr:uid="{256340CA-47AD-4846-ACA8-825975AF6F6E}"/>
    <hyperlink ref="U85" r:id="rId161" xr:uid="{A9AE1B45-47C9-481D-A952-18364BB044DE}"/>
    <hyperlink ref="C86" r:id="rId162" xr:uid="{7B1B9934-85F3-4DF2-B6C6-40FF1EE66D56}"/>
    <hyperlink ref="U86" r:id="rId163" xr:uid="{1435A4FF-1AB8-4500-AA5E-282354333277}"/>
    <hyperlink ref="V86" r:id="rId164" xr:uid="{781F1282-63C8-4D2D-A094-1288C6146F66}"/>
    <hyperlink ref="C87" r:id="rId165" xr:uid="{B1BE28F7-F08B-4F13-8C1B-C5395AAB1C28}"/>
    <hyperlink ref="U87" r:id="rId166" xr:uid="{8F571D93-B3AD-4E7A-B90D-DB90CC885831}"/>
    <hyperlink ref="C88" r:id="rId167" xr:uid="{40A9F16C-9D7E-44EF-A82D-2EE0CDD3CAD3}"/>
    <hyperlink ref="C89" r:id="rId168" xr:uid="{8891C0B7-57DF-4EB0-BD7D-91029FB3B68A}"/>
    <hyperlink ref="U89" r:id="rId169" xr:uid="{112FED28-A261-4172-AB78-FD38D4D3B664}"/>
    <hyperlink ref="C90" r:id="rId170" xr:uid="{FD92A575-300E-40D4-9699-90993FC46DC9}"/>
    <hyperlink ref="C91" r:id="rId171" xr:uid="{4D493655-E289-4B64-A6BF-AC94B81A6A7D}"/>
    <hyperlink ref="U91" r:id="rId172" xr:uid="{823086AC-78EF-4FD3-9E34-1BC6A0774F20}"/>
    <hyperlink ref="C92" r:id="rId173" xr:uid="{F5F37EDB-951D-4B49-A453-64CB4AA9986E}"/>
    <hyperlink ref="U92" r:id="rId174" xr:uid="{402FBEF7-F3F9-499B-9F46-DA28A3ECFB58}"/>
    <hyperlink ref="V92" r:id="rId175" xr:uid="{CBC2CF40-842A-4032-8C02-E392862F129D}"/>
    <hyperlink ref="C93" r:id="rId176" xr:uid="{05C76D82-CF85-459C-9649-B24029325D48}"/>
    <hyperlink ref="U93" r:id="rId177" xr:uid="{8B2BF917-9841-43F9-B7B4-B7055D457438}"/>
    <hyperlink ref="V93" r:id="rId178" xr:uid="{E97C59E9-314A-4A30-98E3-146A0218DCF2}"/>
    <hyperlink ref="C94" r:id="rId179" xr:uid="{13A5A0A2-E0D0-409C-BAB4-FA9C7AEB2D75}"/>
    <hyperlink ref="U94" r:id="rId180" xr:uid="{9016C8C2-BC6C-48F9-A816-ED8C3D0B92AC}"/>
    <hyperlink ref="C95" r:id="rId181" xr:uid="{C60D02D3-30FC-44C3-8017-D54877900FBC}"/>
    <hyperlink ref="C96" r:id="rId182" xr:uid="{E7AF8FA0-D53A-4AB5-87E4-A9E2E9225DE6}"/>
    <hyperlink ref="C97" r:id="rId183" xr:uid="{B15C5E8D-7FC6-44B0-849F-AA160C9FD3DC}"/>
    <hyperlink ref="C98" r:id="rId184" xr:uid="{3E4673A2-B780-4033-8170-CC14563F79C4}"/>
    <hyperlink ref="U98" r:id="rId185" xr:uid="{41AC9F47-0EE3-425D-842D-7D9A2F990AAA}"/>
    <hyperlink ref="C99" r:id="rId186" xr:uid="{417DD16A-BBAA-48FE-8CFC-7CBC508B70E3}"/>
    <hyperlink ref="C100" r:id="rId187" xr:uid="{C6EB57B4-65EE-4714-88C3-98E6053F939E}"/>
    <hyperlink ref="C101" r:id="rId188" xr:uid="{FC43C1CB-0175-44D9-BA4F-7B8E3BE2CF73}"/>
    <hyperlink ref="C102" r:id="rId189" xr:uid="{7713F0EF-623A-474D-B507-4148F26A65D3}"/>
    <hyperlink ref="C103" r:id="rId190" xr:uid="{D400F6E8-8662-4E1C-99F0-AFAD9801ADF6}"/>
    <hyperlink ref="C104" r:id="rId191" xr:uid="{A792E291-64D9-4BF6-BBAD-352E4CF2372D}"/>
    <hyperlink ref="C105" r:id="rId192" xr:uid="{AF7865E5-A06A-4B31-8C96-B35BDAFB1FBC}"/>
    <hyperlink ref="C106" r:id="rId193" xr:uid="{DAA01C66-8AC5-4934-9462-C3CFEC67141F}"/>
    <hyperlink ref="C107" r:id="rId194" xr:uid="{8A15F49C-AB2B-4E5B-961B-C5B264CD2DAE}"/>
    <hyperlink ref="C108" r:id="rId195" xr:uid="{2E5A2E07-B74F-4547-9580-3A54C88D63BC}"/>
    <hyperlink ref="U108" r:id="rId196" xr:uid="{B34E057C-F919-40C5-B6C8-3FA7CBD2C58B}"/>
    <hyperlink ref="V108" r:id="rId197" xr:uid="{C2072FAB-E7F1-46B0-BDCC-4C91C9BC3CA8}"/>
    <hyperlink ref="C109" r:id="rId198" xr:uid="{9745D3D1-3FA8-4021-9FC8-92E7FA7492A9}"/>
    <hyperlink ref="C110" r:id="rId199" xr:uid="{E5378B9F-626A-4AB2-9EEA-1CF6EC009DD2}"/>
    <hyperlink ref="U110" r:id="rId200" xr:uid="{1A6DF109-7BC3-49F1-A632-FD941BAA1F20}"/>
    <hyperlink ref="C111" r:id="rId201" xr:uid="{426E48A6-95FE-4919-AF80-7872A83990A1}"/>
    <hyperlink ref="U111" r:id="rId202" xr:uid="{A1FB6F3C-9B79-48F1-B702-83387F51D272}"/>
    <hyperlink ref="C112" r:id="rId203" xr:uid="{12A84752-C14D-45E0-AA22-0F6685BC7C7A}"/>
    <hyperlink ref="U112" r:id="rId204" xr:uid="{37240712-85B3-4A25-A427-86512D72E62F}"/>
    <hyperlink ref="C113" r:id="rId205" xr:uid="{657D2AF7-4FE7-4984-80E7-D4FB1434E678}"/>
    <hyperlink ref="C114" r:id="rId206" xr:uid="{69405CF5-4EDD-4329-B04A-E5A49039B6E4}"/>
    <hyperlink ref="C115" r:id="rId207" xr:uid="{F7502568-5763-4585-BAC2-1A5D7D5B97AB}"/>
    <hyperlink ref="C116" r:id="rId208" xr:uid="{0AC854A7-368E-4B19-9B4F-EA81F1E6E530}"/>
    <hyperlink ref="U116" r:id="rId209" xr:uid="{3AC1E442-DCAF-40B9-95D8-D5DD66E1B4D1}"/>
    <hyperlink ref="C117" r:id="rId210" xr:uid="{122D8331-376D-4E3C-8D00-3FC9541F6E23}"/>
    <hyperlink ref="C118" r:id="rId211" xr:uid="{C2F482AF-E94B-433F-A401-51DC79E9C435}"/>
    <hyperlink ref="C119" r:id="rId212" xr:uid="{964AC28A-524E-42CB-8853-FFA19F044BB6}"/>
    <hyperlink ref="C120" r:id="rId213" xr:uid="{FEA40706-3801-4BB1-B8CF-22F300D511F9}"/>
    <hyperlink ref="U120" r:id="rId214" xr:uid="{6294AD9E-5147-4794-806F-95B3FC984A96}"/>
    <hyperlink ref="C121" r:id="rId215" xr:uid="{14BAA528-F1AB-4FAF-AD40-3F0B6A347236}"/>
    <hyperlink ref="C122" r:id="rId216" xr:uid="{41561936-D49F-4D2C-8DFC-AABBED2AC285}"/>
    <hyperlink ref="C123" r:id="rId217" xr:uid="{F60D35E3-899A-4F73-9F84-1B1B8186582B}"/>
    <hyperlink ref="C124" r:id="rId218" xr:uid="{FC0056D0-4159-4E3F-9F3F-D608F570615F}"/>
    <hyperlink ref="V124" r:id="rId219" xr:uid="{D32147C5-5237-46CE-BF88-5F4B5E45F6C9}"/>
    <hyperlink ref="C125" r:id="rId220" xr:uid="{7ED44C10-512C-46E0-B215-703F200A965D}"/>
    <hyperlink ref="V125" r:id="rId221" xr:uid="{4177BDE2-8CD5-49C9-9AB0-BB209ABD0CC8}"/>
    <hyperlink ref="C126" r:id="rId222" xr:uid="{1EA56FC2-6DAC-487C-86A8-D541A57DBD99}"/>
    <hyperlink ref="C127" r:id="rId223" xr:uid="{730E14EA-A10F-4F1F-844F-2DAAC737A82E}"/>
    <hyperlink ref="V127" r:id="rId224" xr:uid="{19472F7D-C59C-4802-9136-356B519B9749}"/>
    <hyperlink ref="C128" r:id="rId225" xr:uid="{D9110F6D-5553-424F-B8A6-DD8D39FAE29C}"/>
    <hyperlink ref="U128" r:id="rId226" xr:uid="{6CF2A7A6-F9D0-4894-97DF-9EE1F401F90A}"/>
    <hyperlink ref="V128" r:id="rId227" xr:uid="{F2B7AA35-6115-4CB8-AEB6-C0520291DAE5}"/>
    <hyperlink ref="C129" r:id="rId228" xr:uid="{0D953825-EC35-40B2-9B6B-F5214EA51796}"/>
    <hyperlink ref="U129" r:id="rId229" xr:uid="{CA30711E-3011-42E6-A9E6-1D66B276ECD9}"/>
    <hyperlink ref="C130" r:id="rId230" xr:uid="{93E3A15C-FA8B-4A1B-9C93-0AF7E4AB4C83}"/>
    <hyperlink ref="C131" r:id="rId231" xr:uid="{6D498039-8BC2-4B93-AB9A-8BCFC95BD041}"/>
    <hyperlink ref="V131" r:id="rId232" xr:uid="{4303D4D3-F3DA-425B-A9F6-8665247BE349}"/>
    <hyperlink ref="C132" r:id="rId233" xr:uid="{ECCD61BF-CD6E-40A5-A48E-B20B43393E43}"/>
    <hyperlink ref="U132" r:id="rId234" xr:uid="{880D21A5-0C27-420E-9A70-BDA671B92A75}"/>
    <hyperlink ref="V132" r:id="rId235" xr:uid="{1EC7B7FA-A1F4-4F7A-AC6B-DB28BFC38D88}"/>
    <hyperlink ref="C133" r:id="rId236" xr:uid="{960F04D7-197A-428A-B268-22EDC8B791C3}"/>
    <hyperlink ref="C134" r:id="rId237" xr:uid="{BB31B8A4-6811-4317-9927-9A0B20DA0A2B}"/>
    <hyperlink ref="U134" r:id="rId238" xr:uid="{7BBD5A49-B3A9-480A-8F18-13FEC75686F8}"/>
    <hyperlink ref="V134" r:id="rId239" xr:uid="{D2741042-EDEE-4FDB-B596-BB517EC5EA9B}"/>
    <hyperlink ref="C135" r:id="rId240" xr:uid="{3999A325-FD75-41C2-BC43-059494EEE4B1}"/>
    <hyperlink ref="U135" r:id="rId241" xr:uid="{E150C659-4D0D-4CF7-AF57-487F78332942}"/>
    <hyperlink ref="V135" r:id="rId242" xr:uid="{A40F1C33-2BC5-4EFD-AE02-042836486DE0}"/>
    <hyperlink ref="C136" r:id="rId243" xr:uid="{A5B0E6EA-F97F-4A00-BCB3-398AD5F2CD4D}"/>
    <hyperlink ref="C137" r:id="rId244" xr:uid="{D467D0CE-0936-4317-884F-93AD01AC2A72}"/>
    <hyperlink ref="C138" r:id="rId245" xr:uid="{7B5B920D-45FE-4683-9029-CB3DA07A481F}"/>
    <hyperlink ref="U138" r:id="rId246" xr:uid="{8957F8E8-420B-46A9-8058-2BD1233C5324}"/>
    <hyperlink ref="V138" r:id="rId247" xr:uid="{6A4C94C4-1547-4A81-AC00-1E0AD3DBE183}"/>
    <hyperlink ref="C139" r:id="rId248" xr:uid="{A9F95158-9FA6-426C-B001-99146D174E85}"/>
    <hyperlink ref="C140" r:id="rId249" xr:uid="{A3F60122-212F-4379-81F6-8BFD1B8B35D4}"/>
    <hyperlink ref="V140" r:id="rId250" xr:uid="{A2F10AB3-4EB7-4D10-B94A-9FE23F716EF5}"/>
    <hyperlink ref="C141" r:id="rId251" xr:uid="{AB124016-7F9B-4B8F-AE22-FC62B229BAFA}"/>
    <hyperlink ref="C142" r:id="rId252" xr:uid="{6966A1AA-C7D5-4D08-92CB-399245C28896}"/>
    <hyperlink ref="U142" r:id="rId253" xr:uid="{E0F9924D-423E-4A2F-9DED-D7F49DF8A490}"/>
    <hyperlink ref="C143" r:id="rId254" xr:uid="{7C20806B-E122-43C1-8B58-C026433A7555}"/>
    <hyperlink ref="U143" r:id="rId255" location="rlfi=hd:;si:2840456810213512778,l,Ch50ZW5uaXMgY291cnQgaW4gYW5kaHJhIHByYWRlc2haLgoMdGVubmlzIGNvdXJ0Ih50ZW5uaXMgY291cnQgaW4gYW5kaHJhIHByYWRlc2g;mv:[[18.3174596,83.6811245],[13.3532102,77.256925]];tbs:lrf:!1m4!1u3!2m2!3m1!1e1!1m4!1u2!2m2!2m1!1e1!1m4!1u16!2m2!16m1!1e1!1m4!1u16!2m2!16m1!1e2!2m1!1e2!2m1!1e16!2m1!1e3!3sIAE,lf:1,lf_ui:2" xr:uid="{1F8D6B96-0E93-4238-A2F8-FD62B245E62D}"/>
    <hyperlink ref="C144" r:id="rId256" xr:uid="{5CABEA90-9921-474E-B2D9-C0E6ABD4928A}"/>
    <hyperlink ref="U144" r:id="rId257" location="rlfi=hd:;si:15886674051450545468;mv:[[18.3174596,83.6811245],[13.3532102,77.256925]]" xr:uid="{F336D891-9845-4BD8-97FF-071541AE8756}"/>
    <hyperlink ref="C145" r:id="rId258" xr:uid="{D49E9F7E-521E-47D9-9810-D5016D5B4BA5}"/>
    <hyperlink ref="U145" r:id="rId259" location="rlfi=hd:;si:12639484769969224216;mv:[[18.3174596,83.6811245],[13.3532102,77.256925]]" xr:uid="{6E7F5ACC-4D2C-45BE-96F4-474123E895AB}"/>
    <hyperlink ref="C146" r:id="rId260" xr:uid="{3B4446F6-0F08-433B-91D2-221CB71EEE3E}"/>
    <hyperlink ref="U146" r:id="rId261" location="rlfi=hd:;si:8632565428667234114,l,Ch50ZW5uaXMgY291cnQgaW4gYW5kaHJhIHByYWRlc2haLgoMdGVubmlzIGNvdXJ0Ih50ZW5uaXMgY291cnQgaW4gYW5kaHJhIHByYWRlc2g;mv:[[18.3174596,83.6811245],[13.3532102,77.256925]]" xr:uid="{DC7DA1DD-65D0-4C0F-A22B-FACCB2E02871}"/>
    <hyperlink ref="C147" r:id="rId262" xr:uid="{FE12B552-4C40-45F5-8DD1-91EFB05CB8E6}"/>
    <hyperlink ref="U147" r:id="rId263" location="rlfi=hd:;si:12730334831611373192;mv:[[18.3174596,83.6811245],[13.3532102,77.256925]]" xr:uid="{62E675E9-AAE3-423C-816C-15A30445C316}"/>
    <hyperlink ref="C148" r:id="rId264" xr:uid="{F8FF003D-7F47-4592-BC8E-1AF71297AE91}"/>
    <hyperlink ref="U148" r:id="rId265" location="rlfi=hd:;si:16222763047720477091;mv:[[18.3174596,83.6811245],[13.3532102,77.256925]]" xr:uid="{B1D8869D-40A0-49B7-932A-A7D549EA93D5}"/>
    <hyperlink ref="C149" r:id="rId266" xr:uid="{77711F9B-695F-4308-B26A-864E8BCBFD6A}"/>
    <hyperlink ref="U149" r:id="rId267" location="rlfi=hd:;si:12849194751524120790;mv:[[18.3174596,83.6811245],[13.3532102,77.256925]]" xr:uid="{7D133E55-423E-4222-9E0C-38E1A00A4478}"/>
    <hyperlink ref="C150" r:id="rId268" xr:uid="{7452E791-984D-4570-8020-AFB2BD96A9C0}"/>
    <hyperlink ref="U150" r:id="rId269" location="rlfi=hd:;si:17158206454799683430,l,Ch50ZW5uaXMgY291cnQgaW4gYW5kaHJhIHByYWRlc2haLgoMdGVubmlzIGNvdXJ0Ih50ZW5uaXMgY291cnQgaW4gYW5kaHJhIHByYWRlc2g;mv:[[18.3174596,83.6811245],[13.3532102,77.256925]]" xr:uid="{CF1CF00A-6F10-4C1C-A30E-8488D0541DAF}"/>
    <hyperlink ref="C151" r:id="rId270" xr:uid="{7C03E1B9-EC8A-46E4-A51F-B2BB9CA2490D}"/>
    <hyperlink ref="U151" r:id="rId271" location="rlfi=hd:;si:533052498578717002;mv:[[18.3174596,83.6811245],[13.3532102,77.256925]]" xr:uid="{C41A0C70-1C34-49B4-A0B4-33620B45A727}"/>
    <hyperlink ref="C152" r:id="rId272" xr:uid="{84762833-E88C-4CDF-8236-E2D2399E89B6}"/>
    <hyperlink ref="U152" r:id="rId273" location="rlfi=hd:;si:7083506747045135114,l,Ch50ZW5uaXMgY291cnQgaW4gYW5kaHJhIHByYWRlc2haLgoMdGVubmlzIGNvdXJ0Ih50ZW5uaXMgY291cnQgaW4gYW5kaHJhIHByYWRlc2g;mv:[[18.3174596,83.6811245],[13.3532102,77.256925]]" xr:uid="{092ACDB7-CE9C-402E-912E-9A9B129025F5}"/>
    <hyperlink ref="C153" r:id="rId274" xr:uid="{118CB136-C7E0-469C-8EEB-341C309654F3}"/>
    <hyperlink ref="U153" r:id="rId275" location="rlfi=hd:;si:15481660576495463714,l,Ch50ZW5uaXMgY291cnQgaW4gYW5kaHJhIHByYWRlc2haLgoMdGVubmlzIGNvdXJ0Ih50ZW5uaXMgY291cnQgaW4gYW5kaHJhIHByYWRlc2g;mv:[[18.3174596,83.6811245],[13.3532102,77.256925]]" xr:uid="{C5B6352C-DAC4-4CA4-BD47-00A7F74EAF80}"/>
    <hyperlink ref="C154" r:id="rId276" xr:uid="{CB64D0C3-9A20-49AB-A0CA-3366520D9710}"/>
    <hyperlink ref="U154" r:id="rId277" location="rlfi=hd:;si:3654211241389833463;mv:[[18.3174596,83.6811245],[13.3532102,77.256925]]" xr:uid="{6A6A976B-E68C-4048-BA80-BE05581AD039}"/>
    <hyperlink ref="C155" r:id="rId278" xr:uid="{9D413F10-D014-45B9-8120-982D879EA46C}"/>
    <hyperlink ref="U155" r:id="rId279" location="rlfi=hd:;si:9566231291971749484,l,Ch50ZW5uaXMgY291cnQgaW4gYW5kaHJhIHByYWRlc2haLgoMdGVubmlzIGNvdXJ0Ih50ZW5uaXMgY291cnQgaW4gYW5kaHJhIHByYWRlc2g;mv:[[18.3174596,83.6811245],[13.3532102,77.256925]]" xr:uid="{EA7DB724-7C98-4595-AF44-2564D71E120E}"/>
    <hyperlink ref="C156" r:id="rId280" xr:uid="{2C785BDD-1F1F-4F12-9BE0-B89C0DEF7044}"/>
    <hyperlink ref="U156" r:id="rId281" location="rlfi=hd:;si:3120438924232113434;mv:[[18.3174596,83.6811245],[13.3532102,77.256925]]" xr:uid="{B6AF6EBA-8928-4175-981F-5CBA2A092D7C}"/>
    <hyperlink ref="C157" r:id="rId282" xr:uid="{F11A3796-7FAC-49C9-90DD-2F80A43E57A1}"/>
    <hyperlink ref="U157" r:id="rId283" location="rlfi=hd:;si:401232498705716102,l,Ch50ZW5uaXMgY291cnQgaW4gYW5kaHJhIHByYWRlc2haLgoMdGVubmlzIGNvdXJ0Ih50ZW5uaXMgY291cnQgaW4gYW5kaHJhIHByYWRlc2g;mv:[[18.3174596,83.6811245],[13.3532102,77.256925]]" xr:uid="{B54B5D47-AE95-417A-9231-C4BBF1BBEDCF}"/>
    <hyperlink ref="C158" r:id="rId284" xr:uid="{59F7E2B3-D862-481B-BDB9-38C37249045D}"/>
    <hyperlink ref="U158" r:id="rId285" location="rlfi=hd:;si:14226290700192188646,l,Ch50ZW5uaXMgY291cnQgaW4gYW5kaHJhIHByYWRlc2haLgoMdGVubmlzIGNvdXJ0Ih50ZW5uaXMgY291cnQgaW4gYW5kaHJhIHByYWRlc2g;mv:[[18.3174596,83.6811245],[13.3532102,77.256925]]" xr:uid="{6265055B-D4E8-4B8D-B6D6-EAFF727D67A3}"/>
    <hyperlink ref="V158" r:id="rId286" xr:uid="{B1F21240-ACC9-40F2-9ECA-FFB83E3D47C7}"/>
    <hyperlink ref="C159" r:id="rId287" xr:uid="{34A555EE-997D-4508-A948-7CC9E39DB147}"/>
    <hyperlink ref="U159" r:id="rId288" location="rlfi=hd:;si:14881307852488441480;mv:[[18.3174596,83.6811245],[13.3532102,77.256925]]" xr:uid="{F8404396-A5E6-44BB-82CB-0758F4C96C20}"/>
    <hyperlink ref="C160" r:id="rId289" xr:uid="{31BEF8C9-6E7E-4BE1-B3C1-C177A4180E4D}"/>
    <hyperlink ref="U160" r:id="rId290" location="rlfi=hd:;si:1764945140022948581;mv:[[18.3174596,83.6811245],[13.3532102,77.256925]]" xr:uid="{5C4D509E-E7EE-49CC-893F-2F145D25E9B3}"/>
    <hyperlink ref="C161" r:id="rId291" xr:uid="{0520C8AD-9967-41B9-B79C-8024346E253C}"/>
    <hyperlink ref="U161" r:id="rId292" location="rlfi=hd:;si:9325677986346049248;mv:[[18.3174596,83.6811245],[13.3532102,77.256925]]" xr:uid="{9C66C882-E10C-49B0-957B-785D9C5914A5}"/>
    <hyperlink ref="C162" r:id="rId293" xr:uid="{3E58ED65-99BB-4DC9-8D4B-0EEA0B2A0C38}"/>
    <hyperlink ref="U162" r:id="rId294" location="rlfi=hd:;si:9234508689742598612;mv:[[18.3174596,83.6811245],[13.3532102,77.256925]]" xr:uid="{714690F1-1DFF-422D-9E9A-3D05E4A18623}"/>
    <hyperlink ref="C163" r:id="rId295" xr:uid="{82431FD9-BD11-4167-AE61-9C68D133974A}"/>
    <hyperlink ref="U163" r:id="rId296" location="rlfi=hd:;si:3427051427983659172,l,Chx0ZW5uaXMgY291cnRzIGluIG1haGFyYXNodHJhWi0KDXRlbm5pcyBjb3VydHMiHHRlbm5pcyBjb3VydHMgaW4gbWFoYXJhc2h0cmE;mv:[[19.2533316,73.0885421],[18.881789599999998,72.8600752]];tbs:lrf:!1m4!1u3!2m2!3m1!1e1!1m4!1u2!2m2!2m1!1e1!1m4!1u16!2m2!16m1!1e1!1m4!1u16!2m2!16m1!1e2!2m1!1e2!2m1!1e16!2m1!1e3!3sIAE,lf:1,lf_ui:2" xr:uid="{ABE91CB7-15F8-4DCB-92B2-E90D63556184}"/>
    <hyperlink ref="C164" r:id="rId297" xr:uid="{A4F1FA4F-D91F-417C-ABE9-A7F5A9D4FA25}"/>
    <hyperlink ref="U164" r:id="rId298" location="rlfi=hd:;si:3013226065408605473;mv:[[19.2533316,73.0885421],[18.881789599999998,72.8600752]]" xr:uid="{010FEFF1-0F93-4804-8F5A-A32C5D3B3EAA}"/>
    <hyperlink ref="C165" r:id="rId299" xr:uid="{4A84A71F-5EA7-4DA6-86A8-A6A893DB0B3E}"/>
    <hyperlink ref="U165" r:id="rId300" location="rlfi=hd:;si:1810706083480450487,l,Chx0ZW5uaXMgY291cnRzIGluIG1haGFyYXNodHJhWi0KDXRlbm5pcyBjb3VydHMiHHRlbm5pcyBjb3VydHMgaW4gbWFoYXJhc2h0cmE;mv:[[19.2533316,73.0885421],[18.881789599999998,72.8600752]]" xr:uid="{23A1F845-AF10-407A-A824-927BAB20A8B1}"/>
    <hyperlink ref="C166" r:id="rId301" xr:uid="{BFFFE905-A7E1-4C2C-8305-BCE6CFC27AD6}"/>
    <hyperlink ref="U166" r:id="rId302" location="rlfi=hd:;si:11738423415864385923,l,Chx0ZW5uaXMgY291cnRzIGluIG1haGFyYXNodHJhSNDO99rwqoCACFo3Cg10ZW5uaXMgY291cnRzEAAQARgAGAEYAyIcdGVubmlzIGNvdXJ0cyBpbiBtYWhhcmFzaHRyYQ;mv:[[19.2533316,73.0885421],[18.881789599999998,72.8600752]]" xr:uid="{39AB9A06-BF80-4D0A-B7BF-01A67C6B77A0}"/>
    <hyperlink ref="C167" r:id="rId303" xr:uid="{87A1E0B3-DCDA-47BC-A555-B4AEB9E69785}"/>
    <hyperlink ref="U167" r:id="rId304" location="rlfi=hd:;si:2539310237368279144,l,Chx0ZW5uaXMgY291cnRzIGluIG1haGFyYXNodHJhWi0KDXRlbm5pcyBjb3VydHMiHHRlbm5pcyBjb3VydHMgaW4gbWFoYXJhc2h0cmE;mv:[[19.2533316,73.0885421],[18.881789599999998,72.8600752]]" xr:uid="{E7684A58-4B77-4EC4-A53E-05D840AFF02C}"/>
    <hyperlink ref="C168" r:id="rId305" xr:uid="{5E0DD135-7F4F-419A-A2F6-58C541D46F54}"/>
    <hyperlink ref="U168" r:id="rId306" location="rlfi=hd:;si:12344485156799513391;mv:[[19.2533316,73.0885421],[18.881789599999998,72.8600752]]" xr:uid="{2B0B0758-0A3F-4693-93BD-91E1D08BECD6}"/>
    <hyperlink ref="C169" r:id="rId307" xr:uid="{1C901226-5057-4A58-844E-BC081CC4D121}"/>
    <hyperlink ref="U169" r:id="rId308" location="rlfi=hd:;si:8280992508471381928;mv:[[19.2533316,73.0885421],[18.881789599999998,72.8600752]]" xr:uid="{3559FC1F-B9A3-4053-B772-07D651A5B27C}"/>
    <hyperlink ref="C170" r:id="rId309" xr:uid="{DDC0993D-1E54-4FA5-9E44-88156BE49E0D}"/>
    <hyperlink ref="U170" r:id="rId310" location="rlfi=hd:;si:3145178197972514939,l,Chx0ZW5uaXMgY291cnRzIGluIG1haGFyYXNodHJhWi0KDXRlbm5pcyBjb3VydHMiHHRlbm5pcyBjb3VydHMgaW4gbWFoYXJhc2h0cmE;mv:[[19.2533316,73.0885421],[18.881789599999998,72.8600752]]" xr:uid="{CE4598FA-4175-421B-8546-5B0FF08A347B}"/>
    <hyperlink ref="C171" r:id="rId311" xr:uid="{D8B090A2-CAF9-408A-86F0-C3F373561FB8}"/>
    <hyperlink ref="U171" r:id="rId312" location="rlfi=hd:;si:6528269673831776277;mv:[[19.2533316,73.0885421],[18.881789599999998,72.8600752]]" xr:uid="{0BFBE6B4-A665-4A61-BAE4-E670282F4654}"/>
    <hyperlink ref="C172" r:id="rId313" xr:uid="{FDFB2E4E-2515-4CBB-95E5-CDC99CE33DD4}"/>
    <hyperlink ref="U172" r:id="rId314" location="rlfi=hd:;si:17565313352036398069,l,Chx0ZW5uaXMgY291cnRzIGluIG1haGFyYXNodHJhWi0KDXRlbm5pcyBjb3VydHMiHHRlbm5pcyBjb3VydHMgaW4gbWFoYXJhc2h0cmE;mv:[[19.2533316,73.0885421],[18.881789599999998,72.8600752]]" xr:uid="{6B0A5A8F-27BE-44D6-BC68-284D665D783A}"/>
    <hyperlink ref="C173" r:id="rId315" xr:uid="{A5A244BD-D640-4963-8F9E-F5FF50024037}"/>
    <hyperlink ref="G173" r:id="rId316" xr:uid="{AFBF4067-C515-48D2-8BA1-A0CB98DB4F0D}"/>
    <hyperlink ref="U173" r:id="rId317" location="rlfi=hd:;si:17568842654576262633,l,Chx0ZW5uaXMgY291cnRzIGluIG1haGFyYXNodHJhSMfXr-bnlYCACFo3Cg10ZW5uaXMgY291cnRzEAAQARgAGAEYAyIcdGVubmlzIGNvdXJ0cyBpbiBtYWhhcmFzaHRyYQ;mv:[[19.2533316,73.0885421],[18.881789599999998,72.8600752]]" xr:uid="{22007863-2E7F-4442-9FAE-3A90E76D6C81}"/>
    <hyperlink ref="V173" r:id="rId318" xr:uid="{51DD68F1-C038-415D-A9DA-6D2FA5CE3286}"/>
    <hyperlink ref="C174" r:id="rId319" xr:uid="{503D3D81-5EF0-416A-8125-30BE422913FF}"/>
    <hyperlink ref="G174" r:id="rId320" xr:uid="{39E3BB90-2660-41D0-8102-EAF28C9250A0}"/>
    <hyperlink ref="U174" r:id="rId321" location="rlfi=hd:;si:9934167349844619798,l,Chx0ZW5uaXMgY291cnRzIGluIG1haGFyYXNodHJhWi0KDXRlbm5pcyBjb3VydHMiHHRlbm5pcyBjb3VydHMgaW4gbWFoYXJhc2h0cmE;mv:[[19.2533316,73.0885421],[18.881789599999998,72.8600752]]" xr:uid="{DA39EEBF-D35A-49BB-A78C-FDA0C97A97AF}"/>
    <hyperlink ref="C175" r:id="rId322" xr:uid="{C41EBB41-12A0-4B4C-A47B-CC483EE1211A}"/>
    <hyperlink ref="U175" r:id="rId323" location="rlfi=hd:;si:2408100128562819299,l,Chx0ZW5uaXMgY291cnRzIGluIG1haGFyYXNodHJhWi0KDXRlbm5pcyBjb3VydHMiHHRlbm5pcyBjb3VydHMgaW4gbWFoYXJhc2h0cmE;mv:[[19.2533316,73.0885421],[18.881789599999998,72.8600752]]" xr:uid="{D7CFA803-185D-4B66-878F-F145110D3BB0}"/>
    <hyperlink ref="C176" r:id="rId324" xr:uid="{60DAAEA5-F64C-41A8-8EF1-2907762C7EF2}"/>
    <hyperlink ref="U176" r:id="rId325" location="rlfi=hd:;si:17381156408578969100;mv:[[19.2533316,73.0885421],[18.881789599999998,72.8600752]]" xr:uid="{1A32E1C1-D5D9-436E-AE57-E6E9B898422F}"/>
    <hyperlink ref="C177" r:id="rId326" xr:uid="{93CD6F27-A592-45A8-98B3-19BC859F62D2}"/>
    <hyperlink ref="U177" r:id="rId327" location="rlfi=hd:;si:9293433709135110905,l,Chx0ZW5uaXMgY291cnRzIGluIG1haGFyYXNodHJhWi0KDXRlbm5pcyBjb3VydHMiHHRlbm5pcyBjb3VydHMgaW4gbWFoYXJhc2h0cmE;mv:[[19.2533316,73.0885421],[18.881789599999998,72.8600752]]" xr:uid="{52916DD2-F6E4-4859-8DEE-33253C279DEF}"/>
    <hyperlink ref="C178" r:id="rId328" xr:uid="{694339FF-5539-45CB-AB47-FFB5B3D8C54A}"/>
    <hyperlink ref="U178" r:id="rId329" location="rlfi=hd:;si:11972096435875900815,l,Chx0ZW5uaXMgY291cnRzIGluIG1haGFyYXNodHJhWi0KDXRlbm5pcyBjb3VydHMiHHRlbm5pcyBjb3VydHMgaW4gbWFoYXJhc2h0cmE;mv:[[19.2533316,73.0885421],[18.881789599999998,72.8600752]]" xr:uid="{A1C9B678-8EEF-4F9C-A7F7-E665ECFF1DF6}"/>
    <hyperlink ref="C179" r:id="rId330" xr:uid="{C6ADC31C-C03B-4CBB-A5B8-01C49D74B5AB}"/>
    <hyperlink ref="U179" r:id="rId331" location="rlfi=hd:;si:7238558324499618001,l,Chx0ZW5uaXMgY291cnRzIGluIG1haGFyYXNodHJhWi0KDXRlbm5pcyBjb3VydHMiHHRlbm5pcyBjb3VydHMgaW4gbWFoYXJhc2h0cmE;mv:[[19.2533316,73.0885421],[18.881789599999998,72.8600752]]" xr:uid="{B26E496E-97B4-4B78-A85B-26FA10B53EFB}"/>
    <hyperlink ref="C180" r:id="rId332" xr:uid="{0C5CF464-EBBB-4F8A-8F3A-086965F8D72A}"/>
    <hyperlink ref="U180" r:id="rId333" location="rlfi=hd:;si:10804736515081225159;mv:[[19.2533316,73.0885421],[18.881789599999998,72.8600752]]" xr:uid="{4FCE4201-041C-4956-9864-44A47367DC9E}"/>
    <hyperlink ref="C181" r:id="rId334" xr:uid="{8E430B2B-001F-4891-8393-CF93CF16695C}"/>
    <hyperlink ref="U181" r:id="rId335" location="rlfi=hd:;si:839771124876092504;mv:[[19.2533316,73.0885421],[18.881789599999998,72.8600752]]" xr:uid="{A8EA6913-FE63-4A80-9CEE-FC65A0AB42E0}"/>
    <hyperlink ref="C182" r:id="rId336" xr:uid="{397E47BE-2F9F-4340-8ED9-65D3630665C0}"/>
    <hyperlink ref="U182" r:id="rId337" location="rlfi=hd:;si:15020600344765783351;mv:[[19.2533316,73.0885421],[18.881789599999998,72.8600752]]" xr:uid="{BC9B3814-A1D9-44DB-A000-D30D6656CEBF}"/>
    <hyperlink ref="C183" r:id="rId338" xr:uid="{5F5E5EED-4F0F-43C4-8A50-95CCF4D4E8C9}"/>
    <hyperlink ref="U183" r:id="rId339" location="rlfi=hd:;si:17302955858391358494;mv:[[19.184649999999998,73.12591069999999],[18.9950902,72.80462349999999]];start:20" xr:uid="{C23C2AB4-E4E8-46F6-8F13-8D0761AEB8F5}"/>
    <hyperlink ref="C184" r:id="rId340" xr:uid="{C83A5F98-CD70-4D7A-B851-1AD1FD5533FF}"/>
    <hyperlink ref="T184" r:id="rId341" xr:uid="{D2050C4D-1889-4BC3-8AF5-4BD051E324F0}"/>
    <hyperlink ref="U184" r:id="rId342" location="rlfi=hd:;si:15574706766283264586,l,Chx0ZW5uaXMgY291cnRzIGluIG1haGFyYXNodHJhSJO1s9DsqoCACFo3Cg10ZW5uaXMgY291cnRzEAAQARgAGAEYAyIcdGVubmlzIGNvdXJ0cyBpbiBtYWhhcmFzaHRyYQ;mv:[[19.184649999999998,73.12591069999999],[18.9950902,72.80462349999999]];start:20" xr:uid="{E03FA657-6693-4380-ADAF-3DBD0FECF230}"/>
    <hyperlink ref="V184" r:id="rId343" xr:uid="{9CD06A21-AA9C-4525-9846-8646EE9681FD}"/>
    <hyperlink ref="C185" r:id="rId344" xr:uid="{A37E8644-2DFB-48E9-B1D2-3D1C9A3A8380}"/>
    <hyperlink ref="U185" r:id="rId345" xr:uid="{1AEC0028-4D66-49A7-8BFA-F904D1B989D7}"/>
    <hyperlink ref="C186" r:id="rId346" xr:uid="{BA84E2DA-4293-4C80-BA65-128FFDC08887}"/>
    <hyperlink ref="U186" r:id="rId347" xr:uid="{3CECD848-5E5F-4690-9DAD-B288EEEF652B}"/>
    <hyperlink ref="C187" r:id="rId348" xr:uid="{08E5E616-B32A-44E7-A0E6-4C5736F0DC04}"/>
    <hyperlink ref="U187" r:id="rId349" xr:uid="{EA3E8B76-AFCD-4374-842B-BE23458A0200}"/>
    <hyperlink ref="C188" r:id="rId350" xr:uid="{64C1DEC4-352D-4D31-985D-13D9C5406E72}"/>
    <hyperlink ref="U188" r:id="rId351" xr:uid="{4C190D53-AFC4-4256-BE6B-60B9ED066834}"/>
    <hyperlink ref="C189" r:id="rId352" xr:uid="{6BD94D2E-1697-4953-BD84-6E421623726E}"/>
    <hyperlink ref="U189" r:id="rId353" xr:uid="{8D71404A-5152-45F8-845A-8F8B466A9C15}"/>
    <hyperlink ref="C190" r:id="rId354" xr:uid="{4FB857AF-E2F1-41C9-843D-7567027A52DC}"/>
    <hyperlink ref="U190" r:id="rId355" xr:uid="{0BE5EF28-C72D-4582-BC66-991B8B0D43C3}"/>
    <hyperlink ref="C191" r:id="rId356" xr:uid="{41564BD2-1B54-408E-A3C6-310F0E710304}"/>
    <hyperlink ref="U191" r:id="rId357" xr:uid="{CE464C72-D468-4786-A381-5CED6033279C}"/>
    <hyperlink ref="C192" r:id="rId358" xr:uid="{87479D67-5920-4498-9994-2D9D2F2908A0}"/>
    <hyperlink ref="U192" r:id="rId359" xr:uid="{C8C3C3A9-C7EC-4653-B6FA-EBB78AB0CA16}"/>
    <hyperlink ref="C193" r:id="rId360" xr:uid="{FAD39D0B-16A2-4AAC-86EC-B83096CBF2D3}"/>
    <hyperlink ref="U193" r:id="rId361" xr:uid="{4F3BFC14-9440-4BD7-92DF-37B393F006DC}"/>
    <hyperlink ref="C194" r:id="rId362" xr:uid="{15E48BA2-CB83-4C5A-A25B-39F1640571F0}"/>
    <hyperlink ref="U194" r:id="rId363" xr:uid="{2D7DF8EC-8C14-4EEB-998F-48D39CF44AA0}"/>
    <hyperlink ref="C195" r:id="rId364" xr:uid="{60611328-FBEB-4469-A2DE-EF23010A796C}"/>
    <hyperlink ref="U195" r:id="rId365" xr:uid="{C7B4C01F-3C87-4630-8BA4-1E84B563B86D}"/>
    <hyperlink ref="C196" r:id="rId366" xr:uid="{7F5B0FF7-0DA0-4518-9FE1-FA884789FD1F}"/>
    <hyperlink ref="U196" r:id="rId367" xr:uid="{EF1F65C5-EDEE-4B16-98B2-BBB4EF083C87}"/>
    <hyperlink ref="C197" r:id="rId368" xr:uid="{366BE74E-99F1-43F0-BED3-6C9D5B51F015}"/>
    <hyperlink ref="U197" r:id="rId369" location="rlfi=hd:;si:13526523052768573418;mv:[[22.722781700000002,83.94981849999999],[15.9332821,72.1913103]];tbs:lrf:!1m4!1u3!2m2!3m1!1e1!1m4!1u2!2m2!2m1!1e1!1m4!1u16!2m2!16m1!1e1!1m4!1u16!2m2!16m1!1e2!2m1!1e2!2m1!1e16!2m1!1e3!3sIAE,lf:1,lf_ui:2" xr:uid="{64CF1C1A-6F6F-4AD3-8DC8-AAFC7A708E40}"/>
    <hyperlink ref="C198" r:id="rId370" xr:uid="{3AF54632-D2F5-4DCE-9E74-A98682AAD98F}"/>
    <hyperlink ref="U198" r:id="rId371" location="rlfi=hd:;si:13132015341792985045,l,Chx0ZW5uaXMgY291cnRzIGluIG1haGFyYXNodHJhWi0KDXRlbm5pcyBjb3VydHMiHHRlbm5pcyBjb3VydHMgaW4gbWFoYXJhc2h0cmE;mv:[[19.2780963,73.0584372],[18.880387799999998,72.7796829]];start:40" xr:uid="{5ABD9F62-22A9-467F-B4C2-513972207662}"/>
    <hyperlink ref="C199" r:id="rId372" xr:uid="{072EB3D4-3218-4531-B069-B8B296B6901D}"/>
    <hyperlink ref="U199" r:id="rId373" location="rlfi=hd:;si:6443665920508365070;mv:[[19.2746489,73.8811813],[18.439356,72.7435102]];start:60" xr:uid="{90336085-9705-4841-81EC-FC6CDACE083E}"/>
    <hyperlink ref="C200" r:id="rId374" xr:uid="{EB2C3DF9-72DB-485C-9596-8B5DD69EBFDB}"/>
    <hyperlink ref="U200" r:id="rId375" location="rlfi=hd:;si:2158374756634095718;mv:[[19.2746489,73.8811813],[18.439356,72.7435102]];start:60" xr:uid="{78BDE59A-C04E-4B86-AFAE-14B980EEE2C4}"/>
    <hyperlink ref="C201" r:id="rId376" xr:uid="{643339AE-878C-4F0D-908C-E53141CBD495}"/>
    <hyperlink ref="U201" r:id="rId377" location="rlfi=hd:;si:7318513911782404562;mv:[[19.2746489,73.8811813],[18.439356,72.7435102]];start:60" xr:uid="{0C3582B1-0EE2-4F23-82FC-BF9386AAE9B5}"/>
    <hyperlink ref="C202" r:id="rId378" xr:uid="{5892EBDF-7179-41E1-A0DF-88341301091A}"/>
    <hyperlink ref="U202" r:id="rId379" location="rlfi=hd:;si:4494387857500400972;mv:[[19.2746489,73.8811813],[18.439356,72.7435102]];start:60" xr:uid="{C226B975-ACD2-4929-8C9D-F9C558E6AD9E}"/>
    <hyperlink ref="C203" r:id="rId380" xr:uid="{602C2251-441A-4F1B-AF9A-7A48A3BBD711}"/>
    <hyperlink ref="U203" r:id="rId381" location="rlfi=hd:;si:13526523052768573418;mv:[[19.2746489,73.8811813],[18.439356,72.7435102]];start:60" xr:uid="{BDE27B94-0ABB-4EDF-8102-18787A5C7C87}"/>
    <hyperlink ref="C204" r:id="rId382" xr:uid="{DD7D1371-4508-4F65-BB9D-16B3C07D29AF}"/>
    <hyperlink ref="U204" r:id="rId383" location="rlfi=hd:;si:13526523052768573418;mv:[[19.2746489,73.8811813],[18.439356,72.7435102]];start:60" xr:uid="{52CE7808-29F3-417B-8097-9465278708FC}"/>
    <hyperlink ref="C205" r:id="rId384" xr:uid="{AC40917D-B0EC-4299-AA93-D3E99383E3B7}"/>
    <hyperlink ref="U205" r:id="rId385" xr:uid="{4E5F002A-7D0B-4E03-9327-EE56AF5FF773}"/>
    <hyperlink ref="C206" r:id="rId386" xr:uid="{786B4D28-9C91-4BF8-8055-0D1B8F400254}"/>
    <hyperlink ref="U206" r:id="rId387" location="rlfi=hd:;si:11972283073021801572,l,Chx0ZW5uaXMgY291cnRzIGluIG1haGFyYXNodHJhSMDb_8jmgICACFo3Cg10ZW5uaXMgY291cnRzEAAQARgAGAEYAyIcdGVubmlzIGNvdXJ0cyBpbiBtYWhhcmFzaHRyYQ;mv:[[19.2746489,73.8811813],[18.439356,72.7435102]];start:60" xr:uid="{2B8D1061-38DD-4A14-B2DE-CFDBCAEE53E6}"/>
    <hyperlink ref="C207" r:id="rId388" xr:uid="{E3DC8F9D-1C33-4A8A-BDDD-AEA8202F5C2E}"/>
    <hyperlink ref="U207" r:id="rId389" location="rlfi=hd:;si:10198220413883928579,l,Chx0ZW5uaXMgY291cnRzIGluIG1haGFyYXNodHJhWi0KDXRlbm5pcyBjb3VydHMiHHRlbm5pcyBjb3VydHMgaW4gbWFoYXJhc2h0cmE;mv:[[19.2746489,73.8811813],[18.439356,72.7435102]];start:60" xr:uid="{6BB080CD-63EF-4FD2-BC48-5D91805ABFB1}"/>
    <hyperlink ref="C208" r:id="rId390" xr:uid="{66E473CE-278F-4107-8269-20E42DD56495}"/>
    <hyperlink ref="U208" r:id="rId391" location="rlfi=hd:;si:16032768017364257557,l,Chx0ZW5uaXMgY291cnRzIGluIG1haGFyYXNodHJhWi0KDXRlbm5pcyBjb3VydHMiHHRlbm5pcyBjb3VydHMgaW4gbWFoYXJhc2h0cmE;mv:[[19.2746489,73.8811813],[18.439356,72.7435102]];start:60" xr:uid="{9276BB31-BA6D-4402-B8D1-41108E950A91}"/>
    <hyperlink ref="C209" r:id="rId392" xr:uid="{A4837C94-3285-45FA-A0CF-435FB2106867}"/>
    <hyperlink ref="U209" r:id="rId393" location="rlfi=hd:;si:14036217956665496966,l,Chx0ZW5uaXMgY291cnRzIGluIG1haGFyYXNodHJhWi0KDXRlbm5pcyBjb3VydHMiHHRlbm5pcyBjb3VydHMgaW4gbWFoYXJhc2h0cmE;mv:[[19.2746489,73.8811813],[18.439356,72.7435102]];start:60" xr:uid="{75076CE2-7792-48F9-B66A-1777C8A7FEBF}"/>
    <hyperlink ref="C210" r:id="rId394" xr:uid="{D0A849D8-3325-4EA6-8BFC-62A7E4EDCF23}"/>
    <hyperlink ref="U210" r:id="rId395" location="rlfi=hd:;si:2014438638760593461,l,Chx0ZW5uaXMgY291cnRzIGluIG1haGFyYXNodHJhSN7K8emzj4CACFo1Cg10ZW5uaXMgY291cnRzEAAQARgBGAMiHHRlbm5pcyBjb3VydHMgaW4gbWFoYXJhc2h0cmE;mv:[[19.2746489,73.8811813],[18.439356,72.7435102]];start:60" xr:uid="{1FC3D81B-D483-4BEE-9FBF-69E672B4857C}"/>
    <hyperlink ref="C211" r:id="rId396" xr:uid="{FD84A82A-CF52-4C3C-B4C6-C666A1137314}"/>
    <hyperlink ref="U211" r:id="rId397" location="rlfi=hd:;si:8345111773014810188,l,Chx0ZW5uaXMgY291cnRzIGluIG1haGFyYXNodHJhWi0KDXRlbm5pcyBjb3VydHMiHHRlbm5pcyBjb3VydHMgaW4gbWFoYXJhc2h0cmE;mv:[[19.2746489,73.8811813],[18.439356,72.7435102]];start:60" xr:uid="{48B77B38-9A3A-4206-AA74-C474C63FA94E}"/>
    <hyperlink ref="C212" r:id="rId398" xr:uid="{663648B0-EB55-4783-9825-CA3B8DFF0381}"/>
    <hyperlink ref="U212" r:id="rId399" location="rlfi=hd:;si:10125406188857912011,l,Chx0ZW5uaXMgY291cnRzIGluIG1haGFyYXNodHJhWi0KDXRlbm5pcyBjb3VydHMiHHRlbm5pcyBjb3VydHMgaW4gbWFoYXJhc2h0cmE;mv:[[19.2746489,73.8811813],[18.439356,72.7435102]];start:60" xr:uid="{DE80E4B8-C110-4A8F-950D-8D23CED2ABD5}"/>
    <hyperlink ref="C213" r:id="rId400" xr:uid="{A19BDC50-31EC-4A03-8D56-9DC63E6F765F}"/>
    <hyperlink ref="U213" r:id="rId401" location="rlfi=hd:;si:10543981893659397262,l,Chx0ZW5uaXMgY291cnRzIGluIG1haGFyYXNodHJhWi0KDXRlbm5pcyBjb3VydHMiHHRlbm5pcyBjb3VydHMgaW4gbWFoYXJhc2h0cmE;mv:[[19.2746489,73.8811813],[18.439356,72.7435102]];start:60" xr:uid="{FB0B3884-8548-44F7-82E3-4753FFDD7F65}"/>
    <hyperlink ref="C214" r:id="rId402" xr:uid="{A66B9516-7ABC-4167-8FB4-50564193C9E0}"/>
    <hyperlink ref="U214" r:id="rId403" location="rlfi=hd:;si:12600593280245759598,l,Chx0ZW5uaXMgY291cnRzIGluIG1haGFyYXNodHJhSPvxoMXlgICACFo3Cg10ZW5uaXMgY291cnRzEAAQARgAGAEYAyIcdGVubmlzIGNvdXJ0cyBpbiBtYWhhcmFzaHRyYQ;mv:[[19.2746489,73.8811813],[18.439356,72.7435102]];start:60" xr:uid="{BD2ACBD5-703E-44D1-83E2-B66B813076EF}"/>
    <hyperlink ref="V214" r:id="rId404" xr:uid="{DCC346A8-2C98-4B5C-92F4-E36EF76B96A8}"/>
    <hyperlink ref="C215" r:id="rId405" xr:uid="{87F9A1F2-BFC0-4F16-841D-AC79F04C8E1E}"/>
    <hyperlink ref="U215" r:id="rId406" location="rlfi=hd:;si:10893866005216178406,l,Chx0ZW5uaXMgY291cnRzIGluIG1haGFyYXNodHJhWi0KDXRlbm5pcyBjb3VydHMiHHRlbm5pcyBjb3VydHMgaW4gbWFoYXJhc2h0cmE;mv:[[19.2746489,73.8811813],[18.439356,72.7435102]];start:60" xr:uid="{259CA820-B06D-4705-B57E-F23D23BB09F9}"/>
    <hyperlink ref="C216" r:id="rId407" xr:uid="{55C69AC9-8F88-4C66-A23C-39EE99BE9903}"/>
    <hyperlink ref="U216" r:id="rId408" location="rlfi=hd:;si:15324378906277382802,l,Chx0ZW5uaXMgY291cnRzIGluIG1haGFyYXNodHJhWi0KDXRlbm5pcyBjb3VydHMiHHRlbm5pcyBjb3VydHMgaW4gbWFoYXJhc2h0cmE;mv:[[20.139854,74.0213833],[18.400018199999998,72.6852535]];start:80" xr:uid="{7CC66B8D-97C5-41B1-B1F6-D51C032DFBB5}"/>
    <hyperlink ref="C217" r:id="rId409" xr:uid="{D10727E1-D23D-4106-8A61-F398EF8908EE}"/>
    <hyperlink ref="U217" r:id="rId410" location="rlfi=hd:;si:2825768640897397222,l,Chx0ZW5uaXMgY291cnRzIGluIG1haGFyYXNodHJhWi0KDXRlbm5pcyBjb3VydHMiHHRlbm5pcyBjb3VydHMgaW4gbWFoYXJhc2h0cmE;mv:[[20.139854,74.0213833],[18.400018199999998,72.6852535]];start:80" xr:uid="{D542AE2A-05AB-4AD2-BF69-2CD01AEBC9AA}"/>
    <hyperlink ref="V217" r:id="rId411" xr:uid="{4840AA1B-A416-42DA-8A61-9529FA689A05}"/>
    <hyperlink ref="C218" r:id="rId412" xr:uid="{08D00EE4-BC91-444C-9763-3B1AA0C79659}"/>
    <hyperlink ref="U218" r:id="rId413" location="rlfi=hd:;si:10817373480098044578,l,Chx0ZW5uaXMgY291cnRzIGluIG1haGFyYXNodHJhWi0KDXRlbm5pcyBjb3VydHMiHHRlbm5pcyBjb3VydHMgaW4gbWFoYXJhc2h0cmE;mv:[[20.139854,74.0213833],[18.400018199999998,72.6852535]];start:80" xr:uid="{B943BD36-5F78-481B-B7E6-B8E0510DF189}"/>
    <hyperlink ref="C219" r:id="rId414" xr:uid="{53ECECE8-79D8-4B1B-ACA1-5ABFB065DE1D}"/>
    <hyperlink ref="U219" r:id="rId415" location="rlfi=hd:;si:2873924394387829514,l,Chx0ZW5uaXMgY291cnRzIGluIG1haGFyYXNodHJhWi0KDXRlbm5pcyBjb3VydHMiHHRlbm5pcyBjb3VydHMgaW4gbWFoYXJhc2h0cmE;mv:[[19.2154082,74.0098826],[18.452345299999998,72.88843229999999]];start:80" xr:uid="{AF8A45E2-57FF-494B-820D-CFC66EC2D33B}"/>
    <hyperlink ref="C220" r:id="rId416" xr:uid="{452FAC64-4C53-498F-8B6C-2D9AB4CF59C6}"/>
    <hyperlink ref="U220" r:id="rId417" location="rlfi=hd:;si:7776421159402073039;mv:[[19.2154082,74.0098826],[18.452345299999998,72.88843229999999]];start:80" xr:uid="{5F404162-6C5A-4B66-AF45-12EC0536BAF6}"/>
    <hyperlink ref="C221" r:id="rId418" xr:uid="{3945E8A3-28A5-4438-A74E-9752A2E7C2EC}"/>
    <hyperlink ref="U221" r:id="rId419" location="rlfi=hd:;si:2738832813374417108,l,Chx0ZW5uaXMgY291cnRzIGluIG1haGFyYXNodHJhWi0KDXRlbm5pcyBjb3VydHMiHHRlbm5pcyBjb3VydHMgaW4gbWFoYXJhc2h0cmE;mv:[[19.2154082,74.0098826],[18.452345299999998,72.88843229999999]];start:80" xr:uid="{9395F39C-79B8-46A0-94E5-C41BFC34F8DB}"/>
    <hyperlink ref="C222" r:id="rId420" xr:uid="{7047B8BD-AC2B-44B5-B57E-B84F5E218F0C}"/>
    <hyperlink ref="U222" r:id="rId421" location="rlfi=hd:;si:17593643507120521927,l,Chx0ZW5uaXMgY291cnRzIGluIG1haGFyYXNodHJhWi0KDXRlbm5pcyBjb3VydHMiHHRlbm5pcyBjb3VydHMgaW4gbWFoYXJhc2h0cmE;mv:[[19.2154082,74.0098826],[18.452345299999998,72.88843229999999]];start:80" xr:uid="{5EFEC489-2311-4824-B17A-C977A7693B6B}"/>
    <hyperlink ref="C223" r:id="rId422" xr:uid="{D952D740-4020-47F7-AE89-FFF245E92EEE}"/>
    <hyperlink ref="U223" r:id="rId423" location="rlfi=hd:;si:12188184154581400704;mv:[[19.2154082,74.0098826],[18.452345299999998,72.88843229999999]];start:80" xr:uid="{37F006F8-282E-459A-8EAF-C7F79CCA6072}"/>
    <hyperlink ref="V223" r:id="rId424" xr:uid="{24F9EB66-F96F-4A82-8736-5B16211C419A}"/>
    <hyperlink ref="C224" r:id="rId425" xr:uid="{C0528393-ED7E-43D9-B21B-18ED5CD95132}"/>
    <hyperlink ref="U224" r:id="rId426" location="rlfi=hd:;si:3431961437290212121,l,ChZQQ01DIGxhd24gdGVubmlzIGNvdXJ0WjAKFnBjbWMgbGF3biB0ZW5uaXMgY291cnQiFnBjbWMgbGF3biB0ZW5uaXMgY291cnQ;mv:[[18.6550135,73.8235065],[18.5951508,73.762187]]" xr:uid="{5676CE91-FB53-4267-A348-1826AD9D3868}"/>
    <hyperlink ref="C225" r:id="rId427" xr:uid="{93B05B38-C62A-40CB-A1B9-476C25BC32B9}"/>
    <hyperlink ref="U225" r:id="rId428" location="rlfi=hd:;si:11181473099974234737;mv:[[18.493403677319026,73.86386937718999],[18.49304372268097,73.86348982281002]]" xr:uid="{0EA0A33A-61A0-4706-B4AC-B042F4AA1DCE}"/>
    <hyperlink ref="C226" r:id="rId429" location="rlfi=hd:;si:17644983008394272962;mv:[[18.55764357731903,73.8254876485025],[18.557283622680973,73.8251079514975]]" xr:uid="{FC05F588-5C8D-41AC-9716-EC078E4862E1}"/>
    <hyperlink ref="G226" r:id="rId430" xr:uid="{AC53C296-9F0F-4A1E-8595-C565EC016296}"/>
    <hyperlink ref="U226" r:id="rId431" location="rlfi=hd:;si:17644983008394272962;mv:[[18.55764357731903,73.8254876485025],[18.557283622680973,73.8251079514975]]" xr:uid="{5FCF352E-7305-480F-BA76-D0F00ACD165A}"/>
    <hyperlink ref="C227" r:id="rId432" xr:uid="{5797F842-8C0F-43F8-9770-22EB4DC80479}"/>
    <hyperlink ref="U227" r:id="rId433" location="rlfi=hd:;si:16676105115030871219;mv:[[18.590516977319023,73.84167628510824],[18.590157022680966,73.84129651489174]]" xr:uid="{6D6B9CB4-993E-48DA-85F8-8EE642208339}"/>
    <hyperlink ref="C228" r:id="rId434" xr:uid="{8522E45C-3B25-4A6A-A5C2-FE6A208A70CE}"/>
    <hyperlink ref="U228" r:id="rId435" location="rlfi=hd:;si:9425630123357334702;mv:[[18.594028477319032,73.75907898902294],[18.593668522680975,73.75869921097703]]" xr:uid="{80CA08F9-8F30-4D29-9D9D-97766D37A32A}"/>
    <hyperlink ref="C229" r:id="rId436" xr:uid="{84542BBB-3E7E-4E46-A7FF-531F149DC982}"/>
    <hyperlink ref="U229" r:id="rId437" location="rlfi=hd:;si:8451208984035577773,l,Ch5GZXJndXNzb24gQ29sbGVnZSBUZW5uaXMgQ291cnRaQAoeZmVyZ3Vzc29uIGNvbGxlZ2UgdGVubmlzIGNvdXJ0Ih5mZXJndXNzb24gY29sbGVnZSB0ZW5uaXMgY291cnQ;mv:[[18.5235462,73.8636796],[18.493223699999998,73.83992839999999]]" xr:uid="{AA026EA1-6BD4-4A1B-8A67-A4B010FFF2B8}"/>
    <hyperlink ref="C230" r:id="rId438" xr:uid="{E329F04A-63FE-4917-AFB4-55B666EBE388}"/>
    <hyperlink ref="U230" r:id="rId439" location="rlfi=hd:;si:13403301476565971240;mv:[[18.511673677319028,73.81624189744171],[18.51131372268097,73.81586230255827]]" xr:uid="{08990CDF-EA16-4E37-A8E7-F1C92DCF9B33}"/>
    <hyperlink ref="C231" r:id="rId440" xr:uid="{1443C47E-3F54-4667-85D1-77D73927127D}"/>
    <hyperlink ref="U231" r:id="rId441" location="rlfi=hd:;si:18108386916480833778;mv:[[20.000357177319028,73.73904672807807],[19.99999722268097,73.73866367192194]]" xr:uid="{0340D89B-B767-4B7D-A573-5B86A63120FC}"/>
    <hyperlink ref="C232" r:id="rId442" xr:uid="{235BAE27-A4BF-45B8-A381-3601DDD3EC3B}"/>
    <hyperlink ref="U232" r:id="rId443" location="rlfi=hd:;si:2967965476744617210;mv:[[18.597716077319028,73.78960869313494],[18.59735612268097,73.78922890686506]]" xr:uid="{8E1BCFA0-45C1-4374-8B85-FF31704E6D03}"/>
    <hyperlink ref="C233" r:id="rId444" xr:uid="{57F78BDF-478C-4D3B-99A0-457077DFAD50}"/>
    <hyperlink ref="G233" r:id="rId445" xr:uid="{2AC60FD7-C323-46AF-AEE3-05B9CA4D48CD}"/>
    <hyperlink ref="U233" r:id="rId446" location="rlfi=hd:;si:4380647775073571833,l,ChtNZXRhZm9yZ2UgTGF3biBUZW5uaXMgQ291cnRaOgobbWV0YWZvcmdlIGxhd24gdGVubmlzIGNvdXJ0IhttZXRhZm9yZ2UgbGF3biB0ZW5uaXMgY291cnQ;mv:[[20.0595101,73.80807779999999],[20.045920499999998,73.80574969999999]]" xr:uid="{20C9E4D7-BC55-4B3F-A9F7-BB387D300B6A}"/>
    <hyperlink ref="C234" r:id="rId447" xr:uid="{AB19719E-8A37-4397-AEA0-983767FA6277}"/>
    <hyperlink ref="G234" r:id="rId448" xr:uid="{7DE34621-5E0F-4D4B-9C73-8E8E6D8611CF}"/>
    <hyperlink ref="U234" r:id="rId449" location="rlfi=hd:;si:18033802042576416959;mv:[[18.577436277319027,73.68359527053322],[18.57707632268097,73.68321552946678]]" xr:uid="{6CF1FA03-30ED-4B18-BFB7-2AAC502B2544}"/>
    <hyperlink ref="V234" r:id="rId450" xr:uid="{3288AC66-BF9B-4649-9B87-9CE59C45C24F}"/>
    <hyperlink ref="C235" r:id="rId451" xr:uid="{B8DDE2C2-7869-4D74-8A22-53484278883B}"/>
    <hyperlink ref="U235" r:id="rId452" location="rlfi=hd:;si:9272309276104180514;mv:[[18.5959088,73.80048029999999],[18.5956542,73.8003227]]" xr:uid="{38EE5D45-48C6-4133-871D-BAC0A0EB867C}"/>
    <hyperlink ref="C236" r:id="rId453" xr:uid="{EF08EE38-D7B3-48FF-B7B8-8B1125F91B0E}"/>
    <hyperlink ref="U236" r:id="rId454" location="rlfi=hd:;si:3728517670446710922;mv:[[19.150958807368198,72.94677874997181],[18.972812213716075,72.56981510195804],null,[19.061909434690264,72.75829692596493],12];start:100" xr:uid="{C412F02C-BA14-4CB4-AA6F-F5FD80E1E73C}"/>
    <hyperlink ref="C237" r:id="rId455" xr:uid="{8313BDB8-6D96-4607-A5DE-BA0DD17F2514}"/>
    <hyperlink ref="U237" r:id="rId456" location="rlfi=hd:;si:1349410113570927844;mv:[[18.575012177319028,73.75964156783354],[18.57465222268097,73.75926183216649]]" xr:uid="{1BAD77EF-6691-424C-B79A-1B3919DF7CAE}"/>
    <hyperlink ref="C238" r:id="rId457" xr:uid="{91543EA7-27C6-42C1-A9E9-B1817716E42D}"/>
    <hyperlink ref="G238" r:id="rId458" xr:uid="{B915CC49-C9F6-4575-87AF-8AEAAC2B07CA}"/>
    <hyperlink ref="U238" r:id="rId459" location="rlfi=hd:;si:3252846029049254273;mv:[[18.561386977319028,73.77700885266707],[18.56102702268097,73.77662914733295]]" xr:uid="{E1191233-D38E-4F1F-AA60-27A7BCA67F91}"/>
    <hyperlink ref="C239" r:id="rId460" xr:uid="{47822BAC-B7E7-4A97-9805-FFD01D1F863A}"/>
    <hyperlink ref="G239" r:id="rId461" xr:uid="{CCE1F367-C1F1-466C-BAFE-32064BDBED80}"/>
    <hyperlink ref="U239" r:id="rId462" location="rlfi=hd:;si:1763413502737460866;mv:[[18.52137697731903,73.87960080820714],[18.521017022680976,73.87922119179285]]" xr:uid="{4FD06F1C-0927-4A5F-9136-1C2B708CBB93}"/>
    <hyperlink ref="V239" r:id="rId463" xr:uid="{761FE6AB-F3AB-4A2B-B452-0A27730E8C6A}"/>
    <hyperlink ref="C240" r:id="rId464" xr:uid="{E692C2FE-7758-47D0-AAB2-31792DE1A6D7}"/>
    <hyperlink ref="U240" r:id="rId465" location="rlfi=hd:;si:13151626163479661662;mv:[[18.505796777319027,73.81980799092477],[18.50543682268097,73.81942840907523]]" xr:uid="{42F6FFA4-392F-49A5-AE9B-91D91A466514}"/>
    <hyperlink ref="V240" r:id="rId466" xr:uid="{F9E05D80-D295-422A-BDB7-87BEF1E0F3EB}"/>
    <hyperlink ref="C241" r:id="rId467" xr:uid="{79D82E6A-32D7-4AC0-988C-62A55E7E59DC}"/>
    <hyperlink ref="G241" r:id="rId468" xr:uid="{3FAE92B2-30C5-4034-8789-25176D7DFF5C}"/>
    <hyperlink ref="U241" r:id="rId469" location="rlfi=hd:;si:4416287406087515470;mv:[[18.515997577319027,73.83997250223808],[18.51563762268097,73.83959289776192]]" xr:uid="{49E56CA1-029A-4348-BDF9-1137969B734B}"/>
    <hyperlink ref="V241" r:id="rId470" xr:uid="{F70BC45E-3615-4EE3-9048-FCA2863A9901}"/>
    <hyperlink ref="C242" r:id="rId471" xr:uid="{9215667C-6885-46B4-9DC0-57574F64DCFA}"/>
    <hyperlink ref="U242" r:id="rId472" location="rlfi=hd:;si:4632525692443372572;mv:[[18.594836677319027,73.77815138992409],[18.594476722680973,73.77777161007593]]" xr:uid="{8C43BDF2-4C0E-4A78-A561-D3BB7E3BB99F}"/>
    <hyperlink ref="C243" r:id="rId473" xr:uid="{FED8D5EF-BD65-4342-949E-A6D908563419}"/>
    <hyperlink ref="C244" r:id="rId474" xr:uid="{9E098013-01AC-4765-A04E-74C4BCFA79E3}"/>
    <hyperlink ref="C245" r:id="rId475" xr:uid="{AD51F606-BBC7-4B3A-BC2E-8619FD0EB8A5}"/>
    <hyperlink ref="U245" r:id="rId476" xr:uid="{9EBF3746-D386-4219-A50E-E27DE1CA310D}"/>
    <hyperlink ref="C246" r:id="rId477" xr:uid="{98B582DE-792B-445C-9A74-CEE48EDA998F}"/>
    <hyperlink ref="V246" r:id="rId478" xr:uid="{8DC62FA2-09FC-4824-AF22-8F0282E62C5F}"/>
    <hyperlink ref="C247" r:id="rId479" xr:uid="{1B18D5D5-9885-4923-94FF-8A202321B10E}"/>
    <hyperlink ref="U247" r:id="rId480" xr:uid="{8EEACE4B-59FF-4B40-8AAA-257CC4D16896}"/>
    <hyperlink ref="C248" r:id="rId481" xr:uid="{ABA677CB-498A-42A1-89E3-06BAE6C7CF27}"/>
    <hyperlink ref="C249" r:id="rId482" xr:uid="{8DE6B817-62D0-4208-9717-DB0CFD93C2AD}"/>
    <hyperlink ref="C250" r:id="rId483" xr:uid="{AD9DE4A5-5536-40BA-8713-D9B9E5C5A221}"/>
    <hyperlink ref="U250" r:id="rId484" xr:uid="{E6CDA661-205B-4B8F-89C5-55A6A475A15A}"/>
    <hyperlink ref="C251" r:id="rId485" xr:uid="{8482A781-57A9-4B5F-B9B9-2AFCCD161EC8}"/>
    <hyperlink ref="C252" r:id="rId486" xr:uid="{A05C5F31-3389-46A5-B3FC-7AEF0BC38CB8}"/>
    <hyperlink ref="C253" r:id="rId487" xr:uid="{9A3BAB98-90F4-4300-92FA-BB23E6872074}"/>
    <hyperlink ref="V253" r:id="rId488" xr:uid="{3661CBB3-C902-4725-BD11-55573CAC925D}"/>
    <hyperlink ref="C254" r:id="rId489" xr:uid="{453E9FB0-77F5-4EA1-B008-8033C28A5CE9}"/>
    <hyperlink ref="C255" r:id="rId490" xr:uid="{0670EB90-F2AE-4150-BB0B-E1F973D4441C}"/>
    <hyperlink ref="C256" r:id="rId491" xr:uid="{6AE1E643-32C6-45A1-9F3A-DF2515036BFF}"/>
    <hyperlink ref="U256" r:id="rId492" xr:uid="{C493C907-CD10-468C-A6CD-49B4021C6567}"/>
    <hyperlink ref="V256" r:id="rId493" xr:uid="{556B98AB-4E69-45B0-B851-19DF94CDE07E}"/>
    <hyperlink ref="C257" r:id="rId494" xr:uid="{05B94F60-1DEF-4FE2-AA3E-2B0075759BA3}"/>
    <hyperlink ref="V257" r:id="rId495" xr:uid="{2DDF2438-EC69-4EB5-9907-FC82ABFDA2EA}"/>
    <hyperlink ref="C258" r:id="rId496" xr:uid="{9EC9E645-A941-4563-866F-091A1B6A1C4C}"/>
    <hyperlink ref="C259" r:id="rId497" xr:uid="{78A74EE2-2818-4A68-80B1-8E0EBBD7A47F}"/>
    <hyperlink ref="V259" r:id="rId498" xr:uid="{6C9FFD4A-3ECD-4B8C-90D3-CDC4E7C77CED}"/>
    <hyperlink ref="C260" r:id="rId499" xr:uid="{AB17645D-7812-480B-A524-05DDB1A6AB5D}"/>
    <hyperlink ref="C261" r:id="rId500" xr:uid="{E8A70A32-8053-49CA-BF3C-C8F28405E9C0}"/>
    <hyperlink ref="C262" r:id="rId501" xr:uid="{208565B9-9F23-49BB-9868-23F4173E0776}"/>
    <hyperlink ref="C263" r:id="rId502" xr:uid="{212D87A3-B33E-4B76-9DD7-0C4D8184D6E9}"/>
    <hyperlink ref="C264" r:id="rId503" xr:uid="{B3BABDAF-C2AD-45EF-933F-6E23EDBF2DC3}"/>
    <hyperlink ref="C265" r:id="rId504" xr:uid="{4DE19B4E-0DF6-49F2-AE33-1F849EC77AB1}"/>
    <hyperlink ref="U265" r:id="rId505" xr:uid="{DE8FE091-0635-4ADA-AFCF-D93A7637B293}"/>
    <hyperlink ref="C266" r:id="rId506" xr:uid="{F570449D-E65C-4BF7-912E-84A7637E956A}"/>
    <hyperlink ref="V266" r:id="rId507" xr:uid="{5B430F3A-14E5-4EF8-88AA-C058B13378B3}"/>
    <hyperlink ref="C267" r:id="rId508" xr:uid="{B39776D9-D11C-4FF1-9227-0B44BD9A7857}"/>
    <hyperlink ref="U267" r:id="rId509" xr:uid="{B2BE4399-3746-4927-8FCD-D284D512B617}"/>
    <hyperlink ref="V267" r:id="rId510" xr:uid="{5036962E-4535-401E-8C84-0F20BC8C82BB}"/>
    <hyperlink ref="C268" r:id="rId511" xr:uid="{D54052E3-3CEC-41F5-BD0A-E1A28E331FCF}"/>
    <hyperlink ref="U268" r:id="rId512" xr:uid="{DCCBEC2B-EF1F-4DEE-A21A-33E330E2B89E}"/>
    <hyperlink ref="C269" r:id="rId513" xr:uid="{15932AC9-50A5-4A84-84FA-CD2481A69340}"/>
    <hyperlink ref="U269" r:id="rId514" xr:uid="{CA31D536-5415-42E1-943C-573F6B64ECB9}"/>
    <hyperlink ref="V269" r:id="rId515" xr:uid="{52525F1E-E81A-4942-B270-AD9612EFA345}"/>
    <hyperlink ref="C270" r:id="rId516" xr:uid="{00983362-257E-4631-A0B6-922872D3F920}"/>
    <hyperlink ref="U270" r:id="rId517" xr:uid="{61FCC371-243F-4FAB-BA39-33EE9DC9E0B8}"/>
    <hyperlink ref="V270" r:id="rId518" xr:uid="{41EAAAFD-9D1B-4157-877D-114377F70CD6}"/>
    <hyperlink ref="C271" r:id="rId519" xr:uid="{EF475575-BDEB-4214-838C-D5925FD0E440}"/>
    <hyperlink ref="U271" r:id="rId520" xr:uid="{D19EECF7-CCEB-4A39-B102-B4A067A49855}"/>
    <hyperlink ref="C272" r:id="rId521" xr:uid="{5D66BB34-2BA5-4C14-952B-1503E1FD90DC}"/>
    <hyperlink ref="C273" r:id="rId522" xr:uid="{2DB3296D-FBE8-410C-AB48-B93E7655F689}"/>
    <hyperlink ref="C274" r:id="rId523" xr:uid="{DB3EC91B-60E9-43D8-94DC-B3876F4D2CA3}"/>
    <hyperlink ref="U274" r:id="rId524" xr:uid="{086916EE-8028-49AB-8913-7B367649E802}"/>
    <hyperlink ref="C275" r:id="rId525" xr:uid="{AC5AE88F-4D73-45F1-9B99-3FAAE29AC338}"/>
    <hyperlink ref="C276" r:id="rId526" xr:uid="{67162822-2C8C-42ED-B71D-7F16F4933643}"/>
    <hyperlink ref="C277" r:id="rId527" xr:uid="{22091006-01FF-4EBA-A818-BFFB0EA3536A}"/>
    <hyperlink ref="U277" r:id="rId528" xr:uid="{39389CF2-C3BA-4435-8324-1B5DD0CC820F}"/>
    <hyperlink ref="C278" r:id="rId529" xr:uid="{37709258-0B09-4275-9684-2489359ACE09}"/>
    <hyperlink ref="V278" r:id="rId530" xr:uid="{197170A4-B22C-4977-B291-B5794C2F4131}"/>
    <hyperlink ref="C279" r:id="rId531" xr:uid="{63CF7592-9245-493F-8867-73AC0897BF09}"/>
    <hyperlink ref="C280" r:id="rId532" xr:uid="{6F5E1EB5-D31E-417F-A609-B12FB78977A4}"/>
    <hyperlink ref="C281" r:id="rId533" xr:uid="{00B6AD4B-79FC-4A8B-B20D-9EE308622314}"/>
    <hyperlink ref="C282" r:id="rId534" xr:uid="{D249FC21-9DDE-4C45-98F7-C5E9DC6051DC}"/>
    <hyperlink ref="C283" r:id="rId535" xr:uid="{73756CEB-D963-4513-9C89-F66310F9025D}"/>
    <hyperlink ref="C284" r:id="rId536" xr:uid="{2835EA1B-6662-41B7-8B1F-52B9F7B2BA07}"/>
    <hyperlink ref="U284" r:id="rId537" xr:uid="{47438260-7825-4F3E-BD3B-503A5FF65CBF}"/>
    <hyperlink ref="C285" r:id="rId538" xr:uid="{3F02F339-898E-4D44-A9D9-572088F44D85}"/>
    <hyperlink ref="U285" r:id="rId539" xr:uid="{F8FE3D3C-9C04-4A99-9105-6367E6A90D95}"/>
    <hyperlink ref="C286" r:id="rId540" xr:uid="{6FA3B135-F7E1-4E88-A2BD-71DDA3B024FD}"/>
    <hyperlink ref="U286" r:id="rId541" location="rlfi=hd:;si:4044243813144785508,l,Cht0ZW5uaXMgY2xhc3NlcyBpbiBrYXJuYXRha2FaLQoOdGVubmlzIGNsYXNzZXMiG3Rlbm5pcyBjbGFzc2VzIGluIGthcm5hdGFrYQ;mv:[[13.1655526,77.91812019999999],[12.2488587,74.688848]]" xr:uid="{347FB40F-38BB-4D63-925B-718030FB3D40}"/>
    <hyperlink ref="C287" r:id="rId542" xr:uid="{BFC7CBCC-C984-4471-8878-3449993AD437}"/>
    <hyperlink ref="U287" r:id="rId543" location="rlfi=hd:;si:10089982902881770930,l,Cht0ZW5uaXMgY2xhc3NlcyBpbiBrYXJuYXRha2FaLQoOdGVubmlzIGNsYXNzZXMiG3Rlbm5pcyBjbGFzc2VzIGluIGthcm5hdGFrYQ;mv:[[13.1655526,77.91812019999999],[12.2488587,74.688848]]" xr:uid="{A330DFDD-3FAC-4D9A-A62B-48D91DD39965}"/>
    <hyperlink ref="C288" r:id="rId544" xr:uid="{8D389ACC-E476-485B-BC97-9AB51342EE53}"/>
    <hyperlink ref="U288" r:id="rId545" location="rlfi=hd:;si:16205075827582677179,l,Cht0ZW5uaXMgY2xhc3NlcyBpbiBrYXJuYXRha2FaLQoOdGVubmlzIGNsYXNzZXMiG3Rlbm5pcyBjbGFzc2VzIGluIGthcm5hdGFrYQ;mv:[[13.1655526,77.91812019999999],[12.2488587,74.688848]]" xr:uid="{53E61694-3D62-4DF5-8724-FAE50CC3813C}"/>
    <hyperlink ref="C289" r:id="rId546" xr:uid="{2C8A6199-9FD5-456E-86C1-7D22EEB50219}"/>
    <hyperlink ref="U289" r:id="rId547" location="rlfi=hd:;si:14491304754200526863,l,Cht0ZW5uaXMgY2xhc3NlcyBpbiBrYXJuYXRha2FI1b6JveWAgIAIWjUKDnRlbm5pcyBjbGFzc2VzEAAQARgAGAMiG3Rlbm5pcyBjbGFzc2VzIGluIGthcm5hdGFrYQ;mv:[[13.1655526,77.91812019999999],[12.2488587,74.688848]]" xr:uid="{8E793399-C3AB-47CE-870D-B96E623E2E6C}"/>
    <hyperlink ref="C290" r:id="rId548" xr:uid="{822019AD-6730-4E29-86EC-C4C86F6937B0}"/>
    <hyperlink ref="U290" r:id="rId549" location="rlfi=hd:;si:2049723157519852351;mv:[[13.1655526,77.91812019999999],[12.2488587,74.688848]]" xr:uid="{945D7EE8-6C2E-4E16-84A2-0B9291178C52}"/>
    <hyperlink ref="C291" r:id="rId550" xr:uid="{9C301760-5655-401D-8CEF-A05D476EC0DE}"/>
    <hyperlink ref="U291" r:id="rId551" location="rlfi=hd:;si:1582757769906070261;mv:[[13.1655526,77.91812019999999],[12.2488587,74.688848]]" xr:uid="{33E2E5E6-7463-43BB-A597-B0109735D4D5}"/>
    <hyperlink ref="C292" r:id="rId552" xr:uid="{16610421-EB4E-4BC4-B980-255D1FCA383B}"/>
    <hyperlink ref="U292" r:id="rId553" location="rlfi=hd:;si:10806438991816850999,l,Cht0ZW5uaXMgY2xhc3NlcyBpbiBrYXJuYXRha2FaLQoOdGVubmlzIGNsYXNzZXMiG3Rlbm5pcyBjbGFzc2VzIGluIGthcm5hdGFrYQ;mv:[[13.1655526,77.91812019999999],[12.2488587,74.688848]]" xr:uid="{4E883427-16E7-4BAC-B4D0-DE8A80C8F32D}"/>
    <hyperlink ref="V292" r:id="rId554" xr:uid="{E9C265EE-15D7-4EB8-83DA-8AA9A25481BC}"/>
    <hyperlink ref="C293" r:id="rId555" xr:uid="{BA905881-49F4-4B6B-BE58-300D5550E63B}"/>
    <hyperlink ref="U293" r:id="rId556" location="rlfi=hd:;si:5368148818963686210,l,Cht0ZW5uaXMgY2xhc3NlcyBpbiBrYXJuYXRha2FaLQoOdGVubmlzIGNsYXNzZXMiG3Rlbm5pcyBjbGFzc2VzIGluIGthcm5hdGFrYQ;mv:[[13.1655526,77.91812019999999],[12.2488587,74.688848]]" xr:uid="{19CD6B4A-AA24-4408-B776-51107D5F659F}"/>
    <hyperlink ref="C294" r:id="rId557" xr:uid="{0439F8E0-FD1B-4818-B4D6-0327CC1D304B}"/>
    <hyperlink ref="U294" r:id="rId558" location="rlfi=hd:;si:14575626738944360453,l,Cht0ZW5uaXMgY2xhc3NlcyBpbiBrYXJuYXRha2FaLQoOdGVubmlzIGNsYXNzZXMiG3Rlbm5pcyBjbGFzc2VzIGluIGthcm5hdGFrYQ;mv:[[13.1655526,77.91812019999999],[12.2488587,74.688848]]" xr:uid="{51CFA2FF-355A-4347-AAE1-2C0F086FC873}"/>
    <hyperlink ref="V294" r:id="rId559" xr:uid="{FE64727A-5262-468D-8200-F49D0C7209A3}"/>
    <hyperlink ref="C295" r:id="rId560" xr:uid="{28367862-8BC1-4BAD-B70E-7BA612758B50}"/>
    <hyperlink ref="U295" r:id="rId561" location="rlfi=hd:;si:4669042085812404838,l,Cht0ZW5uaXMgY2xhc3NlcyBpbiBrYXJuYXRha2FI1Me10-WAgIAIWjUKDnRlbm5pcyBjbGFzc2VzEAAQARgAGAMiG3Rlbm5pcyBjbGFzc2VzIGluIGthcm5hdGFrYQ;mv:[[13.1655526,77.91812019999999],[12.2488587,74.688848]]" xr:uid="{B22B5E85-8D2E-4261-84BB-93861A4C4D03}"/>
    <hyperlink ref="V295" r:id="rId562" xr:uid="{E2CA924D-AF38-4B1A-BBD2-0C22B307A65B}"/>
    <hyperlink ref="C296" r:id="rId563" xr:uid="{6B5035E0-D27C-442D-A86D-9DDF073BE485}"/>
    <hyperlink ref="U296" r:id="rId564" location="rlfi=hd:;si:17613253542271814200,l,Cht0ZW5uaXMgY2xhc3NlcyBpbiBrYXJuYXRha2FaLQoOdGVubmlzIGNsYXNzZXMiG3Rlbm5pcyBjbGFzc2VzIGluIGthcm5hdGFrYQ;mv:[[13.1655526,77.91812019999999],[12.2488587,74.688848]]" xr:uid="{F4C29D70-34F1-4133-8744-9C89BEFFF037}"/>
    <hyperlink ref="C297" r:id="rId565" xr:uid="{9AE1CCEA-CC51-474C-AB78-16CE2681F4EA}"/>
    <hyperlink ref="U297" r:id="rId566" location="rlfi=hd:;si:14372349840178730549,l,Cht0ZW5uaXMgY2xhc3NlcyBpbiBrYXJuYXRha2FaLQoOdGVubmlzIGNsYXNzZXMiG3Rlbm5pcyBjbGFzc2VzIGluIGthcm5hdGFrYQ;mv:[[13.1655526,77.91812019999999],[12.2488587,74.688848]]" xr:uid="{3DBE6478-6491-4848-8DE9-444F5D98F7A2}"/>
    <hyperlink ref="C298" r:id="rId567" xr:uid="{A39D7992-D6D6-4DD4-90E9-6C44E86C05F5}"/>
    <hyperlink ref="U298" r:id="rId568" location="rlfi=hd:;si:10919333075111386103,l,Cht0ZW5uaXMgY2xhc3NlcyBpbiBrYXJuYXRha2FaLQoOdGVubmlzIGNsYXNzZXMiG3Rlbm5pcyBjbGFzc2VzIGluIGthcm5hdGFrYQ;mv:[[13.1655526,77.91812019999999],[12.2488587,74.688848]]" xr:uid="{312F5DCC-8053-4EEF-8555-7F471B978ED5}"/>
    <hyperlink ref="V298" r:id="rId569" xr:uid="{6F79B8F6-DA59-42C1-82C0-42D21D7C32AC}"/>
    <hyperlink ref="C299" r:id="rId570" xr:uid="{FBC41048-FCF4-4800-AA91-05688D7904D7}"/>
    <hyperlink ref="U299" r:id="rId571" location="rlfi=hd:;si:1313085553188227575,l,Cht0ZW5uaXMgY2xhc3NlcyBpbiBrYXJuYXRha2FaLQoOdGVubmlzIGNsYXNzZXMiG3Rlbm5pcyBjbGFzc2VzIGluIGthcm5hdGFrYQ;mv:[[13.1655526,77.91812019999999],[12.2488587,74.688848]]" xr:uid="{26972A86-ED50-4EB1-A2E2-487D1A60CCDA}"/>
    <hyperlink ref="V299" r:id="rId572" xr:uid="{618F3FBF-6B72-488A-A5B9-D6D968B338C4}"/>
    <hyperlink ref="C300" r:id="rId573" xr:uid="{A3E9E48E-5EFF-449E-8B80-8BFA1970B658}"/>
    <hyperlink ref="U300" r:id="rId574" location="rlfi=hd:;si:17343286105559764669,l,Cht0ZW5uaXMgY2xhc3NlcyBpbiBrYXJuYXRha2FaLQoOdGVubmlzIGNsYXNzZXMiG3Rlbm5pcyBjbGFzc2VzIGluIGthcm5hdGFrYQ;mv:[[13.1655526,77.91812019999999],[12.2488587,74.688848]]" xr:uid="{2F32D687-51AB-4D37-80E7-77D92DC59AF3}"/>
    <hyperlink ref="V300" r:id="rId575" xr:uid="{BB8EC7D5-E3F8-4BAB-AEA8-45C9667CD652}"/>
    <hyperlink ref="C301" r:id="rId576" xr:uid="{216F7233-0844-4394-B42B-F59DE3574387}"/>
    <hyperlink ref="U301" r:id="rId577" location="rlfi=hd:;si:18141895912876174816,l,Cht0ZW5uaXMgY2xhc3NlcyBpbiBrYXJuYXRha2FaLQoOdGVubmlzIGNsYXNzZXMiG3Rlbm5pcyBjbGFzc2VzIGluIGthcm5hdGFrYQ;mv:[[13.1655526,77.91812019999999],[12.2488587,74.688848]]" xr:uid="{0DA93E23-C2C5-4A80-A2DE-CCD9ACC49B1A}"/>
    <hyperlink ref="C302" r:id="rId578" xr:uid="{092502FF-5B43-4E6C-B852-DC07286E0B24}"/>
    <hyperlink ref="U302" r:id="rId579" location="rlfi=hd:;si:4883832299444658258,l,Cht0ZW5uaXMgY2xhc3NlcyBpbiBrYXJuYXRha2FaLQoOdGVubmlzIGNsYXNzZXMiG3Rlbm5pcyBjbGFzc2VzIGluIGthcm5hdGFrYQ;mv:[[13.1655526,77.91812019999999],[12.2488587,74.688848]]" xr:uid="{41D42AA0-F423-40D6-A8D7-E6222D05C6C0}"/>
    <hyperlink ref="V302" r:id="rId580" xr:uid="{BF072C10-F2A7-49AB-888F-86ABDC82C83E}"/>
    <hyperlink ref="C303" r:id="rId581" xr:uid="{0ABE4FFB-6C0A-4703-B004-B62964A4CA92}"/>
    <hyperlink ref="U303" r:id="rId582" location="rlfi=hd:;si:145748532750290528,l,Cht0ZW5uaXMgY2xhc3NlcyBpbiBrYXJuYXRha2FIparypKOqgIAIWjcKDnRlbm5pcyBjbGFzc2VzEAAQARgAGAEYAyIbdGVubmlzIGNsYXNzZXMgaW4ga2FybmF0YWth;mv:[[13.1655526,77.91812019999999],[12.2488587,74.688848]]" xr:uid="{AD46667A-A104-4EF7-BE19-923F2219DF05}"/>
    <hyperlink ref="V303" r:id="rId583" xr:uid="{FCF536EB-EFD0-467E-8E68-0220B1E3BFAB}"/>
    <hyperlink ref="C304" r:id="rId584" xr:uid="{FF0C1712-C788-428C-ADBD-467C3DC9A279}"/>
    <hyperlink ref="U304" r:id="rId585" location="rlfi=hd:;si:14503842990608124080,l,Cht0ZW5uaXMgY2xhc3NlcyBpbiBrYXJuYXRha2FaLQoOdGVubmlzIGNsYXNzZXMiG3Rlbm5pcyBjbGFzc2VzIGluIGthcm5hdGFrYQ;mv:[[13.1655526,77.91812019999999],[12.2488587,74.688848]]" xr:uid="{54E05EB8-156A-4D6D-BA34-2FD937283D6F}"/>
    <hyperlink ref="C305" r:id="rId586" xr:uid="{1D335455-D9C3-441B-8687-35CCC768CBC4}"/>
    <hyperlink ref="U305" r:id="rId587" location="rlfi=hd:;si:2129689765320054797,l,Cht0ZW5uaXMgY2xhc3NlcyBpbiBrYXJuYXRha2FaLQoOdGVubmlzIGNsYXNzZXMiG3Rlbm5pcyBjbGFzc2VzIGluIGthcm5hdGFrYQ;mv:[[13.4080105,77.9396237],[12.2284846,74.6169092]];start:20" xr:uid="{A2888462-41BE-4475-BF5D-985D07285F8A}"/>
    <hyperlink ref="V305" r:id="rId588" xr:uid="{1FDC5483-EE39-4181-9009-93C76CD00539}"/>
    <hyperlink ref="C306" r:id="rId589" xr:uid="{575D7C8C-1075-42C3-9641-0EE5C6F8ABBF}"/>
    <hyperlink ref="U306" r:id="rId590" location="rlfi=hd:;si:1395764327722881597;mv:[[13.4080105,77.9396237],[12.2284846,74.6169092]];start:20" xr:uid="{46BEAE09-D80D-4F7D-A9B3-759E51509798}"/>
    <hyperlink ref="V306" r:id="rId591" xr:uid="{75041F97-2209-4C15-8B4D-A14F06A1E8E7}"/>
    <hyperlink ref="C307" r:id="rId592" xr:uid="{323296F3-BF63-4607-898E-640900C080BB}"/>
    <hyperlink ref="U307" r:id="rId593" location="rlfi=hd:;si:23653747460826520,l,Cht0ZW5uaXMgY2xhc3NlcyBpbiBrYXJuYXRha2FaLQoOdGVubmlzIGNsYXNzZXMiG3Rlbm5pcyBjbGFzc2VzIGluIGthcm5hdGFrYQ;mv:[[13.4080105,77.9396237],[12.2284846,74.6169092]];start:20" xr:uid="{03B53364-32B5-4A02-AAF8-765DC91120EC}"/>
    <hyperlink ref="V307" r:id="rId594" xr:uid="{9CE138E9-BD72-461F-8AA2-1A92B5CF4B14}"/>
    <hyperlink ref="C308" r:id="rId595" xr:uid="{2CEFDB8E-3B99-481B-812D-5D98A429B812}"/>
    <hyperlink ref="U308" r:id="rId596" location="rlfi=hd:;si:15244011367746023315,l,Cht0ZW5uaXMgY2xhc3NlcyBpbiBrYXJuYXRha2FaLQoOdGVubmlzIGNsYXNzZXMiG3Rlbm5pcyBjbGFzc2VzIGluIGthcm5hdGFrYQ;mv:[[13.4080105,77.9396237],[12.2284846,74.6169092]];start:20" xr:uid="{CB9B5A83-BE6A-4CEA-B4AA-31A5A0793833}"/>
    <hyperlink ref="V308" r:id="rId597" xr:uid="{DD859BB9-2327-406A-84EF-01D567E0AC10}"/>
    <hyperlink ref="C309" r:id="rId598" xr:uid="{23956F1C-D343-422A-8526-A425DF38508F}"/>
    <hyperlink ref="U309" r:id="rId599" location="rlfi=hd:;si:14081758160431054897;mv:[[13.4080105,77.9396237],[12.2284846,74.6169092]];start:20" xr:uid="{3A61612D-0B81-414A-99C6-99B62DE7B88A}"/>
    <hyperlink ref="C310" r:id="rId600" xr:uid="{5D732F5A-1428-4655-9417-D05B40382A6B}"/>
    <hyperlink ref="U310" r:id="rId601" location="rlfi=hd:;si:5999329377413838484;mv:[[13.4080105,77.9396237],[12.2284846,74.6169092]];start:20" xr:uid="{BB458128-3E78-4DF8-87DC-BB876CA0E5AC}"/>
    <hyperlink ref="V310" r:id="rId602" xr:uid="{7F5BB901-ED34-4467-AE6B-5F749F00ACCB}"/>
    <hyperlink ref="C311" r:id="rId603" xr:uid="{061D343C-128C-4DB1-9712-9CA5A34420B6}"/>
    <hyperlink ref="U311" r:id="rId604" location="rlfi=hd:;si:5213294108665373983,l,Cht0ZW5uaXMgY2xhc3NlcyBpbiBrYXJuYXRha2FaLQoOdGVubmlzIGNsYXNzZXMiG3Rlbm5pcyBjbGFzc2VzIGluIGthcm5hdGFrYQ;mv:[[13.0994265,77.8307246],[12.2459516,76.5407919]];start:20" xr:uid="{BFA66F8F-0C28-4B74-A68A-14091D41D849}"/>
    <hyperlink ref="V311" r:id="rId605" xr:uid="{A89B918F-3EE9-4527-966E-CD79997DF59A}"/>
    <hyperlink ref="C312" r:id="rId606" xr:uid="{622B1156-E46F-47DC-AFB3-CF8EE6DD5FFA}"/>
    <hyperlink ref="U312" r:id="rId607" location="rlfi=hd:;si:1929510529584455185,l,Cht0ZW5uaXMgY2xhc3NlcyBpbiBrYXJuYXRha2FaLQoOdGVubmlzIGNsYXNzZXMiG3Rlbm5pcyBjbGFzc2VzIGluIGthcm5hdGFrYQ;mv:[[13.0994265,77.8307246],[12.2459516,76.5407919]];start:20" xr:uid="{E6AB44E1-5318-4057-B954-6FC3B2843026}"/>
    <hyperlink ref="V312" r:id="rId608" xr:uid="{9E563AAE-4109-4739-8616-2C6F61929B2A}"/>
    <hyperlink ref="C313" r:id="rId609" xr:uid="{DAC91221-A26C-4D72-AEF2-D38A1DE46F88}"/>
    <hyperlink ref="U313" r:id="rId610" location="rlfi=hd:;si:14538599600880687826,l,Cht0ZW5uaXMgY2xhc3NlcyBpbiBrYXJuYXRha2FaLQoOdGVubmlzIGNsYXNzZXMiG3Rlbm5pcyBjbGFzc2VzIGluIGthcm5hdGFrYQ;mv:[[13.0994265,77.8307246],[12.2459516,76.5407919]];start:20" xr:uid="{FB14FEAA-F890-454C-92D4-D07DF3C63FD3}"/>
    <hyperlink ref="C314" r:id="rId611" xr:uid="{F511CDFF-A881-4459-9B86-420B2F3327AA}"/>
    <hyperlink ref="U314" r:id="rId612" location="rlfi=hd:;si:6252480515807708364,l,Cht0ZW5uaXMgY2xhc3NlcyBpbiBrYXJuYXRha2FaLQoOdGVubmlzIGNsYXNzZXMiG3Rlbm5pcyBjbGFzc2VzIGluIGthcm5hdGFrYQ;mv:[[13.0994265,77.8307246],[12.2459516,76.5407919]];start:20" xr:uid="{79CDFEB3-A188-4D2A-9794-CC37C72A9C23}"/>
    <hyperlink ref="C315" r:id="rId613" xr:uid="{ACF30F56-42A1-47D3-9C04-45CBB0D31AC9}"/>
    <hyperlink ref="U315" r:id="rId614" location="rlfi=hd:;si:14063439989323535975,l,Cht0ZW5uaXMgY2xhc3NlcyBpbiBrYXJuYXRha2FaLQoOdGVubmlzIGNsYXNzZXMiG3Rlbm5pcyBjbGFzc2VzIGluIGthcm5hdGFrYQ;mv:[[13.0994265,77.8307246],[12.2459516,76.5407919]];start:20" xr:uid="{2C0FB352-5BF4-4FE0-88E2-8513FB227CFF}"/>
    <hyperlink ref="V315" r:id="rId615" xr:uid="{2995FE00-26E7-48DB-82FC-697BFFB63B4B}"/>
    <hyperlink ref="C316" r:id="rId616" xr:uid="{EB76E212-14BB-4849-843D-6B826778FA41}"/>
    <hyperlink ref="U316" r:id="rId617" location="rlfi=hd:;si:15385778893060332894,l,Cht0ZW5uaXMgY2xhc3NlcyBpbiBrYXJuYXRha2FaLQoOdGVubmlzIGNsYXNzZXMiG3Rlbm5pcyBjbGFzc2VzIGluIGthcm5hdGFrYQ;mv:[[13.0994265,77.8307246],[12.2459516,76.5407919]];start:20" xr:uid="{E01839E7-06F3-4CE7-8C28-816EE2356C86}"/>
    <hyperlink ref="V316" r:id="rId618" xr:uid="{D142654A-38CD-4D14-993A-CD70EDEFB4CF}"/>
    <hyperlink ref="C317" r:id="rId619" xr:uid="{7F455AED-ED8C-46DD-91A1-E7ECC9BFFEDF}"/>
    <hyperlink ref="U317" r:id="rId620" location="rlfi=hd:;si:9741969722377321815,l,Cht0ZW5uaXMgY2xhc3NlcyBpbiBrYXJuYXRha2FaLQoOdGVubmlzIGNsYXNzZXMiG3Rlbm5pcyBjbGFzc2VzIGluIGthcm5hdGFrYQ;mv:[[13.0994265,77.8307246],[12.2459516,76.5407919]];start:20" xr:uid="{92CEFAA9-2751-474F-9AE5-37ACE69C27E8}"/>
    <hyperlink ref="C318" r:id="rId621" xr:uid="{C350C7B6-216C-470C-97CF-7869313B5657}"/>
    <hyperlink ref="U318" r:id="rId622" location="rlfi=hd:;si:15626400600470233552,l,Cht0ZW5uaXMgY2xhc3NlcyBpbiBrYXJuYXRha2FaLQoOdGVubmlzIGNsYXNzZXMiG3Rlbm5pcyBjbGFzc2VzIGluIGthcm5hdGFrYQ;mv:[[13.0994265,77.8307246],[12.2459516,76.5407919]];start:20" xr:uid="{7864AF9A-6EBD-4160-8CAB-4023B6DBCF37}"/>
    <hyperlink ref="C319" r:id="rId623" xr:uid="{6149E42C-203E-4DD9-90DC-ABE7FE90DD49}"/>
    <hyperlink ref="U319" r:id="rId624" xr:uid="{956E87B8-BCFE-41C8-A302-E66EDF9C3B20}"/>
    <hyperlink ref="V319" r:id="rId625" xr:uid="{6B542D33-4B62-417E-9528-37711120FD9F}"/>
    <hyperlink ref="C320" r:id="rId626" xr:uid="{B42C3CE8-1A46-43DD-AFDA-DBE1170881EB}"/>
    <hyperlink ref="U320" r:id="rId627" xr:uid="{2C120F87-6975-4DFD-80B3-A78AF7FD487E}"/>
    <hyperlink ref="V320" r:id="rId628" xr:uid="{F23D4215-1074-420F-8A78-3FDF25AB1DCE}"/>
    <hyperlink ref="C321" r:id="rId629" xr:uid="{257467EF-8D12-4520-BA40-8CA34C4EC03B}"/>
    <hyperlink ref="U321" r:id="rId630" xr:uid="{081B963A-2D68-409D-BAA9-F26D51F774D5}"/>
    <hyperlink ref="V321" r:id="rId631" xr:uid="{911D4A5E-578B-48E7-85F5-0D5C311C2E18}"/>
    <hyperlink ref="C322" r:id="rId632" xr:uid="{25A1E0A0-5DC5-4864-8FC7-D93BE1B804C1}"/>
    <hyperlink ref="U322" r:id="rId633" location="rlfi=hd:;si:436484379367250735,l,Cht0ZW5uaXMgY2xhc3NlcyBpbiBrYXJuYXRha2FaLQoOdGVubmlzIGNsYXNzZXMiG3Rlbm5pcyBjbGFzc2VzIGluIGthcm5hdGFrYQ;mv:[[13.4068094,77.8969115],[12.249704099999999,74.61932689999999]];start:40" xr:uid="{13AB45E2-AFFB-4CB6-8302-D46EFF738D49}"/>
    <hyperlink ref="V322" r:id="rId634" xr:uid="{8BC1274B-C0C3-4AB6-BFBD-0BC15107B2FD}"/>
    <hyperlink ref="C323" r:id="rId635" xr:uid="{F5D320AC-8937-4DFA-92D2-5EB8B68FC3F1}"/>
    <hyperlink ref="U323" r:id="rId636" location="rlfi=hd:;si:16296424631035984411,l,Cht0ZW5uaXMgY2xhc3NlcyBpbiBrYXJuYXRha2FaLQoOdGVubmlzIGNsYXNzZXMiG3Rlbm5pcyBjbGFzc2VzIGluIGthcm5hdGFrYQ;mv:[[13.1655526,77.91812019999999],[12.2488587,74.688848]]" xr:uid="{928B99D2-1BDB-4061-9981-8598E7896D48}"/>
    <hyperlink ref="V323" r:id="rId637" xr:uid="{A56D128F-12CB-42D6-9497-A2F9BADB7E51}"/>
    <hyperlink ref="C324" r:id="rId638" xr:uid="{173B500C-6540-4469-B5C4-E24B93E7EF40}"/>
    <hyperlink ref="U324" r:id="rId639" location="rlfi=hd:;si:7403950686614006087,l,ChFURU5OSVMzNjAgQWNhZGVteVomChF0ZW5uaXMzNjAgYWNhZGVteSIRdGVubmlzMzYwIGFjYWRlbXk;mv:[[13.073958,77.57195209999999],[13.066227699999999,77.5649694]]" xr:uid="{BC049A18-D57B-4868-A3A2-B7A9BB6EF68A}"/>
    <hyperlink ref="C325" r:id="rId640" xr:uid="{8ECD7D31-4A66-4890-8DBB-DC143A026525}"/>
    <hyperlink ref="U325" r:id="rId641" location="rlfi=hd:;si:11995762852435911987;mv:[[13.062977677319028,77.5731270583236],[13.062617722680969,77.57275754167638]]" xr:uid="{30642AD8-1F3A-41F4-B729-68282FE20D08}"/>
    <hyperlink ref="C326" r:id="rId642" xr:uid="{D97C67ED-43AA-4818-8981-7E3BFD87193C}"/>
    <hyperlink ref="U326" r:id="rId643" location="rlfi=hd:;si:6493279491143802884,l,CiJUZW5uaXMgY291cnRzIGVzaHdhciBuYWdhciBtYW5pcGFsWjMKDXRlbm5pcyBjb3VydHMiInRlbm5pcyBjb3VydHMgZXNod2FyIG5hZ2FyIG1hbmlwYWw;mv:[[13.647338500000002,74.95236469999999],[13.0692407,74.6876799]]" xr:uid="{437A04C4-7A52-45D1-B1C3-C6629A4CFD88}"/>
    <hyperlink ref="C327" r:id="rId644" xr:uid="{8D701DE6-DF69-4628-908B-8DE13F0D2062}"/>
    <hyperlink ref="U327" r:id="rId645" location="rlfi=hd:;si:16702488198768164487;mv:[[13.12989147731903,77.64976380852751],[13.12953152268097,77.6493941914725]]" xr:uid="{94E4554B-AD4F-44D5-A436-FBC999DB5D16}"/>
    <hyperlink ref="V327" r:id="rId646" xr:uid="{F6706D3F-438C-426A-A481-5F84F6C85553}"/>
    <hyperlink ref="C328" r:id="rId647" xr:uid="{424489A1-9AEB-4421-93DF-CE17CFA8FB28}"/>
    <hyperlink ref="U328" r:id="rId648" location="rlfi=hd:;si:1026208191738006964;mv:[[13.001539177319032,77.6978206124735],[13.001179222680971,77.69745118752648]]" xr:uid="{A7E2BB27-8AE0-4AFF-810C-CF4D3F0AF034}"/>
    <hyperlink ref="V328" r:id="rId649" xr:uid="{60F00C21-3EB1-45D6-8D9F-73C7CE6D6A9B}"/>
    <hyperlink ref="C329" r:id="rId650" xr:uid="{524C0F9B-9B92-4648-84D9-42712E5641F7}"/>
    <hyperlink ref="U329" r:id="rId651" location="rlfi=hd:;si:12831728345356264765,l,Cht0ZW5uaXMgY2xhc3NlcyBpbiBrYXJuYXRha2FaLQoOdGVubmlzIGNsYXNzZXMiG3Rlbm5pcyBjbGFzc2VzIGluIGthcm5hdGFrYQ;mv:[[13.4068039,77.8969115],[12.249801,74.61932689999999]];start:40" xr:uid="{02E9B73B-A212-4163-A442-3FC8C55699E1}"/>
    <hyperlink ref="V329" r:id="rId652" xr:uid="{E2E0A7BE-AFF6-4757-B804-B51BA571A738}"/>
    <hyperlink ref="C330" r:id="rId653" xr:uid="{5ED362D5-7FA8-4D00-B86F-B24E7AD91556}"/>
    <hyperlink ref="U330" r:id="rId654" location="rlfi=hd:;si:1360928369642962003;mv:[[12.901685377319032,77.64291503845625],[12.901325422680971,77.64254576154373]]" xr:uid="{792681C9-817C-4480-AF17-20AE6D1A30A1}"/>
    <hyperlink ref="V330" r:id="rId655" xr:uid="{43254C90-65D2-44CF-8BE1-8934932A30C1}"/>
    <hyperlink ref="C331" r:id="rId656" xr:uid="{D02FEE0E-443E-488A-B874-52A850DF8C05}"/>
    <hyperlink ref="U331" r:id="rId657" location="rlfi=hd:;si:8420501516345249044,l,Cht0ZW5uaXMgY2xhc3NlcyBpbiBrYXJuYXRha2FaLQoOdGVubmlzIGNsYXNzZXMiG3Rlbm5pcyBjbGFzc2VzIGluIGthcm5hdGFrYQ;mv:[[13.4068039,77.8969115],[12.249801,74.61932689999999]];start:40" xr:uid="{6749C1E4-BB81-46F7-8874-FBA2CB019B57}"/>
    <hyperlink ref="C332" r:id="rId658" xr:uid="{8761922B-E896-4940-9CAE-7A6E58D94815}"/>
    <hyperlink ref="U332" r:id="rId659" location="rlfi=hd:;si:2755939282441226282,l,Cht0ZW5uaXMgY2xhc3NlcyBpbiBrYXJuYXRha2FaLQoOdGVubmlzIGNsYXNzZXMiG3Rlbm5pcyBjbGFzc2VzIGluIGthcm5hdGFrYQ;mv:[[13.4068039,77.8969115],[12.249801,74.61932689999999]];start:40" xr:uid="{BEC0E8EF-131F-4F14-BFAF-584E3A270B41}"/>
    <hyperlink ref="C333" r:id="rId660" xr:uid="{54DAC421-11EA-41BE-AE14-DBEAD8A3D045}"/>
    <hyperlink ref="U333" r:id="rId661" location="rlfi=hd:;si:6267711476274103867,l,Cht0ZW5uaXMgY2xhc3NlcyBpbiBrYXJuYXRha2FaLQoOdGVubmlzIGNsYXNzZXMiG3Rlbm5pcyBjbGFzc2VzIGluIGthcm5hdGFrYQ;mv:[[13.4068039,77.8969115],[12.249801,74.61932689999999]];start:40" xr:uid="{DE66C6AE-212C-4426-B521-41BDD7704E67}"/>
    <hyperlink ref="V333" r:id="rId662" xr:uid="{83C0C046-38E6-45D3-A3FD-1EB0DEFB32F2}"/>
    <hyperlink ref="C334" r:id="rId663" xr:uid="{64FA6803-FA43-414B-BB56-6E2B86C6470C}"/>
    <hyperlink ref="U334" r:id="rId664" location="rlfi=hd:;si:14069725878883184721,l,Cht0ZW5uaXMgY2xhc3NlcyBpbiBrYXJuYXRha2FaLQoOdGVubmlzIGNsYXNzZXMiG3Rlbm5pcyBjbGFzc2VzIGluIGthcm5hdGFrYQ;mv:[[13.4068039,77.8969115],[12.249801,74.61932689999999]];start:40" xr:uid="{86287DCC-46C1-4567-997D-28BAB126C685}"/>
    <hyperlink ref="V334" r:id="rId665" xr:uid="{9EEEF671-1C70-46D8-BBFF-DB0DC5402856}"/>
    <hyperlink ref="C335" r:id="rId666" location="rlfi=hd:;si:3643241018298179446;mv:[[17.5947511,77.9094576],[12.5876702,74.3092751]];start:60" xr:uid="{F4D2085A-B177-4731-BFB7-8AF164451153}"/>
    <hyperlink ref="U335" r:id="rId667" location="rlfi=hd:;si:3643241018298179446;mv:[[17.5947511,77.9094576],[12.5876702,74.3092751]];start:60" xr:uid="{CC157858-96D9-48E5-A3E8-5425F1F90974}"/>
    <hyperlink ref="C336" r:id="rId668" xr:uid="{6302221F-FD6D-4BBF-A97B-E6E24D220A56}"/>
    <hyperlink ref="U336" r:id="rId669" xr:uid="{02E72562-0878-4FB8-AEAE-0F1E4E1B4F35}"/>
    <hyperlink ref="V336" r:id="rId670" xr:uid="{5532693E-7B81-469B-A811-0E77DD19247A}"/>
    <hyperlink ref="C337" r:id="rId671" xr:uid="{3EF15412-8A3C-479D-8466-BE5884CFB778}"/>
    <hyperlink ref="U337" r:id="rId672" xr:uid="{F69D4D45-14D8-4160-A25F-00753C2DA3FC}"/>
    <hyperlink ref="V337" r:id="rId673" xr:uid="{4F31A975-0AC8-45EB-B00A-CE98E7D1633B}"/>
    <hyperlink ref="C338" r:id="rId674" xr:uid="{9A6661E6-EBAA-435B-82B2-B32CB6C20355}"/>
    <hyperlink ref="U338" r:id="rId675" location="rlfi=hd:;si:17305358429328730120,l,Cht0ZW5uaXMgY2xhc3NlcyBpbiBrYXJuYXRha2FaLQoOdGVubmlzIGNsYXNzZXMiG3Rlbm5pcyBjbGFzc2VzIGluIGthcm5hdGFrYQ;mv:[[17.5947511,77.9094576],[12.5876702,74.3092751]];start:60" xr:uid="{59896EAC-2F17-4007-B51E-72E31447D18C}"/>
    <hyperlink ref="C339" r:id="rId676" xr:uid="{D18E0E83-391C-43AF-B9C8-55308533BEF6}"/>
    <hyperlink ref="U339" r:id="rId677" location="rlfi=hd:;si:11455622520196964583,l,Cht0ZW5uaXMgY2xhc3NlcyBpbiBrYXJuYXRha2FaLQoOdGVubmlzIGNsYXNzZXMiG3Rlbm5pcyBjbGFzc2VzIGluIGthcm5hdGFrYQ;mv:[[17.5947511,77.9094576],[12.5876702,74.3092751]];start:60" xr:uid="{A50BE5B7-EB2B-4031-8492-EA19B9494467}"/>
    <hyperlink ref="V339" r:id="rId678" xr:uid="{6A28B154-FAE2-49CB-B2A9-B8E2A42B7044}"/>
    <hyperlink ref="C340" r:id="rId679" xr:uid="{55FFFDAA-3906-45C8-9C08-B028BCCCF5F4}"/>
    <hyperlink ref="U340" r:id="rId680" xr:uid="{80805D5B-B298-4628-9CB5-E16002A90ACE}"/>
    <hyperlink ref="C341" r:id="rId681" xr:uid="{5C3F9FC5-8AC8-4342-8E14-B17EBD0CEB3D}"/>
    <hyperlink ref="U341" r:id="rId682" xr:uid="{6CCA8A25-B251-474A-AAFC-8DB3FC03D9AF}"/>
    <hyperlink ref="V341" r:id="rId683" xr:uid="{AD8F8925-138A-4481-82BE-D0325F6C13ED}"/>
    <hyperlink ref="C342" r:id="rId684" xr:uid="{F41B3576-F026-4976-AA30-8DBBFFBF126B}"/>
    <hyperlink ref="U342" r:id="rId685" xr:uid="{58A5380C-B8B7-4C25-ADC8-EBAB3D658343}"/>
    <hyperlink ref="C343" r:id="rId686" xr:uid="{4A6CDEF7-ACD4-4E1B-B2D2-386C3E3C71C7}"/>
    <hyperlink ref="U343" r:id="rId687" location="rlfi=hd:;si:14193136627824872422,l,Ci9wcm9mZXNzaW9uYWwgdGVubmlzIGFjYWRlbXkgYmVuZ2FsdXJ1IGthcm5hdGFrYVpOChtwcm9mZXNzaW9uYWwgdGVubmlzIGFjYWRlbXkiL3Byb2Zlc3Npb25hbCB0ZW5uaXMgYWNhZGVteSBiZW5nYWx1cnUga2FybmF0YWth;mv:[[12.868623999999999,77.6583009],[12.8445801,77.53209249999999]];tbs:lrf:!1m4!1u3!2m2!3m1!1e1!1m4!1u2!2m2!2m1!1e1!1m4!1u16!2m2!16m1!1e1!1m4!1u16!2m2!16m1!1e2!2m1!1e2!2m1!1e16!2m1!1e3!3sIAE,lf:1,lf_ui:2" xr:uid="{1149D4BE-485A-4DD8-8D35-2E23B9AB5B34}"/>
    <hyperlink ref="C344" r:id="rId688" xr:uid="{6686B6DF-7DD3-4AD0-869B-0DA359EB27C2}"/>
    <hyperlink ref="U344" r:id="rId689" location="rlfi=hd:;si:12229694309533271927;mv:[[13.037499577319029,77.67182863928136],[13.037139622680968,77.67145916071863]]" xr:uid="{58073C97-7751-42FD-9944-B7305D301525}"/>
    <hyperlink ref="V344" r:id="rId690" xr:uid="{D0F198C6-4B7E-4E54-923D-EE74F9E9BD30}"/>
    <hyperlink ref="C345" r:id="rId691" xr:uid="{7EE348F4-D70E-4984-B4E0-BAF7089B4701}"/>
    <hyperlink ref="T345" r:id="rId692" xr:uid="{74D8F438-BE8B-4440-9C20-720D558A925D}"/>
    <hyperlink ref="U345" r:id="rId693" xr:uid="{59AD68CB-3AD7-4534-9AFD-0B1BA23567BA}"/>
    <hyperlink ref="C346" r:id="rId694" xr:uid="{2F4B3F8F-1754-452F-9753-AFF32D6EE950}"/>
    <hyperlink ref="U346" r:id="rId695" xr:uid="{16206154-07B2-4E8D-B931-00110B9DA0AE}"/>
    <hyperlink ref="C347" r:id="rId696" xr:uid="{600A05EB-B9FC-472F-954A-F7BC3CEA2CF1}"/>
    <hyperlink ref="U347" r:id="rId697" location="rlfi=hd:;si:11728747446756942698,l,ChJQb2xpY2UgVGVubmlzIENsdWJaKAoScG9saWNlIHRlbm5pcyBjbHViIhJwb2xpY2UgdGVubmlzIGNsdWI;mv:[[21.413104,77.0820588],[17.0951982,72.5633086]];tbs:lrf:!1m4!1u3!2m2!3m1!1e1!1m4!1u2!2m2!2m1!1e1!1m4!1u16!2m2!16m1!1e1!1m4!1u16!2m2!16m1!1e2!2m1!1e2!2m1!1e16!2m1!1e3!3sIAE,lf:1,lf_ui:2" xr:uid="{1E08A13C-67EE-485E-8801-C00CADF90D13}"/>
    <hyperlink ref="C348" r:id="rId698" xr:uid="{D53137FD-2933-4BFD-823A-F5B216B7C8FC}"/>
    <hyperlink ref="U348" r:id="rId699" location="rlfi=hd:;si:5754548973506512206,l,ChFtcyB0ZW5uaXMgYWNhZGVteVomChFtcyB0ZW5uaXMgYWNhZGVteSIRbXMgdGVubmlzIGFjYWRlbXk;mv:[[22.8394035,77.8941347],[12.4639027,72.8776946]];tbs:lrf:!1m4!1u3!2m2!3m1!1e1!1m4!1u2!2m2!2m1!1e1!1m4!1u16!2m2!16m1!1e1!1m4!1u16!2m2!16m1!1e2!2m1!1e2!2m1!1e16!2m1!1e3!3sIAE,lf:1,lf_ui:2" xr:uid="{7214DCEE-DA00-4B61-919A-997B2A58A7A5}"/>
    <hyperlink ref="V348" r:id="rId700" xr:uid="{2094A809-4B97-40E5-8038-6650A696D923}"/>
    <hyperlink ref="C349" r:id="rId701" xr:uid="{7AC08B2F-DCD6-471D-9DA5-72B6A53D6B94}"/>
    <hyperlink ref="U349" r:id="rId702" xr:uid="{C769CFF5-4B5E-4EDA-BF13-D02EE5B95962}"/>
    <hyperlink ref="C350" r:id="rId703" xr:uid="{AA0C4447-FB57-4A62-90C4-5D0EDD0E21FD}"/>
    <hyperlink ref="U350" r:id="rId704" xr:uid="{D0F200EF-DA74-4176-A07C-F029CE0FEDFA}"/>
    <hyperlink ref="C351" r:id="rId705" xr:uid="{EBEDEA45-5FCE-443B-8275-43330E1E5535}"/>
    <hyperlink ref="U351" r:id="rId706" xr:uid="{4F536509-BFC4-458D-BF19-F686F0ED5CC4}"/>
    <hyperlink ref="V351" r:id="rId707" xr:uid="{9FC2C543-3B3D-4683-B800-76E99B0C1A27}"/>
    <hyperlink ref="C352" r:id="rId708" xr:uid="{620C457F-0E09-4E66-AA63-CAAB6F36890A}"/>
    <hyperlink ref="U352" r:id="rId709" xr:uid="{C96C7DF2-9526-49D4-B1DE-1594B6C7F6E5}"/>
    <hyperlink ref="C353" r:id="rId710" xr:uid="{8585445F-5C0F-4A72-9ED6-7408346E994A}"/>
    <hyperlink ref="U353" r:id="rId711" xr:uid="{4EE1FB20-D3CC-4647-A959-043E41C3AE5B}"/>
    <hyperlink ref="V353" r:id="rId712" xr:uid="{4A789D95-7C3B-42AE-94F7-9C1DDCC08BF3}"/>
    <hyperlink ref="C354" r:id="rId713" xr:uid="{10B3A854-F136-4173-B5F7-29C7475CD244}"/>
    <hyperlink ref="U354" r:id="rId714" xr:uid="{4FE7154A-543C-46B7-92D0-1C0D49DB8E71}"/>
    <hyperlink ref="V354" r:id="rId715" xr:uid="{78F843CD-E14F-433C-9524-A754FC74EF90}"/>
    <hyperlink ref="C355" r:id="rId716" xr:uid="{29401688-A3F5-48D1-AA72-295C44A1A232}"/>
    <hyperlink ref="U355" r:id="rId717" xr:uid="{7D7D3983-E722-4ABB-825A-0CD2FB73B579}"/>
    <hyperlink ref="V355" r:id="rId718" xr:uid="{7A5C5886-73D9-4100-ABCC-E629F8358720}"/>
    <hyperlink ref="C356" r:id="rId719" xr:uid="{759E8374-0B5D-4C7D-8F43-217579CB141F}"/>
    <hyperlink ref="U356" r:id="rId720" xr:uid="{27D990DC-8A0A-4F95-AB9E-0D85965CB32C}"/>
    <hyperlink ref="V356" r:id="rId721" xr:uid="{4CE8903C-1ACA-4366-B5A0-1592D1302D66}"/>
    <hyperlink ref="C357" r:id="rId722" xr:uid="{55AC0CB4-DFF8-457A-880C-F2FB6727AA42}"/>
    <hyperlink ref="U357" r:id="rId723" xr:uid="{5923C9FC-36CA-473A-BEDA-4DD67DB17F5F}"/>
    <hyperlink ref="V357" r:id="rId724" xr:uid="{433AFA85-FA1C-47A8-B6A3-E93286AE9C92}"/>
    <hyperlink ref="C358" r:id="rId725" xr:uid="{2F28008A-3C27-4AF2-9EDF-AB6AAEA38523}"/>
    <hyperlink ref="U358" r:id="rId726" xr:uid="{079623D1-0B2C-4F21-B0C7-6AAF6EECBA3A}"/>
    <hyperlink ref="V358" r:id="rId727" xr:uid="{2A02CAC6-38EF-4933-A539-980AD2289F67}"/>
    <hyperlink ref="C359" r:id="rId728" xr:uid="{450E9BF7-0B8D-4753-BA5F-F0F0472D8234}"/>
    <hyperlink ref="U359" r:id="rId729" xr:uid="{D19CF351-3C0A-49D3-BD8A-2C5B362A3917}"/>
    <hyperlink ref="V359" r:id="rId730" xr:uid="{8CCC70CA-EC3E-419E-A0DB-92BBB83595EB}"/>
    <hyperlink ref="C360" r:id="rId731" xr:uid="{DECBF5A3-ABC6-4723-877D-7A8B588DBC5B}"/>
    <hyperlink ref="U360" r:id="rId732" xr:uid="{7ADA1E53-E1F3-4F8B-9F08-729ABE30AC90}"/>
    <hyperlink ref="V360" r:id="rId733" xr:uid="{CDEE5C5B-79F5-402D-A8EA-88A7C04998BB}"/>
    <hyperlink ref="C361" r:id="rId734" xr:uid="{75AEE328-0F42-4BBA-BB5A-0C5609F3C563}"/>
    <hyperlink ref="U361" r:id="rId735" location="rlfi=hd:;si:15915544428948573150,l,CiB0aGUgY291bnRyeSBjbHViIGh1YmxpIGthcm5hdGFrYSIDiAEB;mv:[[15.369417900000002,75.1468556],[15.281505099999999,75.06108259999999]];tbs:lrf:!1m4!1u16!2m2!16m1!1e1!1m4!1u16!2m2!16m1!1e2!2m1!1e16!3sIAE,lf:1,lf_ui:4" xr:uid="{AB488338-DEB0-4517-90F1-AC30B0EB151C}"/>
    <hyperlink ref="V361" r:id="rId736" xr:uid="{C7CDB6FF-BF64-4EA5-9B8E-B52D0057D8DF}"/>
    <hyperlink ref="C362" r:id="rId737" xr:uid="{379CE2E1-45A4-43C2-B63E-4A629FB00922}"/>
    <hyperlink ref="U362" r:id="rId738" xr:uid="{04B50D8C-1FD9-4257-8074-0419DC3B9B98}"/>
    <hyperlink ref="V362" r:id="rId739" xr:uid="{F47C1787-B5D9-43AA-8E03-AE0E8B2609CC}"/>
    <hyperlink ref="C363" r:id="rId740" xr:uid="{671C68F6-A8ED-40C3-9162-B7280314BEB8}"/>
    <hyperlink ref="U363" r:id="rId741" xr:uid="{50CF9DB4-22B1-45F3-9152-EF00C296BDBD}"/>
    <hyperlink ref="V363" r:id="rId742" xr:uid="{E0BE289A-5370-4C9C-B402-15B3CFA5435B}"/>
    <hyperlink ref="C364" r:id="rId743" xr:uid="{66FF4DBD-2B92-4BBD-B2D3-CA386DFACDCF}"/>
    <hyperlink ref="U364" r:id="rId744" xr:uid="{ABDFC690-130A-4EB1-B9EE-1BA4681F7098}"/>
    <hyperlink ref="V364" r:id="rId745" xr:uid="{A4A7D7D2-E73F-4013-9BF1-CAABF007E7D9}"/>
    <hyperlink ref="C365" r:id="rId746" xr:uid="{D57513BE-3C64-4ACE-9B1E-93E2F2B2E0C4}"/>
    <hyperlink ref="U365" r:id="rId747" location="rlfi=hd:;si:9115607060216802574,l,Cg1uYW1tYSBzaHV0dGxlSL-us4rxrICACFomCg1uYW1tYSBzaHV0dGxlEAAQARgAGAEiDW5hbW1hIHNodXR0bGU;mv:[[12.905692499999999,77.64783229999999],[12.8707073,77.64240389999999]];tbs:lrf:!1m4!1u3!2m2!3m1!1e1!1m4!1u2!2m2!2m1!1e1!1m4!1u16!2m2!16m1!1e1!1m4!1u16!2m2!16m1!1e2!2m1!1e2!2m1!1e16!2m1!1e3!3sIAE,lf:1,lf_ui:2" xr:uid="{05A189C0-56ED-4EF4-8C96-A61AE6899758}"/>
    <hyperlink ref="V365" r:id="rId748" xr:uid="{81596F9E-608E-4692-B274-02FD50202CB9}"/>
    <hyperlink ref="C366" r:id="rId749" xr:uid="{C47EBA3D-3099-4F28-A0F7-B7DE2A6F8231}"/>
    <hyperlink ref="U366" r:id="rId750" xr:uid="{BA642DE3-43B3-4EA7-B724-CBAC4CB0DC10}"/>
    <hyperlink ref="V366" r:id="rId751" xr:uid="{744E2610-E6B9-4312-886F-FB426B26F1F2}"/>
    <hyperlink ref="C367" r:id="rId752" xr:uid="{70B501B6-A81D-46A4-AEF7-51B0B1BC4864}"/>
    <hyperlink ref="U367" r:id="rId753" xr:uid="{98BA4C10-5669-4166-B3B8-D3BA31187D44}"/>
    <hyperlink ref="V367" r:id="rId754" xr:uid="{81D4ECEA-BF41-4D12-AC5C-F465FD46A335}"/>
    <hyperlink ref="C368" r:id="rId755" xr:uid="{A71D693A-D247-4C05-A736-7B89C90AB8FD}"/>
    <hyperlink ref="U368" r:id="rId756" xr:uid="{13B280A5-05B5-4560-A091-BAC06E970E1A}"/>
    <hyperlink ref="V368" r:id="rId757" xr:uid="{1F59EE89-CF3F-40B3-B2B3-BBF15C772B9C}"/>
    <hyperlink ref="C369" r:id="rId758" xr:uid="{D3A463B8-7B75-4FA1-87C7-2158EBBB159E}"/>
    <hyperlink ref="U369" r:id="rId759" xr:uid="{42F36924-11D6-46E4-9720-042F436F2BB5}"/>
    <hyperlink ref="V369" r:id="rId760" xr:uid="{03B9CC96-999D-471D-8F3D-A8038AEA6B74}"/>
    <hyperlink ref="C370" r:id="rId761" xr:uid="{FA08B118-2C93-476F-A81E-3B93E67AD077}"/>
    <hyperlink ref="U370" r:id="rId762" xr:uid="{3B6E4FDB-A29A-45AC-AF92-7F836768BA50}"/>
    <hyperlink ref="V370" r:id="rId763" xr:uid="{AD18558E-8D04-403D-8ACD-901B97DC48DF}"/>
    <hyperlink ref="C371" r:id="rId764" xr:uid="{7A3C7950-BA5D-48AC-BC2D-A34F5F493752}"/>
    <hyperlink ref="U371" r:id="rId765" xr:uid="{5CF1C35A-AC31-4244-BCBB-AAFBB9E7D241}"/>
    <hyperlink ref="V371" r:id="rId766" xr:uid="{89E1D6C2-F43C-4F1F-9268-C6819F28498C}"/>
    <hyperlink ref="C372" r:id="rId767" xr:uid="{2D8E14EB-779F-49EA-8FCA-ED537F3436E2}"/>
    <hyperlink ref="U372" r:id="rId768" xr:uid="{9A949425-A40F-4452-84F0-9B0185BBD1ED}"/>
    <hyperlink ref="C373" r:id="rId769" xr:uid="{63837361-8062-4585-AEF4-51DD3FD0ACF5}"/>
    <hyperlink ref="U373" r:id="rId770" xr:uid="{590BB60A-7F96-4131-B5C2-8B01706DAC7B}"/>
    <hyperlink ref="V373" r:id="rId771" xr:uid="{E9E6331B-430D-4C69-A817-96F6A903E194}"/>
    <hyperlink ref="C374" r:id="rId772" xr:uid="{E8FE7811-50F0-4972-B976-D19C45058387}"/>
    <hyperlink ref="U374" r:id="rId773" xr:uid="{4C8B03F6-389C-4561-A2F5-5705A25C947F}"/>
    <hyperlink ref="V374" r:id="rId774" xr:uid="{EA31EFD2-7EBD-42D4-B054-F7E3734484E0}"/>
    <hyperlink ref="C375" r:id="rId775" xr:uid="{8CBD00F7-667F-4533-8179-99CCC45ABD40}"/>
    <hyperlink ref="U375" r:id="rId776" xr:uid="{D5CD009B-66D7-4FCE-B9BD-79FB349A25D1}"/>
    <hyperlink ref="V375" r:id="rId777" xr:uid="{CFF4B8A0-E619-4AB5-9F40-4AF856DE2ECC}"/>
    <hyperlink ref="C376" r:id="rId778" xr:uid="{65E8CC06-0658-4397-BEDE-65DC4BEBCABE}"/>
    <hyperlink ref="U376" r:id="rId779" xr:uid="{C3E04E11-A8AD-4FCE-83BE-8F73A100AF77}"/>
    <hyperlink ref="V376" r:id="rId780" xr:uid="{0C3CDAB1-1AA9-4C5E-A778-367CB316FED2}"/>
    <hyperlink ref="C377" r:id="rId781" xr:uid="{92999569-2339-418E-8053-A26C2D41B85F}"/>
    <hyperlink ref="U377" r:id="rId782" xr:uid="{413A7ECF-1750-4451-9553-4502C83AA20A}"/>
    <hyperlink ref="C378" r:id="rId783" xr:uid="{0915F882-514A-4FE7-AD0B-5EBA67740F7B}"/>
    <hyperlink ref="U378" r:id="rId784" xr:uid="{A5EFD8D9-E5D5-48B3-8F4A-A4F4541DAFC8}"/>
    <hyperlink ref="V378" r:id="rId785" xr:uid="{92CEEAE8-F679-4520-A11A-981A482D65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Skating South</vt:lpstr>
      <vt:lpstr>Martial Arts South</vt:lpstr>
      <vt:lpstr>Football South</vt:lpstr>
      <vt:lpstr>Kho-Kho South</vt:lpstr>
      <vt:lpstr>Cricket South</vt:lpstr>
      <vt:lpstr>Archery South</vt:lpstr>
      <vt:lpstr>Malakhamb South</vt:lpstr>
      <vt:lpstr>Gymnastics South</vt:lpstr>
      <vt:lpstr>Lawn Tennis South</vt:lpstr>
      <vt:lpstr>Hockey South</vt:lpstr>
      <vt:lpstr>Wrestling South</vt:lpstr>
      <vt:lpstr>Table Tennis South</vt:lpstr>
      <vt:lpstr>Volleyball South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Rani</dc:creator>
  <cp:lastModifiedBy>S Rani</cp:lastModifiedBy>
  <dcterms:created xsi:type="dcterms:W3CDTF">2020-08-05T10:37:11Z</dcterms:created>
  <dcterms:modified xsi:type="dcterms:W3CDTF">2020-08-05T12:02:19Z</dcterms:modified>
</cp:coreProperties>
</file>