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D22C15D453453/Documents/"/>
    </mc:Choice>
  </mc:AlternateContent>
  <xr:revisionPtr revIDLastSave="0" documentId="8_{AA879F56-4487-4CB1-922F-161EDB7EBCB2}" xr6:coauthVersionLast="47" xr6:coauthVersionMax="47" xr10:uidLastSave="{00000000-0000-0000-0000-000000000000}"/>
  <bookViews>
    <workbookView xWindow="-120" yWindow="-120" windowWidth="20730" windowHeight="11040" xr2:uid="{97FA1898-FCBB-4B4C-A92A-FC3B0975EF4F}"/>
  </bookViews>
  <sheets>
    <sheet name="CGPA" sheetId="4" r:id="rId1"/>
    <sheet name="Semester 1" sheetId="2" r:id="rId2"/>
    <sheet name="Semester 2" sheetId="3" r:id="rId3"/>
    <sheet name="Semester 3" sheetId="5" r:id="rId4"/>
    <sheet name="Semester 4" sheetId="6" r:id="rId5"/>
  </sheets>
  <definedNames>
    <definedName name="Credits1" localSheetId="3">Semester1[[#Totals],[Total Credits (Ci)]]</definedName>
    <definedName name="Credits1" localSheetId="4">Semester1[[#Totals],[Total Credits (Ci)]]</definedName>
    <definedName name="Credits1">Semester1[[#Totals],[Total Credits (Ci)]]</definedName>
    <definedName name="Credits2" localSheetId="3">Semester3[[#Totals],[Total Credits (Ci)]]</definedName>
    <definedName name="Credits2" localSheetId="4">Semester3[[#Totals],[Total Credits (Ci)]]</definedName>
    <definedName name="Credits2">Semester2[[#Totals],[Total Credits (Ci)]]</definedName>
    <definedName name="Credits3" localSheetId="4">Semester4[[#Totals],[Total Credits (Ci)]]</definedName>
    <definedName name="Credits3">Semester3[[#Totals],[Total Credits (Ci)]]</definedName>
    <definedName name="SGPA1">'Semester 1'!$B$3</definedName>
    <definedName name="SGPA2" localSheetId="3">'Semester 3'!$B$3</definedName>
    <definedName name="SGPA2" localSheetId="4">'Semester 4'!$B$3</definedName>
    <definedName name="SGPA2">'Semester 2'!$B$3</definedName>
    <definedName name="SGPA3" localSheetId="4">'Semester 4'!$B$3</definedName>
    <definedName name="SGPA3">'Semester 3'!$B$3</definedName>
  </definedNames>
  <calcPr calcId="0"/>
</workbook>
</file>

<file path=xl/calcChain.xml><?xml version="1.0" encoding="utf-8"?>
<calcChain xmlns="http://schemas.openxmlformats.org/spreadsheetml/2006/main">
  <c r="B16" i="6" l="1"/>
  <c r="D15" i="6" a="1"/>
  <c r="D15" i="6" s="1"/>
  <c r="D14" i="6" a="1"/>
  <c r="D14" i="6" s="1"/>
  <c r="D13" i="6" a="1"/>
  <c r="D13" i="6" s="1"/>
  <c r="D12" i="6" a="1"/>
  <c r="D12" i="6" s="1"/>
  <c r="D11" i="6" a="1"/>
  <c r="D11" i="6" s="1"/>
  <c r="D10" i="6" a="1"/>
  <c r="D10" i="6" s="1"/>
  <c r="D9" i="6" a="1"/>
  <c r="D9" i="6" s="1"/>
  <c r="D8" i="6" a="1"/>
  <c r="D8" i="6" s="1"/>
  <c r="B3" i="4" a="1"/>
  <c r="B3" i="4" s="1"/>
  <c r="B16" i="5"/>
  <c r="B4" i="4" s="1" a="1"/>
  <c r="B4" i="4" s="1"/>
  <c r="D15" i="5" a="1"/>
  <c r="D15" i="5" s="1"/>
  <c r="D14" i="5" a="1"/>
  <c r="D14" i="5" s="1"/>
  <c r="D13" i="5" a="1"/>
  <c r="D13" i="5" s="1"/>
  <c r="D12" i="5" a="1"/>
  <c r="D12" i="5" s="1"/>
  <c r="D11" i="5" a="1"/>
  <c r="D11" i="5" s="1"/>
  <c r="D10" i="5" a="1"/>
  <c r="D10" i="5" s="1"/>
  <c r="D9" i="5" a="1"/>
  <c r="D9" i="5" s="1"/>
  <c r="D8" i="5" a="1"/>
  <c r="D8" i="5" s="1"/>
  <c r="B2" i="4" a="1"/>
  <c r="B2" i="4" s="1"/>
  <c r="B17" i="3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B17" i="2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8" i="2" a="1"/>
  <c r="D8" i="2" s="1"/>
  <c r="D16" i="6" l="1"/>
  <c r="B3" i="6" s="1"/>
  <c r="D16" i="5"/>
  <c r="B3" i="5" s="1"/>
  <c r="C4" i="4" s="1"/>
  <c r="B5" i="4"/>
  <c r="D17" i="3"/>
  <c r="B3" i="3" s="1"/>
  <c r="D17" i="2"/>
  <c r="D4" i="4" l="1"/>
  <c r="C3" i="4"/>
  <c r="D3" i="4" s="1"/>
  <c r="B3" i="2"/>
  <c r="C2" i="4" s="1"/>
  <c r="D2" i="4" s="1"/>
  <c r="D5" i="4" l="1"/>
  <c r="H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<sst xmlns="http://schemas.openxmlformats.org/spreadsheetml/2006/main" count="102" uniqueCount="40">
  <si>
    <t>Semester</t>
  </si>
  <si>
    <t>Subject</t>
  </si>
  <si>
    <t>Chemistry</t>
  </si>
  <si>
    <t>Advanced Calculus</t>
  </si>
  <si>
    <t>Chemistry Lab</t>
  </si>
  <si>
    <t>B</t>
  </si>
  <si>
    <t>Science of Living System</t>
  </si>
  <si>
    <t>Engineering drawing and computer graphics</t>
  </si>
  <si>
    <t>Programming and data structures</t>
  </si>
  <si>
    <t>Programming and data structures Lab</t>
  </si>
  <si>
    <t>EAA</t>
  </si>
  <si>
    <t>English for communication</t>
  </si>
  <si>
    <t>A</t>
  </si>
  <si>
    <t>EX</t>
  </si>
  <si>
    <t>Total</t>
  </si>
  <si>
    <r>
      <t>Total Credits (C</t>
    </r>
    <r>
      <rPr>
        <b/>
        <vertAlign val="subscript"/>
        <sz val="11"/>
        <rFont val="Calibri"/>
        <family val="2"/>
        <scheme val="minor"/>
      </rPr>
      <t>i</t>
    </r>
    <r>
      <rPr>
        <b/>
        <sz val="11"/>
        <rFont val="Calibri"/>
        <family val="2"/>
        <scheme val="minor"/>
      </rPr>
      <t>)</t>
    </r>
  </si>
  <si>
    <r>
      <t>Grade - G</t>
    </r>
    <r>
      <rPr>
        <b/>
        <vertAlign val="subscript"/>
        <sz val="11"/>
        <rFont val="Calibri"/>
        <family val="2"/>
        <scheme val="minor"/>
      </rPr>
      <t>i</t>
    </r>
  </si>
  <si>
    <r>
      <t>∑</t>
    </r>
    <r>
      <rPr>
        <b/>
        <sz val="11.5"/>
        <rFont val="Calibri"/>
        <family val="2"/>
      </rPr>
      <t>C</t>
    </r>
    <r>
      <rPr>
        <b/>
        <vertAlign val="subscript"/>
        <sz val="11.5"/>
        <rFont val="Calibri"/>
        <family val="2"/>
      </rPr>
      <t>i</t>
    </r>
    <r>
      <rPr>
        <b/>
        <sz val="11.5"/>
        <rFont val="Calibri"/>
        <family val="2"/>
      </rPr>
      <t>×G</t>
    </r>
    <r>
      <rPr>
        <b/>
        <vertAlign val="subscript"/>
        <sz val="11.5"/>
        <rFont val="Calibri"/>
        <family val="2"/>
      </rPr>
      <t>i</t>
    </r>
  </si>
  <si>
    <t>SGPA</t>
  </si>
  <si>
    <t>C</t>
  </si>
  <si>
    <t>D</t>
  </si>
  <si>
    <t>CGPA</t>
  </si>
  <si>
    <t>Credits</t>
  </si>
  <si>
    <t>Credits x SGPA</t>
  </si>
  <si>
    <t>Probability and statistics</t>
  </si>
  <si>
    <t>Introduction to engineering materials</t>
  </si>
  <si>
    <t>Thermodynamics</t>
  </si>
  <si>
    <t>Engineering materials lab</t>
  </si>
  <si>
    <t>Thermodynamics Lab</t>
  </si>
  <si>
    <t>Computational Physics</t>
  </si>
  <si>
    <t>Economics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</si>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</sst>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1"/>
      <name val="Calibri"/>
      <family val="2"/>
    </font>
    <font>
      <b/>
      <sz val="11.5"/>
      <name val="Calibri"/>
      <family val="2"/>
    </font>
    <font>
      <b/>
      <vertAlign val="subscript"/>
      <sz val="11.5"/>
      <name val="Calibri"/>
      <family val="2"/>
    </font>
    <font>
      <sz val="16"/>
      <color theme="0"/>
      <name val="ADLaM Display"/>
    </font>
    <font>
      <sz val="22"/>
      <color theme="1"/>
      <name val="Calibri"/>
      <family val="2"/>
      <scheme val="minor"/>
    </font>
    <font>
      <b/>
      <sz val="18"/>
      <color theme="0"/>
      <name val="ADLaM Display"/>
    </font>
    <font>
      <b/>
      <sz val="24"/>
      <color theme="0"/>
      <name val="Calibri"/>
      <family val="2"/>
      <scheme val="minor"/>
    </font>
    <font>
      <b/>
      <sz val="20"/>
      <color theme="1"/>
      <name val="Agency FB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85C08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34" borderId="0">
      <alignment horizontal="center" vertical="center" wrapText="1"/>
    </xf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5" fillId="34" borderId="10" xfId="42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/>
    </xf>
    <xf numFmtId="0" fontId="25" fillId="34" borderId="12" xfId="42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12" xfId="0" applyFont="1" applyFill="1" applyBorder="1" applyAlignment="1">
      <alignment horizontal="center" vertical="center"/>
    </xf>
    <xf numFmtId="0" fontId="26" fillId="35" borderId="0" xfId="0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GPA" xfId="42" xr:uid="{40A711CD-9889-4CBA-9284-69DAE99D5040}"/>
    <cellStyle name="Title" xfId="1" builtinId="15" customBuiltin="1"/>
    <cellStyle name="Total" xfId="17" builtinId="25" customBuiltin="1"/>
    <cellStyle name="Warning Text" xfId="14" builtinId="11" customBuiltin="1"/>
  </cellStyles>
  <dxfs count="5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color auto="1"/>
        <name val="Calibri"/>
        <family val="2"/>
      </font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color auto="1"/>
        <name val="Calibri"/>
        <family val="2"/>
      </font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color auto="1"/>
        <name val="Calibri"/>
        <family val="2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color auto="1"/>
        <name val="Calibri"/>
        <family val="2"/>
      </font>
      <alignment horizontal="left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85C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680A7D-1F99-4065-98EB-2A839849BF3F}" name="Result" displayName="Result" ref="A1:D5" totalsRowCount="1">
  <autoFilter ref="A1:D4" xr:uid="{38680A7D-1F99-4065-98EB-2A839849BF3F}"/>
  <tableColumns count="4">
    <tableColumn id="1" xr3:uid="{A6B1B6E0-C7EB-4E6C-B184-E4591209DE44}" name="Semester" totalsRowLabel="Total"/>
    <tableColumn id="2" xr3:uid="{4D63656A-8E24-4610-ACD7-8101F5995E9B}" name="Credits" totalsRowFunction="sum">
      <calculatedColumnFormula array="1">Credits2</calculatedColumnFormula>
    </tableColumn>
    <tableColumn id="3" xr3:uid="{BDCF33E3-E026-41A7-8281-9766508B0DE1}" name="SGPA">
      <calculatedColumnFormula>SGPA2</calculatedColumnFormula>
    </tableColumn>
    <tableColumn id="4" xr3:uid="{B2318D62-E41E-47A3-BFA4-E048E9022518}" name="Credits x SGPA" totalsRowFunction="sum" dataDxfId="44">
      <calculatedColumnFormula>Result[[#This Row],[SGPA]]*Result[[#This Row],[Credits]]</calculatedColumnFormula>
    </tableColumn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83594-F6D7-41CF-8B81-E8F68282AAE3}" name="Semester1" displayName="Semester1" ref="A7:D17" totalsRowCount="1" headerRowDxfId="50">
  <autoFilter ref="A7:D16" xr:uid="{8A083594-F6D7-41CF-8B81-E8F68282AAE3}"/>
  <tableColumns count="4">
    <tableColumn id="1" xr3:uid="{F3B8DC5B-82BE-4E80-ADA1-7BB637B013EE}" name="Subject" totalsRowLabel="Total" dataDxfId="54" totalsRowDxfId="7"/>
    <tableColumn id="2" xr3:uid="{7321CA5D-79EE-4157-8E5D-113150C41AB2}" name="Total Credits (Ci)" totalsRowFunction="sum" dataDxfId="53" totalsRowDxfId="6"/>
    <tableColumn id="3" xr3:uid="{192A4957-362E-4F89-BEB4-873C8ADE221A}" name="Grade - Gi" dataDxfId="52" totalsRowDxfId="5"/>
    <tableColumn id="4" xr3:uid="{D30A2443-25E7-4E99-93FC-3B39B6B7305E}" name="∑Ci×Gi" totalsRowFunction="sum" dataDxfId="51" totalsRowDxfId="4">
      <calculatedColumnFormula array="1">_xlfn.SWITCH(C8,"EX",10,"A",9,"B",8,"C",7,"D",6,"P",5,"F",0)*B8</calculatedColumnFormula>
    </tableColumn>
  </tableColumns>
  <tableStyleInfo name="TableStyleDark1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4562BE-B7B7-4642-9EB3-B63792E2F615}" name="Semester2" displayName="Semester2" ref="A7:D17" totalsRowCount="1" headerRowDxfId="49">
  <autoFilter ref="A7:D16" xr:uid="{DC4562BE-B7B7-4642-9EB3-B63792E2F615}"/>
  <tableColumns count="4">
    <tableColumn id="1" xr3:uid="{02ED27C7-3BAB-4F0C-B1A8-3B6B38598C96}" name="Subject" totalsRowLabel="Total" dataDxfId="48" totalsRowDxfId="35"/>
    <tableColumn id="2" xr3:uid="{72FE4BDD-D896-4D63-B641-7F2DA99D03C3}" name="Total Credits (Ci)" totalsRowFunction="sum" dataDxfId="47" totalsRowDxfId="34"/>
    <tableColumn id="3" xr3:uid="{1C0E94CC-9A99-4002-A112-758DCFD0E36D}" name="Grade - Gi" dataDxfId="46" totalsRowDxfId="33"/>
    <tableColumn id="4" xr3:uid="{13D04D0C-9C66-46F0-B1B1-DAFFFC396AFE}" name="∑Ci×Gi" totalsRowFunction="sum" dataDxfId="45" totalsRowDxfId="32">
      <calculatedColumnFormula array="1">_xlfn.SWITCH(C8,"EX",10,"A",9,"B",8,"C",7,"D",6,"P",5,"F",0)*B8</calculatedColumnFormula>
    </tableColumn>
  </tableColumns>
  <tableStyleInfo name="TableStyleDark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A58554-335B-454F-A1DD-90BD612AC0C0}" name="Semester3" displayName="Semester3" ref="A7:D16" totalsRowCount="1" headerRowDxfId="43">
  <autoFilter ref="A7:D15" xr:uid="{DC4562BE-B7B7-4642-9EB3-B63792E2F615}"/>
  <tableColumns count="4">
    <tableColumn id="1" xr3:uid="{107CD5CA-8DF2-41C8-A3FA-949BB5DCF869}" name="Subject" totalsRowLabel="Total" dataDxfId="42" totalsRowDxfId="25"/>
    <tableColumn id="2" xr3:uid="{98E171B7-17D2-43E9-8DBD-E096456A473D}" name="Total Credits (Ci)" totalsRowFunction="sum" dataDxfId="41" totalsRowDxfId="24"/>
    <tableColumn id="3" xr3:uid="{AA423AAC-BB9B-4C14-ABA8-B53937F9BE94}" name="Grade - Gi" dataDxfId="40" totalsRowDxfId="23"/>
    <tableColumn id="4" xr3:uid="{C27B994D-463F-4E6F-AE49-A966E8397929}" name="∑Ci×Gi" totalsRowFunction="sum" dataDxfId="39" totalsRowDxfId="22">
      <calculatedColumnFormula array="1">_xlfn.SWITCH(C8,"EX",10,"A",9,"B",8,"C",7,"D",6,"P",5,"F",0)*B8</calculatedColumnFormula>
    </tableColumn>
  </tableColumns>
  <tableStyleInfo name="TableStyleDark1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9CE1B6-E027-4CDB-9453-09591F5B1FF5}" name="Semester4" displayName="Semester4" ref="A7:D16" totalsRowCount="1" headerRowDxfId="12">
  <autoFilter ref="A7:D15" xr:uid="{DC4562BE-B7B7-4642-9EB3-B63792E2F615}"/>
  <tableColumns count="4">
    <tableColumn id="1" xr3:uid="{64C01B4B-CAC5-4276-9695-03270EA0DA24}" name="Subject" totalsRowLabel="Total" dataDxfId="11" totalsRowDxfId="3"/>
    <tableColumn id="2" xr3:uid="{4CF2AE18-EEA5-44F4-A230-82CE355E6687}" name="Total Credits (Ci)" totalsRowFunction="sum" dataDxfId="10" totalsRowDxfId="2"/>
    <tableColumn id="3" xr3:uid="{DE16872B-CDFA-405A-921D-3EB2E453362A}" name="Grade - Gi" dataDxfId="9" totalsRowDxfId="1"/>
    <tableColumn id="4" xr3:uid="{2CE32A4E-03AD-4F1A-A26B-62C5617D241A}" name="∑Ci×Gi" totalsRowFunction="sum" dataDxfId="8" totalsRowDxfId="0">
      <calculatedColumnFormula array="1">_xlfn.SWITCH(C8,"EX",10,"A",9,"B",8,"C",7,"D",6,"P",5,"F",0)*B8</calculatedColumnFormula>
    </tableColumn>
  </tableColumns>
  <tableStyleInfo name="TableStyleDark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582F-BDB5-40A3-9A27-2C2C94499745}">
  <sheetPr>
    <tabColor rgb="FF0070C0"/>
  </sheetPr>
  <dimension ref="A1:I9"/>
  <sheetViews>
    <sheetView tabSelected="1" workbookViewId="0">
      <selection activeCell="C17" sqref="C17"/>
    </sheetView>
  </sheetViews>
  <sheetFormatPr defaultRowHeight="15" x14ac:dyDescent="0.25"/>
  <cols>
    <col min="1" max="1" width="11.5703125" customWidth="1"/>
    <col min="2" max="2" width="9.42578125" customWidth="1"/>
    <col min="4" max="4" width="16.28515625" bestFit="1" customWidth="1"/>
  </cols>
  <sheetData>
    <row r="1" spans="1:9" x14ac:dyDescent="0.25">
      <c r="A1" t="s">
        <v>0</v>
      </c>
      <c r="B1" t="s">
        <v>22</v>
      </c>
      <c r="C1" t="s">
        <v>18</v>
      </c>
      <c r="D1" t="s">
        <v>23</v>
      </c>
    </row>
    <row r="2" spans="1:9" x14ac:dyDescent="0.25">
      <c r="A2">
        <v>1</v>
      </c>
      <c r="B2" cm="1">
        <f t="array" ref="B2">Credits1</f>
        <v>25</v>
      </c>
      <c r="C2">
        <f>SGPA1</f>
        <v>7.92</v>
      </c>
      <c r="D2">
        <f>Result[[#This Row],[SGPA]]*Result[[#This Row],[Credits]]</f>
        <v>198</v>
      </c>
    </row>
    <row r="3" spans="1:9" x14ac:dyDescent="0.25">
      <c r="A3">
        <v>2</v>
      </c>
      <c r="B3" cm="1">
        <f t="array" ref="B3">Credits2</f>
        <v>24</v>
      </c>
      <c r="C3">
        <f>SGPA2</f>
        <v>8.75</v>
      </c>
      <c r="D3" s="13">
        <f>Result[[#This Row],[SGPA]]*Result[[#This Row],[Credits]]</f>
        <v>210</v>
      </c>
    </row>
    <row r="4" spans="1:9" x14ac:dyDescent="0.25">
      <c r="A4">
        <v>3</v>
      </c>
      <c r="B4" cm="1">
        <f t="array" ref="B4">Credits3</f>
        <v>22</v>
      </c>
      <c r="C4">
        <f>SGPA3</f>
        <v>8.64</v>
      </c>
      <c r="D4">
        <f>Result[[#This Row],[SGPA]]*Result[[#This Row],[Credits]]</f>
        <v>190.08</v>
      </c>
      <c r="H4" s="11" t="s">
        <v>21</v>
      </c>
      <c r="I4" s="11"/>
    </row>
    <row r="5" spans="1:9" x14ac:dyDescent="0.25">
      <c r="A5" t="s">
        <v>14</v>
      </c>
      <c r="B5">
        <f>SUBTOTAL(109,Result[Credits])</f>
        <v>71</v>
      </c>
      <c r="D5">
        <f>SUBTOTAL(109,Result[Credits x SGPA])</f>
        <v>598.08000000000004</v>
      </c>
      <c r="H5" s="11"/>
      <c r="I5" s="11"/>
    </row>
    <row r="6" spans="1:9" x14ac:dyDescent="0.25">
      <c r="H6" s="12">
        <f>ROUND(Result[[#Totals],[Credits x SGPA]]/Result[[#Totals],[Credits]],2)</f>
        <v>8.42</v>
      </c>
      <c r="I6" s="12"/>
    </row>
    <row r="7" spans="1:9" x14ac:dyDescent="0.25">
      <c r="H7" s="12"/>
      <c r="I7" s="12"/>
    </row>
    <row r="8" spans="1:9" x14ac:dyDescent="0.25">
      <c r="H8" s="12"/>
      <c r="I8" s="12"/>
    </row>
    <row r="9" spans="1:9" x14ac:dyDescent="0.25">
      <c r="H9" s="12"/>
      <c r="I9" s="12"/>
    </row>
  </sheetData>
  <mergeCells count="2">
    <mergeCell ref="H4:I5"/>
    <mergeCell ref="H6:I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7464-ECC5-4931-A987-BC5F4352E570}">
  <sheetPr>
    <tabColor rgb="FF92D050"/>
  </sheetPr>
  <dimension ref="A1:D17"/>
  <sheetViews>
    <sheetView workbookViewId="0">
      <selection activeCell="B13" sqref="B13"/>
    </sheetView>
  </sheetViews>
  <sheetFormatPr defaultRowHeight="15" x14ac:dyDescent="0.25"/>
  <cols>
    <col min="1" max="1" width="32.42578125" customWidth="1"/>
    <col min="2" max="2" width="17.85546875" bestFit="1" customWidth="1"/>
    <col min="3" max="3" width="12" bestFit="1" customWidth="1"/>
    <col min="4" max="4" width="8.5703125" bestFit="1" customWidth="1"/>
  </cols>
  <sheetData>
    <row r="1" spans="1:4" x14ac:dyDescent="0.25">
      <c r="A1" s="9" t="s">
        <v>0</v>
      </c>
      <c r="B1" s="6">
        <v>4</v>
      </c>
    </row>
    <row r="2" spans="1:4" x14ac:dyDescent="0.25">
      <c r="A2" s="10"/>
      <c r="B2" s="8"/>
    </row>
    <row r="3" spans="1:4" ht="24.75" customHeight="1" x14ac:dyDescent="0.25">
      <c r="A3" s="5" t="s">
        <v>18</v>
      </c>
      <c r="B3" s="6">
        <f>ROUND(Semester1[[#Totals],[∑Ci×Gi]]/Semester1[[#Totals],[Total Credits (Ci)]],2)</f>
        <v>7.92</v>
      </c>
    </row>
    <row r="4" spans="1:4" x14ac:dyDescent="0.25">
      <c r="A4" s="7"/>
      <c r="B4" s="8"/>
    </row>
    <row r="7" spans="1:4" ht="18" x14ac:dyDescent="0.25">
      <c r="A7" s="3" t="s">
        <v>1</v>
      </c>
      <c r="B7" s="3" t="s">
        <v>15</v>
      </c>
      <c r="C7" s="3" t="s">
        <v>16</v>
      </c>
      <c r="D7" s="4" t="s">
        <v>17</v>
      </c>
    </row>
    <row r="8" spans="1:4" x14ac:dyDescent="0.25">
      <c r="A8" s="1" t="s">
        <v>31</v>
      </c>
      <c r="B8" s="2">
        <v>1</v>
      </c>
      <c r="C8" s="2" t="s">
        <v>5</v>
      </c>
      <c r="D8" s="2" cm="1">
        <f t="array" ref="D8">_xlfn.SWITCH(C8,"EX",10,"A",9,"B",8,"C",7,"D",6,"P",5,"F",0)*B8</f>
        <v>8</v>
      </c>
    </row>
    <row r="9" spans="1:4" x14ac:dyDescent="0.25">
      <c r="A9" s="1" t="s">
        <v>32</v>
      </c>
      <c r="B9" s="2">
        <v>2</v>
      </c>
      <c r="C9" s="2" t="s">
        <v>12</v>
      </c>
      <c r="D9" s="2" cm="1">
        <f t="array" ref="D9">_xlfn.SWITCH(C9,"EX",10,"A",9,"B",8,"C",7,"D",6,"P",5,"F",0)*B9</f>
        <v>18</v>
      </c>
    </row>
    <row r="10" spans="1:4" x14ac:dyDescent="0.25">
      <c r="A10" s="1" t="s">
        <v>33</v>
      </c>
      <c r="B10" s="2">
        <v>4</v>
      </c>
      <c r="C10" s="2" t="s">
        <v>19</v>
      </c>
      <c r="D10" s="2" cm="1">
        <f t="array" ref="D10">_xlfn.SWITCH(C10,"EX",10,"A",9,"B",8,"C",7,"D",6,"P",5,"F",0)*B10</f>
        <v>28</v>
      </c>
    </row>
    <row r="11" spans="1:4" x14ac:dyDescent="0.25">
      <c r="A11" s="1" t="s">
        <v>34</v>
      </c>
      <c r="B11" s="2">
        <v>2</v>
      </c>
      <c r="C11" s="2" t="s">
        <v>12</v>
      </c>
      <c r="D11" s="2" cm="1">
        <f t="array" ref="D11">_xlfn.SWITCH(C11,"EX",10,"A",9,"B",8,"C",7,"D",6,"P",5,"F",0)*B11</f>
        <v>18</v>
      </c>
    </row>
    <row r="12" spans="1:4" x14ac:dyDescent="0.25">
      <c r="A12" s="1" t="s">
        <v>35</v>
      </c>
      <c r="B12" s="2">
        <v>2</v>
      </c>
      <c r="C12" s="2" t="s">
        <v>5</v>
      </c>
      <c r="D12" s="2" cm="1">
        <f t="array" ref="D12">_xlfn.SWITCH(C12,"EX",10,"A",9,"B",8,"C",7,"D",6,"P",5,"F",0)*B12</f>
        <v>16</v>
      </c>
    </row>
    <row r="13" spans="1:4" x14ac:dyDescent="0.25">
      <c r="A13" s="1" t="s">
        <v>36</v>
      </c>
      <c r="B13" s="2">
        <v>4</v>
      </c>
      <c r="C13" s="2" t="s">
        <v>12</v>
      </c>
      <c r="D13" s="2" cm="1">
        <f t="array" ref="D13">_xlfn.SWITCH(C13,"EX",10,"A",9,"B",8,"C",7,"D",6,"P",5,"F",0)*B13</f>
        <v>36</v>
      </c>
    </row>
    <row r="14" spans="1:4" x14ac:dyDescent="0.25">
      <c r="A14" s="1" t="s">
        <v>37</v>
      </c>
      <c r="B14" s="2">
        <v>4</v>
      </c>
      <c r="C14" s="2" t="s">
        <v>5</v>
      </c>
      <c r="D14" s="2" cm="1">
        <f t="array" ref="D14">_xlfn.SWITCH(C14,"EX",10,"A",9,"B",8,"C",7,"D",6,"P",5,"F",0)*B14</f>
        <v>32</v>
      </c>
    </row>
    <row r="15" spans="1:4" x14ac:dyDescent="0.25">
      <c r="A15" s="1" t="s">
        <v>38</v>
      </c>
      <c r="B15" s="2">
        <v>4</v>
      </c>
      <c r="C15" s="2" t="s">
        <v>20</v>
      </c>
      <c r="D15" s="2" cm="1">
        <f t="array" ref="D15">_xlfn.SWITCH(C15,"EX",10,"A",9,"B",8,"C",7,"D",6,"P",5,"F",0)*B15</f>
        <v>24</v>
      </c>
    </row>
    <row r="16" spans="1:4" x14ac:dyDescent="0.25">
      <c r="A16" s="1" t="s">
        <v>39</v>
      </c>
      <c r="B16" s="2">
        <v>2</v>
      </c>
      <c r="C16" s="2" t="s">
        <v>12</v>
      </c>
      <c r="D16" s="2" cm="1">
        <f t="array" ref="D16">_xlfn.SWITCH(C16,"EX",10,"A",9,"B",8,"C",7,"D",6,"P",5,"F",0)*B16</f>
        <v>18</v>
      </c>
    </row>
    <row r="17" spans="1:4" x14ac:dyDescent="0.25">
      <c r="A17" s="2" t="s">
        <v>14</v>
      </c>
      <c r="B17" s="2">
        <f>SUBTOTAL(109,Semester1[Total Credits (Ci)])</f>
        <v>25</v>
      </c>
      <c r="C17" s="2"/>
      <c r="D17" s="2">
        <f>SUBTOTAL(109,Semester1[∑Ci×Gi])</f>
        <v>198</v>
      </c>
    </row>
  </sheetData>
  <mergeCells count="4">
    <mergeCell ref="A1:A2"/>
    <mergeCell ref="B1:B2"/>
    <mergeCell ref="B3:B4"/>
    <mergeCell ref="A3:A4"/>
  </mergeCells>
  <phoneticPr fontId="28" type="noConversion"/>
  <conditionalFormatting sqref="B3:B4">
    <cfRule type="cellIs" dxfId="31" priority="1" operator="between">
      <formula>8</formula>
      <formula>10</formula>
    </cfRule>
    <cfRule type="cellIs" dxfId="30" priority="2" operator="between">
      <formula>7</formula>
      <formula>8</formula>
    </cfRule>
    <cfRule type="cellIs" dxfId="29" priority="3" operator="between">
      <formula>6</formula>
      <formula>7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2F54-196A-4617-A51F-C93A3355BD70}">
  <sheetPr>
    <tabColor theme="4" tint="0.79998168889431442"/>
  </sheetPr>
  <dimension ref="A1:D17"/>
  <sheetViews>
    <sheetView workbookViewId="0">
      <selection activeCell="C15" sqref="C15"/>
    </sheetView>
  </sheetViews>
  <sheetFormatPr defaultRowHeight="15" x14ac:dyDescent="0.25"/>
  <cols>
    <col min="1" max="1" width="24.85546875" bestFit="1" customWidth="1"/>
    <col min="2" max="2" width="17.85546875" bestFit="1" customWidth="1"/>
    <col min="3" max="3" width="12" bestFit="1" customWidth="1"/>
    <col min="4" max="4" width="8.5703125" bestFit="1" customWidth="1"/>
  </cols>
  <sheetData>
    <row r="1" spans="1:4" x14ac:dyDescent="0.25">
      <c r="A1" s="9" t="s">
        <v>0</v>
      </c>
      <c r="B1" s="6">
        <v>2</v>
      </c>
    </row>
    <row r="2" spans="1:4" x14ac:dyDescent="0.25">
      <c r="A2" s="10"/>
      <c r="B2" s="8"/>
    </row>
    <row r="3" spans="1:4" x14ac:dyDescent="0.25">
      <c r="A3" s="5" t="s">
        <v>18</v>
      </c>
      <c r="B3" s="6">
        <f>ROUND(Semester2[[#Totals],[∑Ci×Gi]]/Semester2[[#Totals],[Total Credits (Ci)]],2)</f>
        <v>8.75</v>
      </c>
    </row>
    <row r="4" spans="1:4" x14ac:dyDescent="0.25">
      <c r="A4" s="7"/>
      <c r="B4" s="8"/>
    </row>
    <row r="7" spans="1:4" ht="18" x14ac:dyDescent="0.25">
      <c r="A7" s="3" t="s">
        <v>1</v>
      </c>
      <c r="B7" s="3" t="s">
        <v>15</v>
      </c>
      <c r="C7" s="3" t="s">
        <v>16</v>
      </c>
      <c r="D7" s="4" t="s">
        <v>17</v>
      </c>
    </row>
    <row r="8" spans="1:4" x14ac:dyDescent="0.25">
      <c r="A8" s="1" t="s">
        <v>6</v>
      </c>
      <c r="B8" s="2">
        <v>2</v>
      </c>
      <c r="C8" s="2" t="s">
        <v>13</v>
      </c>
      <c r="D8" s="2" cm="1">
        <f t="array" ref="D8">_xlfn.SWITCH(C8,"EX",10,"A",9,"B",8,"C",7,"D",6,"P",5,"F",0)*B8</f>
        <v>20</v>
      </c>
    </row>
    <row r="9" spans="1:4" ht="30" x14ac:dyDescent="0.25">
      <c r="A9" s="1" t="s">
        <v>7</v>
      </c>
      <c r="B9" s="2">
        <v>3</v>
      </c>
      <c r="C9" s="2" t="s">
        <v>12</v>
      </c>
      <c r="D9" s="2" cm="1">
        <f t="array" ref="D9">_xlfn.SWITCH(C9,"EX",10,"A",9,"B",8,"C",7,"D",6,"P",5,"F",0)*B9</f>
        <v>27</v>
      </c>
    </row>
    <row r="10" spans="1:4" ht="30" x14ac:dyDescent="0.25">
      <c r="A10" s="1" t="s">
        <v>8</v>
      </c>
      <c r="B10" s="2">
        <v>3</v>
      </c>
      <c r="C10" s="2" t="s">
        <v>5</v>
      </c>
      <c r="D10" s="2" cm="1">
        <f t="array" ref="D10">_xlfn.SWITCH(C10,"EX",10,"A",9,"B",8,"C",7,"D",6,"P",5,"F",0)*B10</f>
        <v>24</v>
      </c>
    </row>
    <row r="11" spans="1:4" ht="30" x14ac:dyDescent="0.25">
      <c r="A11" s="1" t="s">
        <v>9</v>
      </c>
      <c r="B11" s="2">
        <v>2</v>
      </c>
      <c r="C11" s="2" t="s">
        <v>5</v>
      </c>
      <c r="D11" s="2" cm="1">
        <f t="array" ref="D11">_xlfn.SWITCH(C11,"EX",10,"A",9,"B",8,"C",7,"D",6,"P",5,"F",0)*B11</f>
        <v>16</v>
      </c>
    </row>
    <row r="12" spans="1:4" x14ac:dyDescent="0.25">
      <c r="A12" s="1" t="s">
        <v>2</v>
      </c>
      <c r="B12" s="2">
        <v>4</v>
      </c>
      <c r="C12" s="2" t="s">
        <v>13</v>
      </c>
      <c r="D12" s="2" cm="1">
        <f t="array" ref="D12">_xlfn.SWITCH(C12,"EX",10,"A",9,"B",8,"C",7,"D",6,"P",5,"F",0)*B12</f>
        <v>40</v>
      </c>
    </row>
    <row r="13" spans="1:4" x14ac:dyDescent="0.25">
      <c r="A13" s="1" t="s">
        <v>4</v>
      </c>
      <c r="B13" s="2">
        <v>2</v>
      </c>
      <c r="C13" s="2" t="s">
        <v>5</v>
      </c>
      <c r="D13" s="2" cm="1">
        <f t="array" ref="D13">_xlfn.SWITCH(C13,"EX",10,"A",9,"B",8,"C",7,"D",6,"P",5,"F",0)*B13</f>
        <v>16</v>
      </c>
    </row>
    <row r="14" spans="1:4" x14ac:dyDescent="0.25">
      <c r="A14" s="1" t="s">
        <v>10</v>
      </c>
      <c r="B14" s="2">
        <v>1</v>
      </c>
      <c r="C14" s="2" t="s">
        <v>5</v>
      </c>
      <c r="D14" s="2" cm="1">
        <f t="array" ref="D14">_xlfn.SWITCH(C14,"EX",10,"A",9,"B",8,"C",7,"D",6,"P",5,"F",0)*B14</f>
        <v>8</v>
      </c>
    </row>
    <row r="15" spans="1:4" x14ac:dyDescent="0.25">
      <c r="A15" s="1" t="s">
        <v>11</v>
      </c>
      <c r="B15" s="2">
        <v>3</v>
      </c>
      <c r="C15" s="2" t="s">
        <v>12</v>
      </c>
      <c r="D15" s="2" cm="1">
        <f t="array" ref="D15">_xlfn.SWITCH(C15,"EX",10,"A",9,"B",8,"C",7,"D",6,"P",5,"F",0)*B15</f>
        <v>27</v>
      </c>
    </row>
    <row r="16" spans="1:4" x14ac:dyDescent="0.25">
      <c r="A16" s="1" t="s">
        <v>3</v>
      </c>
      <c r="B16" s="2">
        <v>4</v>
      </c>
      <c r="C16" s="2" t="s">
        <v>5</v>
      </c>
      <c r="D16" s="2" cm="1">
        <f t="array" ref="D16">_xlfn.SWITCH(C16,"EX",10,"A",9,"B",8,"C",7,"D",6,"P",5,"F",0)*B16</f>
        <v>32</v>
      </c>
    </row>
    <row r="17" spans="1:4" x14ac:dyDescent="0.25">
      <c r="A17" s="2" t="s">
        <v>14</v>
      </c>
      <c r="B17" s="2">
        <f>SUBTOTAL(109,Semester2[Total Credits (Ci)])</f>
        <v>24</v>
      </c>
      <c r="C17" s="2"/>
      <c r="D17" s="2">
        <f>SUBTOTAL(109,Semester2[∑Ci×Gi])</f>
        <v>210</v>
      </c>
    </row>
  </sheetData>
  <mergeCells count="4">
    <mergeCell ref="A1:A2"/>
    <mergeCell ref="B1:B2"/>
    <mergeCell ref="A3:A4"/>
    <mergeCell ref="B3:B4"/>
  </mergeCells>
  <conditionalFormatting sqref="B3:B4">
    <cfRule type="cellIs" dxfId="28" priority="1" operator="between">
      <formula>8</formula>
      <formula>10</formula>
    </cfRule>
    <cfRule type="cellIs" dxfId="27" priority="2" operator="between">
      <formula>7</formula>
      <formula>8</formula>
    </cfRule>
    <cfRule type="cellIs" dxfId="26" priority="3" operator="between">
      <formula>6</formula>
      <formula>7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F741-ACB0-4272-8AC8-BABDA914DA48}">
  <sheetPr>
    <tabColor theme="5" tint="-0.249977111117893"/>
  </sheetPr>
  <dimension ref="A1:D16"/>
  <sheetViews>
    <sheetView workbookViewId="0">
      <selection activeCell="F13" sqref="F13"/>
    </sheetView>
  </sheetViews>
  <sheetFormatPr defaultRowHeight="15" x14ac:dyDescent="0.25"/>
  <cols>
    <col min="1" max="1" width="24.85546875" bestFit="1" customWidth="1"/>
    <col min="2" max="2" width="17.85546875" bestFit="1" customWidth="1"/>
    <col min="3" max="3" width="12" bestFit="1" customWidth="1"/>
    <col min="4" max="4" width="8.5703125" bestFit="1" customWidth="1"/>
  </cols>
  <sheetData>
    <row r="1" spans="1:4" x14ac:dyDescent="0.25">
      <c r="A1" s="9" t="s">
        <v>0</v>
      </c>
      <c r="B1" s="6">
        <v>3</v>
      </c>
    </row>
    <row r="2" spans="1:4" x14ac:dyDescent="0.25">
      <c r="A2" s="10"/>
      <c r="B2" s="8"/>
    </row>
    <row r="3" spans="1:4" x14ac:dyDescent="0.25">
      <c r="A3" s="5" t="s">
        <v>18</v>
      </c>
      <c r="B3" s="6">
        <f>ROUND(Semester3[[#Totals],[∑Ci×Gi]]/Semester3[[#Totals],[Total Credits (Ci)]],2)</f>
        <v>8.64</v>
      </c>
    </row>
    <row r="4" spans="1:4" x14ac:dyDescent="0.25">
      <c r="A4" s="7"/>
      <c r="B4" s="8"/>
    </row>
    <row r="7" spans="1:4" ht="18" x14ac:dyDescent="0.25">
      <c r="A7" s="3" t="s">
        <v>1</v>
      </c>
      <c r="B7" s="3" t="s">
        <v>15</v>
      </c>
      <c r="C7" s="3" t="s">
        <v>16</v>
      </c>
      <c r="D7" s="4" t="s">
        <v>17</v>
      </c>
    </row>
    <row r="8" spans="1:4" x14ac:dyDescent="0.25">
      <c r="A8" s="1" t="s">
        <v>10</v>
      </c>
      <c r="B8" s="2">
        <v>1</v>
      </c>
      <c r="C8" s="2" t="s">
        <v>5</v>
      </c>
      <c r="D8" s="2" cm="1">
        <f t="array" ref="D8">_xlfn.SWITCH(C8,"EX",10,"A",9,"B",8,"C",7,"D",6,"P",5,"F",0)*B8</f>
        <v>8</v>
      </c>
    </row>
    <row r="9" spans="1:4" x14ac:dyDescent="0.25">
      <c r="A9" s="1" t="s">
        <v>24</v>
      </c>
      <c r="B9" s="2">
        <v>3</v>
      </c>
      <c r="C9" s="2" t="s">
        <v>5</v>
      </c>
      <c r="D9" s="2" cm="1">
        <f t="array" ref="D9">_xlfn.SWITCH(C9,"EX",10,"A",9,"B",8,"C",7,"D",6,"P",5,"F",0)*B9</f>
        <v>24</v>
      </c>
    </row>
    <row r="10" spans="1:4" ht="30" x14ac:dyDescent="0.25">
      <c r="A10" s="1" t="s">
        <v>25</v>
      </c>
      <c r="B10" s="2">
        <v>4</v>
      </c>
      <c r="C10" s="2" t="s">
        <v>12</v>
      </c>
      <c r="D10" s="2" cm="1">
        <f t="array" ref="D10">_xlfn.SWITCH(C10,"EX",10,"A",9,"B",8,"C",7,"D",6,"P",5,"F",0)*B10</f>
        <v>36</v>
      </c>
    </row>
    <row r="11" spans="1:4" x14ac:dyDescent="0.25">
      <c r="A11" s="1" t="s">
        <v>26</v>
      </c>
      <c r="B11" s="2">
        <v>4</v>
      </c>
      <c r="C11" s="2" t="s">
        <v>13</v>
      </c>
      <c r="D11" s="2" cm="1">
        <f t="array" ref="D11">_xlfn.SWITCH(C11,"EX",10,"A",9,"B",8,"C",7,"D",6,"P",5,"F",0)*B11</f>
        <v>40</v>
      </c>
    </row>
    <row r="12" spans="1:4" x14ac:dyDescent="0.25">
      <c r="A12" s="1" t="s">
        <v>27</v>
      </c>
      <c r="B12" s="2">
        <v>2</v>
      </c>
      <c r="C12" s="2" t="s">
        <v>12</v>
      </c>
      <c r="D12" s="2" cm="1">
        <f t="array" ref="D12">_xlfn.SWITCH(C12,"EX",10,"A",9,"B",8,"C",7,"D",6,"P",5,"F",0)*B12</f>
        <v>18</v>
      </c>
    </row>
    <row r="13" spans="1:4" x14ac:dyDescent="0.25">
      <c r="A13" s="1" t="s">
        <v>28</v>
      </c>
      <c r="B13" s="2">
        <v>2</v>
      </c>
      <c r="C13" s="2" t="s">
        <v>12</v>
      </c>
      <c r="D13" s="2" cm="1">
        <f t="array" ref="D13">_xlfn.SWITCH(C13,"EX",10,"A",9,"B",8,"C",7,"D",6,"P",5,"F",0)*B13</f>
        <v>18</v>
      </c>
    </row>
    <row r="14" spans="1:4" x14ac:dyDescent="0.25">
      <c r="A14" s="1" t="s">
        <v>29</v>
      </c>
      <c r="B14" s="2">
        <v>2</v>
      </c>
      <c r="C14" s="2" t="s">
        <v>12</v>
      </c>
      <c r="D14" s="2" cm="1">
        <f t="array" ref="D14">_xlfn.SWITCH(C14,"EX",10,"A",9,"B",8,"C",7,"D",6,"P",5,"F",0)*B14</f>
        <v>18</v>
      </c>
    </row>
    <row r="15" spans="1:4" x14ac:dyDescent="0.25">
      <c r="A15" s="1" t="s">
        <v>30</v>
      </c>
      <c r="B15" s="2">
        <v>4</v>
      </c>
      <c r="C15" s="2" t="s">
        <v>19</v>
      </c>
      <c r="D15" s="2" cm="1">
        <f t="array" ref="D15">_xlfn.SWITCH(C15,"EX",10,"A",9,"B",8,"C",7,"D",6,"P",5,"F",0)*B15</f>
        <v>28</v>
      </c>
    </row>
    <row r="16" spans="1:4" x14ac:dyDescent="0.25">
      <c r="A16" s="2" t="s">
        <v>14</v>
      </c>
      <c r="B16" s="2">
        <f>SUBTOTAL(109,Semester3[Total Credits (Ci)])</f>
        <v>22</v>
      </c>
      <c r="C16" s="2"/>
      <c r="D16" s="2">
        <f>SUBTOTAL(109,Semester3[∑Ci×Gi])</f>
        <v>190</v>
      </c>
    </row>
  </sheetData>
  <mergeCells count="4">
    <mergeCell ref="A1:A2"/>
    <mergeCell ref="B1:B2"/>
    <mergeCell ref="A3:A4"/>
    <mergeCell ref="B3:B4"/>
  </mergeCells>
  <conditionalFormatting sqref="B3:B4">
    <cfRule type="cellIs" dxfId="19" priority="1" operator="between">
      <formula>8</formula>
      <formula>10</formula>
    </cfRule>
    <cfRule type="cellIs" dxfId="21" priority="2" operator="between">
      <formula>7</formula>
      <formula>8</formula>
    </cfRule>
    <cfRule type="cellIs" dxfId="20" priority="3" operator="between">
      <formula>6</formula>
      <formula>7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4333-BBEE-4D2D-A60D-6A599BC42638}">
  <sheetPr>
    <tabColor theme="6" tint="-0.249977111117893"/>
  </sheetPr>
  <dimension ref="A1:D16"/>
  <sheetViews>
    <sheetView workbookViewId="0">
      <selection activeCell="A9" sqref="A9"/>
    </sheetView>
  </sheetViews>
  <sheetFormatPr defaultRowHeight="15" x14ac:dyDescent="0.25"/>
  <cols>
    <col min="1" max="1" width="24.85546875" bestFit="1" customWidth="1"/>
    <col min="2" max="2" width="17.85546875" bestFit="1" customWidth="1"/>
    <col min="3" max="3" width="12" bestFit="1" customWidth="1"/>
    <col min="4" max="4" width="8.5703125" bestFit="1" customWidth="1"/>
  </cols>
  <sheetData>
    <row r="1" spans="1:4" x14ac:dyDescent="0.25">
      <c r="A1" s="9" t="s">
        <v>0</v>
      </c>
      <c r="B1" s="6">
        <v>3</v>
      </c>
    </row>
    <row r="2" spans="1:4" x14ac:dyDescent="0.25">
      <c r="A2" s="10"/>
      <c r="B2" s="8"/>
    </row>
    <row r="3" spans="1:4" x14ac:dyDescent="0.25">
      <c r="A3" s="5" t="s">
        <v>18</v>
      </c>
      <c r="B3" s="6">
        <f>ROUND(Semester4[[#Totals],[∑Ci×Gi]]/Semester4[[#Totals],[Total Credits (Ci)]],2)</f>
        <v>8.09</v>
      </c>
    </row>
    <row r="4" spans="1:4" x14ac:dyDescent="0.25">
      <c r="A4" s="7"/>
      <c r="B4" s="8"/>
    </row>
    <row r="7" spans="1:4" ht="18" x14ac:dyDescent="0.25">
      <c r="A7" s="3" t="s">
        <v>1</v>
      </c>
      <c r="B7" s="3" t="s">
        <v>15</v>
      </c>
      <c r="C7" s="3" t="s">
        <v>16</v>
      </c>
      <c r="D7" s="4" t="s">
        <v>17</v>
      </c>
    </row>
    <row r="8" spans="1:4" x14ac:dyDescent="0.25">
      <c r="A8" s="1" t="s">
        <v>10</v>
      </c>
      <c r="B8" s="2">
        <v>1</v>
      </c>
      <c r="C8" s="2" t="s">
        <v>5</v>
      </c>
      <c r="D8" s="2" cm="1">
        <f t="array" ref="D8">_xlfn.SWITCH(C8,"EX",10,"A",9,"B",8,"C",7,"D",6,"P",5,"F",0)*B8</f>
        <v>8</v>
      </c>
    </row>
    <row r="9" spans="1:4" x14ac:dyDescent="0.25">
      <c r="A9" s="1" t="s">
        <v>24</v>
      </c>
      <c r="B9" s="2">
        <v>3</v>
      </c>
      <c r="C9" s="2" t="s">
        <v>5</v>
      </c>
      <c r="D9" s="2" cm="1">
        <f t="array" ref="D9">_xlfn.SWITCH(C9,"EX",10,"A",9,"B",8,"C",7,"D",6,"P",5,"F",0)*B9</f>
        <v>24</v>
      </c>
    </row>
    <row r="10" spans="1:4" ht="30" x14ac:dyDescent="0.25">
      <c r="A10" s="1" t="s">
        <v>25</v>
      </c>
      <c r="B10" s="2">
        <v>4</v>
      </c>
      <c r="C10" s="2" t="s">
        <v>20</v>
      </c>
      <c r="D10" s="2" cm="1">
        <f t="array" ref="D10">_xlfn.SWITCH(C10,"EX",10,"A",9,"B",8,"C",7,"D",6,"P",5,"F",0)*B10</f>
        <v>24</v>
      </c>
    </row>
    <row r="11" spans="1:4" x14ac:dyDescent="0.25">
      <c r="A11" s="1" t="s">
        <v>26</v>
      </c>
      <c r="B11" s="2">
        <v>4</v>
      </c>
      <c r="C11" s="2" t="s">
        <v>13</v>
      </c>
      <c r="D11" s="2" cm="1">
        <f t="array" ref="D11">_xlfn.SWITCH(C11,"EX",10,"A",9,"B",8,"C",7,"D",6,"P",5,"F",0)*B11</f>
        <v>40</v>
      </c>
    </row>
    <row r="12" spans="1:4" x14ac:dyDescent="0.25">
      <c r="A12" s="1" t="s">
        <v>27</v>
      </c>
      <c r="B12" s="2">
        <v>2</v>
      </c>
      <c r="C12" s="2" t="s">
        <v>12</v>
      </c>
      <c r="D12" s="2" cm="1">
        <f t="array" ref="D12">_xlfn.SWITCH(C12,"EX",10,"A",9,"B",8,"C",7,"D",6,"P",5,"F",0)*B12</f>
        <v>18</v>
      </c>
    </row>
    <row r="13" spans="1:4" x14ac:dyDescent="0.25">
      <c r="A13" s="1" t="s">
        <v>28</v>
      </c>
      <c r="B13" s="2">
        <v>2</v>
      </c>
      <c r="C13" s="2" t="s">
        <v>12</v>
      </c>
      <c r="D13" s="2" cm="1">
        <f t="array" ref="D13">_xlfn.SWITCH(C13,"EX",10,"A",9,"B",8,"C",7,"D",6,"P",5,"F",0)*B13</f>
        <v>18</v>
      </c>
    </row>
    <row r="14" spans="1:4" x14ac:dyDescent="0.25">
      <c r="A14" s="1" t="s">
        <v>29</v>
      </c>
      <c r="B14" s="2">
        <v>2</v>
      </c>
      <c r="C14" s="2" t="s">
        <v>12</v>
      </c>
      <c r="D14" s="2" cm="1">
        <f t="array" ref="D14">_xlfn.SWITCH(C14,"EX",10,"A",9,"B",8,"C",7,"D",6,"P",5,"F",0)*B14</f>
        <v>18</v>
      </c>
    </row>
    <row r="15" spans="1:4" x14ac:dyDescent="0.25">
      <c r="A15" s="1" t="s">
        <v>30</v>
      </c>
      <c r="B15" s="2">
        <v>4</v>
      </c>
      <c r="C15" s="2" t="s">
        <v>19</v>
      </c>
      <c r="D15" s="2" cm="1">
        <f t="array" ref="D15">_xlfn.SWITCH(C15,"EX",10,"A",9,"B",8,"C",7,"D",6,"P",5,"F",0)*B15</f>
        <v>28</v>
      </c>
    </row>
    <row r="16" spans="1:4" x14ac:dyDescent="0.25">
      <c r="A16" s="2" t="s">
        <v>14</v>
      </c>
      <c r="B16" s="2">
        <f>SUBTOTAL(109,Semester4[Total Credits (Ci)])</f>
        <v>22</v>
      </c>
      <c r="C16" s="2"/>
      <c r="D16" s="2">
        <f>SUBTOTAL(109,Semester4[∑Ci×Gi])</f>
        <v>178</v>
      </c>
    </row>
  </sheetData>
  <mergeCells count="4">
    <mergeCell ref="A1:A2"/>
    <mergeCell ref="B1:B2"/>
    <mergeCell ref="A3:A4"/>
    <mergeCell ref="B3:B4"/>
  </mergeCells>
  <conditionalFormatting sqref="B3:B4">
    <cfRule type="cellIs" dxfId="15" priority="1" operator="between">
      <formula>8</formula>
      <formula>10</formula>
    </cfRule>
    <cfRule type="cellIs" dxfId="14" priority="2" operator="between">
      <formula>7</formula>
      <formula>8</formula>
    </cfRule>
    <cfRule type="cellIs" dxfId="13" priority="3" operator="between">
      <formula>6</formula>
      <formula>7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0E001-E75B-49AE-9132-81DF716CF1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CGPA</vt:lpstr>
      <vt:lpstr>Semester 1</vt:lpstr>
      <vt:lpstr>Semester 2</vt:lpstr>
      <vt:lpstr>Semester 3</vt:lpstr>
      <vt:lpstr>Semester 4</vt:lpstr>
      <vt:lpstr>'Semester 3'!Credits1</vt:lpstr>
      <vt:lpstr>'Semester 4'!Credits1</vt:lpstr>
      <vt:lpstr>Credits1</vt:lpstr>
      <vt:lpstr>'Semester 3'!Credits2</vt:lpstr>
      <vt:lpstr>'Semester 4'!Credits2</vt:lpstr>
      <vt:lpstr>Credits2</vt:lpstr>
      <vt:lpstr>'Semester 4'!Credits3</vt:lpstr>
      <vt:lpstr>Credits3</vt:lpstr>
      <vt:lpstr>SGPA1</vt:lpstr>
      <vt:lpstr>'Semester 3'!SGPA2</vt:lpstr>
      <vt:lpstr>'Semester 4'!SGPA2</vt:lpstr>
      <vt:lpstr>SGPA2</vt:lpstr>
      <vt:lpstr>'Semester 4'!SGPA3</vt:lpstr>
      <vt:lpstr>SGPA3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 Kumar</cp:lastModifiedBy>
  <dcterms:created xsi:type="dcterms:W3CDTF">2024-09-21T15:32:30Z</dcterms:created>
  <dcterms:modified xsi:type="dcterms:W3CDTF">2024-09-21T15:32:43Z</dcterms:modified>
</cp:coreProperties>
</file>