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priyadharshini\Downloads\"/>
    </mc:Choice>
  </mc:AlternateContent>
  <xr:revisionPtr revIDLastSave="0" documentId="13_ncr:1_{CA078833-2AD5-4250-A449-085D642FD9A5}" xr6:coauthVersionLast="47" xr6:coauthVersionMax="47" xr10:uidLastSave="{00000000-0000-0000-0000-000000000000}"/>
  <bookViews>
    <workbookView xWindow="-108" yWindow="-108" windowWidth="23256" windowHeight="12456" xr2:uid="{00000000-000D-0000-FFFF-FFFF00000000}"/>
  </bookViews>
  <sheets>
    <sheet name="Week1_Sales_Excel_Priyadharshin" sheetId="1" r:id="rId1"/>
    <sheet name="Day1_BasicFormulas" sheetId="2" r:id="rId2"/>
    <sheet name="Day2_IF_Conditions" sheetId="3" r:id="rId3"/>
    <sheet name="Day3_LookupFunctions" sheetId="4" r:id="rId4"/>
    <sheet name="Day4_Pivote Table" sheetId="5" r:id="rId5"/>
    <sheet name="Day5_Charts" sheetId="6" r:id="rId6"/>
    <sheet name="Day6_Sorting_Filtering" sheetId="10" r:id="rId7"/>
    <sheet name="Day 7  Mini Sales Dashboard" sheetId="11" r:id="rId8"/>
  </sheets>
  <definedNames>
    <definedName name="_xlnm._FilterDatabase" localSheetId="6" hidden="1">Day6_Sorting_Filtering!$C$38:$I$48</definedName>
    <definedName name="Slicer_Product">#N/A</definedName>
    <definedName name="Slicer_Region">#N/A</definedName>
  </definedNames>
  <calcPr calcId="191029"/>
  <pivotCaches>
    <pivotCache cacheId="0" r:id="rId9"/>
    <pivotCache cacheId="1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4" l="1"/>
  <c r="E36" i="4"/>
  <c r="D36" i="4"/>
  <c r="D9" i="4"/>
  <c r="H11" i="4"/>
  <c r="H12" i="4"/>
  <c r="H13" i="4"/>
  <c r="H14" i="4"/>
  <c r="H15" i="4"/>
  <c r="H16" i="4"/>
  <c r="H17" i="4"/>
  <c r="H18" i="4"/>
  <c r="H10" i="4"/>
  <c r="F36" i="4"/>
  <c r="G36" i="4"/>
  <c r="H36" i="4"/>
  <c r="I36" i="4"/>
  <c r="J36" i="4"/>
  <c r="K36" i="4"/>
  <c r="L36" i="4"/>
  <c r="M36" i="4"/>
  <c r="D10" i="4"/>
  <c r="D11" i="4"/>
  <c r="D12" i="4"/>
  <c r="D13" i="4"/>
  <c r="D14" i="4"/>
  <c r="D15" i="4"/>
  <c r="D16" i="4"/>
  <c r="D17" i="4"/>
  <c r="D18" i="4"/>
  <c r="H6" i="3"/>
  <c r="G6" i="3"/>
  <c r="F7" i="3"/>
  <c r="F6" i="3"/>
  <c r="H7" i="3"/>
  <c r="H8" i="3"/>
  <c r="H9" i="3"/>
  <c r="H10" i="3"/>
  <c r="H11" i="3"/>
  <c r="H12" i="3"/>
  <c r="H13" i="3"/>
  <c r="H14" i="3"/>
  <c r="H15" i="3"/>
  <c r="G7" i="3"/>
  <c r="G8" i="3"/>
  <c r="G9" i="3"/>
  <c r="G10" i="3"/>
  <c r="G11" i="3"/>
  <c r="G12" i="3"/>
  <c r="G13" i="3"/>
  <c r="G14" i="3"/>
  <c r="G15" i="3"/>
  <c r="F8" i="3"/>
  <c r="F9" i="3"/>
  <c r="F10" i="3"/>
  <c r="F11" i="3"/>
  <c r="F12" i="3"/>
  <c r="F13" i="3"/>
  <c r="F14" i="3"/>
  <c r="F15" i="3"/>
  <c r="C8" i="2"/>
  <c r="C7" i="2"/>
  <c r="C6" i="2"/>
  <c r="C5" i="2"/>
  <c r="C4" i="2"/>
</calcChain>
</file>

<file path=xl/sharedStrings.xml><?xml version="1.0" encoding="utf-8"?>
<sst xmlns="http://schemas.openxmlformats.org/spreadsheetml/2006/main" count="500" uniqueCount="92">
  <si>
    <t>Date</t>
  </si>
  <si>
    <t>Region</t>
  </si>
  <si>
    <t>Salesperson</t>
  </si>
  <si>
    <t>Product</t>
  </si>
  <si>
    <t>Quantity</t>
  </si>
  <si>
    <t>Unit Price</t>
  </si>
  <si>
    <t>Total</t>
  </si>
  <si>
    <t>North</t>
  </si>
  <si>
    <t>South</t>
  </si>
  <si>
    <t>East</t>
  </si>
  <si>
    <t>West</t>
  </si>
  <si>
    <t>Alice</t>
  </si>
  <si>
    <t>Bob</t>
  </si>
  <si>
    <t>Charlie</t>
  </si>
  <si>
    <t>David</t>
  </si>
  <si>
    <t>Eve</t>
  </si>
  <si>
    <t>Frank</t>
  </si>
  <si>
    <t>Grace</t>
  </si>
  <si>
    <t>Helen</t>
  </si>
  <si>
    <t>Ivan</t>
  </si>
  <si>
    <t>Judy</t>
  </si>
  <si>
    <t>Laptop</t>
  </si>
  <si>
    <t>Monitor</t>
  </si>
  <si>
    <t>Keyboard</t>
  </si>
  <si>
    <t>Mouse</t>
  </si>
  <si>
    <t>Printer</t>
  </si>
  <si>
    <t>Tablet</t>
  </si>
  <si>
    <t>Metric</t>
  </si>
  <si>
    <t>Formula Used</t>
  </si>
  <si>
    <t>Result</t>
  </si>
  <si>
    <t>Total Quantity</t>
  </si>
  <si>
    <t>FORMULA  SUMMARY</t>
  </si>
  <si>
    <t xml:space="preserve">Total </t>
  </si>
  <si>
    <t>=SUM(Sheet1!E2:E11)</t>
  </si>
  <si>
    <t>=AVERAGE(Sheet1!F2:F11)</t>
  </si>
  <si>
    <t>=MIN(Sheet1!G2:G11)</t>
  </si>
  <si>
    <t>=MAX(Sheet1!G2:G11)</t>
  </si>
  <si>
    <t>=COUNTA(Sheet1!D2:D11)</t>
  </si>
  <si>
    <t>Target met</t>
  </si>
  <si>
    <t>High value &amp; Bulk</t>
  </si>
  <si>
    <t xml:space="preserve">Bulk  or  High value </t>
  </si>
  <si>
    <t>LOGIC FUNCTIONS "IF" , "AND" , "OR"</t>
  </si>
  <si>
    <t>FORMULA</t>
  </si>
  <si>
    <t>IF</t>
  </si>
  <si>
    <t>=IF(C6&gt;5,"YES","NO")</t>
  </si>
  <si>
    <t>OR</t>
  </si>
  <si>
    <t>AND</t>
  </si>
  <si>
    <t>=IF(AND(D6&gt;20000,C6&gt;5),"YES","NO")</t>
  </si>
  <si>
    <t>=IF(OR(D6&gt;20000,C6&gt;5),"YES","NO")</t>
  </si>
  <si>
    <t>LOOKUP functions</t>
  </si>
  <si>
    <t>VLOOKUP, HLOOKUP, INDEX+MATCH</t>
  </si>
  <si>
    <t>VLOOKUP</t>
  </si>
  <si>
    <t>REGION</t>
  </si>
  <si>
    <t>HLOOKUP</t>
  </si>
  <si>
    <t>Horizontal Format (for HLOOKUP use):</t>
  </si>
  <si>
    <t>Field</t>
  </si>
  <si>
    <t>VLOOKUP: PRODUCT OF THE UNIT PRICE</t>
  </si>
  <si>
    <t>HLOOLUP: REGION OF THE QUANTITY</t>
  </si>
  <si>
    <t>INDEX + MATCH</t>
  </si>
  <si>
    <t>INDEX + MATCH:  UNIT PRICE OF THE SALES PERSON</t>
  </si>
  <si>
    <t>VLOOKUP:</t>
  </si>
  <si>
    <t>HLOOKUP:</t>
  </si>
  <si>
    <t>=VLOOKUP(Sheet1!D2,Sheet1!D2:F11,3,FALSE)</t>
  </si>
  <si>
    <t>=HLOOKUP(D26,D26:M30,4,FALSE)</t>
  </si>
  <si>
    <t>INDEX+MATCH:</t>
  </si>
  <si>
    <t>=INDEX(Sheet1!C2:C11,MATCH(Sheet1!F2,Sheet1!F2:F11,0))</t>
  </si>
  <si>
    <t>Sum of Total</t>
  </si>
  <si>
    <t>Row Labels</t>
  </si>
  <si>
    <t>Grand Total</t>
  </si>
  <si>
    <t>Sum of Quantity</t>
  </si>
  <si>
    <t>Total Sales by Region</t>
  </si>
  <si>
    <t>Total Quantity by Product</t>
  </si>
  <si>
    <t>Sales by Salesperson</t>
  </si>
  <si>
    <t>Product of Unit Price</t>
  </si>
  <si>
    <t>Sum of Unit Price</t>
  </si>
  <si>
    <t>Pivot Table</t>
  </si>
  <si>
    <t>Charts</t>
  </si>
  <si>
    <t>Quantity vs Total sales</t>
  </si>
  <si>
    <t>Quantity  vs Total Sales</t>
  </si>
  <si>
    <t>Sorting, Filtering &amp; Conditional Formatting</t>
  </si>
  <si>
    <t>original Dataset</t>
  </si>
  <si>
    <t>sorting</t>
  </si>
  <si>
    <t>REGION AND TOTAL</t>
  </si>
  <si>
    <t>Filtering</t>
  </si>
  <si>
    <t>REGION AND PRODUCT</t>
  </si>
  <si>
    <t>Conditional Formatting</t>
  </si>
  <si>
    <t>SALES &gt;1,00,000</t>
  </si>
  <si>
    <t>Colour By Region</t>
  </si>
  <si>
    <t>Icons Sets For Quantity</t>
  </si>
  <si>
    <t>Sales Dashboard</t>
  </si>
  <si>
    <t>Pivot_Product</t>
  </si>
  <si>
    <t>Pivot_Region.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</si>
</sst>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0" x14ac:knownFonts="1">
    <font>
      <sz val="11"/>
      <color theme="1"/>
      <name val="Calibri"/>
      <family val="2"/>
      <scheme val="minor"/>
    </font>
    <font>
      <b/>
      <sz val="11"/>
      <color theme="1"/>
      <name val="Calibri"/>
      <family val="2"/>
      <scheme val="minor"/>
    </font>
    <font>
      <b/>
      <sz val="14"/>
      <color theme="7" tint="-0.499984740745262"/>
      <name val="Calibri"/>
      <family val="2"/>
      <scheme val="minor"/>
    </font>
    <font>
      <sz val="11"/>
      <color rgb="FF0070C0"/>
      <name val="Calibri"/>
      <family val="2"/>
      <scheme val="minor"/>
    </font>
    <font>
      <sz val="22"/>
      <color theme="1"/>
      <name val="Times New Roman"/>
      <family val="1"/>
    </font>
    <font>
      <b/>
      <sz val="22"/>
      <color rgb="FFFF0000"/>
      <name val="Times New Roman"/>
      <family val="1"/>
    </font>
    <font>
      <b/>
      <sz val="26"/>
      <color rgb="FFFF0000"/>
      <name val="Times New Roman"/>
      <family val="1"/>
    </font>
    <font>
      <sz val="22"/>
      <color rgb="FFC00000"/>
      <name val="Times New Roman"/>
      <family val="1"/>
    </font>
    <font>
      <sz val="11"/>
      <color rgb="FFC00000"/>
      <name val="Calibri"/>
      <family val="2"/>
      <scheme val="minor"/>
    </font>
    <font>
      <sz val="16"/>
      <color theme="1"/>
      <name val="Calibri"/>
      <family val="2"/>
      <scheme val="minor"/>
    </font>
    <font>
      <sz val="14"/>
      <color theme="1"/>
      <name val="Calibri"/>
      <family val="2"/>
      <scheme val="minor"/>
    </font>
    <font>
      <sz val="14"/>
      <color theme="5" tint="-0.499984740745262"/>
      <name val="Calibri"/>
      <family val="2"/>
      <scheme val="minor"/>
    </font>
    <font>
      <sz val="18"/>
      <color theme="1"/>
      <name val="Calibri"/>
      <family val="2"/>
      <scheme val="minor"/>
    </font>
    <font>
      <b/>
      <sz val="24"/>
      <color rgb="FFC00000"/>
      <name val="Times New Roman"/>
      <family val="1"/>
    </font>
    <font>
      <b/>
      <sz val="11"/>
      <color theme="3"/>
      <name val="Calibri"/>
      <family val="2"/>
      <scheme val="minor"/>
    </font>
    <font>
      <b/>
      <sz val="22"/>
      <color rgb="FFC00000"/>
      <name val="Times New Roman"/>
      <family val="1"/>
    </font>
    <font>
      <sz val="11"/>
      <color theme="3"/>
      <name val="Calibri"/>
      <family val="2"/>
      <scheme val="minor"/>
    </font>
    <font>
      <b/>
      <sz val="20"/>
      <color theme="1"/>
      <name val="Times New Roman"/>
      <family val="1"/>
    </font>
    <font>
      <b/>
      <sz val="28"/>
      <color rgb="FFFF0000"/>
      <name val="Times New Roman"/>
      <family val="1"/>
    </font>
    <font>
      <sz val="28"/>
      <color theme="1"/>
      <name val="Calibri"/>
      <family val="2"/>
      <scheme val="minor"/>
    </font>
  </fonts>
  <fills count="18">
    <fill>
      <patternFill patternType="none"/>
    </fill>
    <fill>
      <patternFill patternType="gray125"/>
    </fill>
    <fill>
      <patternFill patternType="solid">
        <fgColor theme="2"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2" fillId="2" borderId="0" xfId="0" applyFont="1" applyFill="1" applyAlignment="1">
      <alignment horizontal="center"/>
    </xf>
    <xf numFmtId="0" fontId="0" fillId="3" borderId="0" xfId="0" applyFill="1" applyAlignment="1">
      <alignment horizontal="center"/>
    </xf>
    <xf numFmtId="0" fontId="0" fillId="3" borderId="0" xfId="0" quotePrefix="1" applyFill="1" applyAlignment="1">
      <alignment horizontal="center"/>
    </xf>
    <xf numFmtId="0" fontId="1" fillId="4" borderId="1" xfId="0" applyFont="1" applyFill="1" applyBorder="1" applyAlignment="1">
      <alignment horizontal="center" vertical="top"/>
    </xf>
    <xf numFmtId="0" fontId="3" fillId="0" borderId="0" xfId="0" applyFont="1" applyAlignment="1">
      <alignment horizontal="center"/>
    </xf>
    <xf numFmtId="0" fontId="2" fillId="5" borderId="0" xfId="0" applyFont="1" applyFill="1" applyAlignment="1">
      <alignment horizontal="center"/>
    </xf>
    <xf numFmtId="0" fontId="0" fillId="5" borderId="0" xfId="0" applyFill="1" applyAlignment="1">
      <alignment horizontal="center"/>
    </xf>
    <xf numFmtId="0" fontId="1" fillId="5" borderId="0" xfId="0" applyFont="1" applyFill="1" applyAlignment="1">
      <alignment horizontal="center" vertical="top"/>
    </xf>
    <xf numFmtId="0" fontId="1" fillId="6" borderId="0" xfId="0" applyFont="1" applyFill="1" applyAlignment="1">
      <alignment horizontal="center" vertical="top"/>
    </xf>
    <xf numFmtId="0" fontId="0" fillId="6" borderId="0" xfId="0" applyFill="1" applyAlignment="1">
      <alignment horizontal="center"/>
    </xf>
    <xf numFmtId="0" fontId="1" fillId="7" borderId="0" xfId="0" applyFont="1" applyFill="1" applyAlignment="1">
      <alignment horizontal="center" vertical="top"/>
    </xf>
    <xf numFmtId="0" fontId="0" fillId="7" borderId="0" xfId="0" applyFill="1" applyAlignment="1">
      <alignment horizontal="center"/>
    </xf>
    <xf numFmtId="0" fontId="5" fillId="0" borderId="0" xfId="0" applyFont="1"/>
    <xf numFmtId="0" fontId="6" fillId="0" borderId="0" xfId="0" applyFont="1"/>
    <xf numFmtId="0" fontId="4" fillId="0" borderId="0" xfId="0" applyFont="1"/>
    <xf numFmtId="0" fontId="0" fillId="0" borderId="0" xfId="0" quotePrefix="1"/>
    <xf numFmtId="0" fontId="7" fillId="0" borderId="0" xfId="0" applyFont="1"/>
    <xf numFmtId="0" fontId="8" fillId="0" borderId="0" xfId="0" applyFont="1"/>
    <xf numFmtId="0" fontId="0" fillId="8" borderId="0" xfId="0" applyFill="1" applyAlignment="1">
      <alignment horizontal="center"/>
    </xf>
    <xf numFmtId="0" fontId="0" fillId="9" borderId="0" xfId="0" applyFill="1" applyAlignment="1">
      <alignment horizontal="center"/>
    </xf>
    <xf numFmtId="0" fontId="9"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14" fontId="0" fillId="0" borderId="0" xfId="0" applyNumberFormat="1" applyAlignment="1">
      <alignment horizontal="center" vertical="center" wrapText="1"/>
    </xf>
    <xf numFmtId="0" fontId="10" fillId="0" borderId="0" xfId="0" applyFont="1"/>
    <xf numFmtId="0" fontId="11" fillId="0" borderId="0" xfId="0" applyFont="1"/>
    <xf numFmtId="0" fontId="0" fillId="9" borderId="0" xfId="0" applyFill="1"/>
    <xf numFmtId="0" fontId="0" fillId="10" borderId="0" xfId="0" applyFill="1" applyAlignment="1">
      <alignment horizontal="center"/>
    </xf>
    <xf numFmtId="49" fontId="0" fillId="10" borderId="0" xfId="0" applyNumberFormat="1" applyFill="1" applyAlignment="1">
      <alignment horizontal="center"/>
    </xf>
    <xf numFmtId="0" fontId="0" fillId="11" borderId="0" xfId="0" applyFill="1"/>
    <xf numFmtId="0" fontId="0" fillId="11" borderId="0" xfId="0" quotePrefix="1" applyFill="1"/>
    <xf numFmtId="0" fontId="0" fillId="0" borderId="0" xfId="0" pivotButton="1"/>
    <xf numFmtId="0" fontId="0" fillId="0" borderId="0" xfId="0" applyAlignment="1">
      <alignment horizontal="left"/>
    </xf>
    <xf numFmtId="0" fontId="0" fillId="0" borderId="0" xfId="0" pivotButton="1" applyAlignment="1">
      <alignment horizontal="center"/>
    </xf>
    <xf numFmtId="0" fontId="13" fillId="0" borderId="0" xfId="0" applyFont="1"/>
    <xf numFmtId="0" fontId="12" fillId="12" borderId="0" xfId="0" applyFont="1" applyFill="1"/>
    <xf numFmtId="0" fontId="0" fillId="12" borderId="0" xfId="0" applyFill="1"/>
    <xf numFmtId="0" fontId="9" fillId="12" borderId="0" xfId="0" applyFont="1" applyFill="1"/>
    <xf numFmtId="0" fontId="15" fillId="0" borderId="0" xfId="0" applyFont="1"/>
    <xf numFmtId="0" fontId="0" fillId="13" borderId="0" xfId="0" applyFill="1"/>
    <xf numFmtId="0" fontId="12" fillId="13" borderId="0" xfId="0" applyFont="1" applyFill="1"/>
    <xf numFmtId="0" fontId="0" fillId="0" borderId="0" xfId="0" applyNumberFormat="1" applyAlignment="1">
      <alignment horizontal="center"/>
    </xf>
    <xf numFmtId="0" fontId="12" fillId="12" borderId="0" xfId="0" applyFont="1" applyFill="1" applyAlignment="1">
      <alignment horizontal="left"/>
    </xf>
    <xf numFmtId="0" fontId="0" fillId="12" borderId="0" xfId="0" applyFill="1" applyAlignment="1">
      <alignment horizontal="left"/>
    </xf>
    <xf numFmtId="0" fontId="0" fillId="14" borderId="0" xfId="0" applyFill="1"/>
    <xf numFmtId="0" fontId="12" fillId="14" borderId="0" xfId="0" applyFont="1" applyFill="1"/>
    <xf numFmtId="14" fontId="0" fillId="0" borderId="0" xfId="0" applyNumberFormat="1" applyAlignment="1">
      <alignment horizontal="center"/>
    </xf>
    <xf numFmtId="0" fontId="17" fillId="4" borderId="0" xfId="0" applyFont="1" applyFill="1"/>
    <xf numFmtId="0" fontId="0" fillId="4" borderId="0" xfId="0" applyFill="1"/>
    <xf numFmtId="0" fontId="0" fillId="13" borderId="0" xfId="0" applyFont="1" applyFill="1" applyAlignment="1">
      <alignment horizontal="center"/>
    </xf>
    <xf numFmtId="0" fontId="1" fillId="15" borderId="0" xfId="0" applyFont="1" applyFill="1"/>
    <xf numFmtId="0" fontId="1" fillId="15" borderId="0" xfId="0" applyFont="1" applyFill="1" applyAlignment="1">
      <alignment horizontal="center"/>
    </xf>
    <xf numFmtId="0" fontId="1" fillId="13" borderId="0" xfId="0" applyFont="1" applyFill="1" applyAlignment="1">
      <alignment horizontal="center"/>
    </xf>
    <xf numFmtId="14" fontId="1" fillId="0" borderId="1" xfId="0" applyNumberFormat="1" applyFont="1" applyBorder="1" applyAlignment="1">
      <alignment horizontal="center" vertical="top"/>
    </xf>
    <xf numFmtId="0" fontId="0" fillId="16" borderId="0" xfId="0" applyFill="1"/>
    <xf numFmtId="0" fontId="18" fillId="16" borderId="0" xfId="0" applyFont="1" applyFill="1"/>
    <xf numFmtId="0" fontId="19" fillId="16" borderId="0" xfId="0" applyFont="1" applyFill="1"/>
    <xf numFmtId="0" fontId="0" fillId="16" borderId="0" xfId="0" applyFill="1" applyAlignment="1">
      <alignment horizontal="left"/>
    </xf>
    <xf numFmtId="0" fontId="0" fillId="16" borderId="0" xfId="0" applyNumberFormat="1" applyFill="1"/>
    <xf numFmtId="0" fontId="14" fillId="17" borderId="0" xfId="0" applyFont="1" applyFill="1"/>
    <xf numFmtId="0" fontId="16" fillId="17" borderId="0" xfId="0" applyFont="1" applyFill="1"/>
  </cellXfs>
  <cellStyles count="1">
    <cellStyle name="Normal" xfId="0" builtinId="0"/>
  </cellStyles>
  <dxfs count="93">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39997558519241921"/>
        </patternFill>
      </fill>
    </dxf>
    <dxf>
      <fill>
        <patternFill>
          <bgColor theme="6" tint="0.59999389629810485"/>
        </patternFill>
      </fill>
    </dxf>
    <dxf>
      <fill>
        <patternFill>
          <bgColor theme="6" tint="0.59999389629810485"/>
        </patternFill>
      </fill>
    </dxf>
    <dxf>
      <fill>
        <patternFill>
          <bgColor theme="6"/>
        </patternFill>
      </fill>
    </dxf>
    <dxf>
      <fill>
        <patternFill>
          <bgColor theme="6"/>
        </patternFill>
      </fill>
    </dxf>
    <dxf>
      <font>
        <color rgb="FF006100"/>
      </font>
      <fill>
        <patternFill>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[sample_sales_data.xlsx]Day4_Pivote Table!PivotTable4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'Day4_Pivote Table'!$D$9</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'Day4_Pivote Table'!$C$10:$C$14</c:f>
              <c:strCache>
                <c:ptCount val="4"/>
                <c:pt idx="0">
                  <c:v>East</c:v>
                </c:pt>
                <c:pt idx="1">
                  <c:v>North</c:v>
                </c:pt>
                <c:pt idx="2">
                  <c:v>South</c:v>
                </c:pt>
                <c:pt idx="3">
                  <c:v>West</c:v>
                </c:pt>
              </c:strCache>
            </c:strRef>
          </c:cat>
          <c:val>
            <c:numRef>
              <c:f>'Day4_Pivote Table'!$D$10:$D$14</c:f>
              <c:numCache>
                <c:formatCode>General</c:formatCode>
                <c:ptCount val="4"/>
                <c:pt idx="0">
                  <c:v>284500</c:v>
                </c:pt>
                <c:pt idx="1">
                  <c:v>376300</c:v>
                </c:pt>
                <c:pt idx="2">
                  <c:v>296500</c:v>
                </c:pt>
                <c:pt idx="3">
                  <c:v>97000</c:v>
                </c:pt>
              </c:numCache>
            </c:numRef>
          </c:val>
          <c:extLst>
            <c:ext xmlns:c16="http://schemas.microsoft.com/office/drawing/2014/chart" uri="{C3380CC4-5D6E-409C-BE32-E72D297353CC}">
              <c16:uniqueId val="{00000000-F89A-449B-BD05-B20DB1D7279D}"/>
            </c:ext>
          </c:extLst>
        </c:ser>
        <c:dLbls>
          <c:showLegendKey val="0"/>
          <c:showVal val="1"/>
          <c:showCatName val="0"/>
          <c:showSerName val="0"/>
          <c:showPercent val="0"/>
          <c:showBubbleSize val="0"/>
        </c:dLbls>
        <c:gapWidth val="150"/>
        <c:shape val="box"/>
        <c:axId val="1058816895"/>
        <c:axId val="1058800575"/>
        <c:axId val="0"/>
      </c:bar3DChart>
      <c:catAx>
        <c:axId val="105881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800575"/>
        <c:crosses val="autoZero"/>
        <c:auto val="1"/>
        <c:lblAlgn val="ctr"/>
        <c:lblOffset val="100"/>
        <c:noMultiLvlLbl val="0"/>
      </c:catAx>
      <c:valAx>
        <c:axId val="10588005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81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[sample_sales_data.xlsx]Day4_Pivote Table!PivotTable6</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Quantity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635870516185476"/>
          <c:y val="0.27201188393117526"/>
          <c:w val="0.60345603674540682"/>
          <c:h val="0.38294983960338291"/>
        </c:manualLayout>
      </c:layout>
      <c:bar3DChart>
        <c:barDir val="bar"/>
        <c:grouping val="clustered"/>
        <c:varyColors val="0"/>
        <c:ser>
          <c:idx val="0"/>
          <c:order val="0"/>
          <c:tx>
            <c:strRef>
              <c:f>'Day4_Pivote Table'!$L$9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'Day4_Pivote Table'!$K$10:$K$16</c:f>
              <c:strCache>
                <c:ptCount val="6"/>
                <c:pt idx="0">
                  <c:v>Keyboard</c:v>
                </c:pt>
                <c:pt idx="1">
                  <c:v>Laptop</c:v>
                </c:pt>
                <c:pt idx="2">
                  <c:v>Monitor</c:v>
                </c:pt>
                <c:pt idx="3">
                  <c:v>Mouse</c:v>
                </c:pt>
                <c:pt idx="4">
                  <c:v>Printer</c:v>
                </c:pt>
                <c:pt idx="5">
                  <c:v>Tablet</c:v>
                </c:pt>
              </c:strCache>
            </c:strRef>
          </c:cat>
          <c:val>
            <c:numRef>
              <c:f>'Day4_Pivote Table'!$L$10:$L$16</c:f>
              <c:numCache>
                <c:formatCode>General</c:formatCode>
                <c:ptCount val="6"/>
                <c:pt idx="0">
                  <c:v>4</c:v>
                </c:pt>
                <c:pt idx="1">
                  <c:v>9</c:v>
                </c:pt>
                <c:pt idx="2">
                  <c:v>14</c:v>
                </c:pt>
                <c:pt idx="3">
                  <c:v>19</c:v>
                </c:pt>
                <c:pt idx="4">
                  <c:v>2</c:v>
                </c:pt>
                <c:pt idx="5">
                  <c:v>7</c:v>
                </c:pt>
              </c:numCache>
            </c:numRef>
          </c:val>
          <c:extLst>
            <c:ext xmlns:c16="http://schemas.microsoft.com/office/drawing/2014/chart" uri="{C3380CC4-5D6E-409C-BE32-E72D297353CC}">
              <c16:uniqueId val="{00000000-161B-4C8C-8709-73669DFA3555}"/>
            </c:ext>
          </c:extLst>
        </c:ser>
        <c:dLbls>
          <c:showLegendKey val="0"/>
          <c:showVal val="1"/>
          <c:showCatName val="0"/>
          <c:showSerName val="0"/>
          <c:showPercent val="0"/>
          <c:showBubbleSize val="0"/>
        </c:dLbls>
        <c:gapWidth val="65"/>
        <c:shape val="box"/>
        <c:axId val="1058828415"/>
        <c:axId val="1058830335"/>
        <c:axId val="0"/>
      </c:bar3DChart>
      <c:catAx>
        <c:axId val="10588284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8830335"/>
        <c:crosses val="autoZero"/>
        <c:auto val="1"/>
        <c:lblAlgn val="ctr"/>
        <c:lblOffset val="100"/>
        <c:noMultiLvlLbl val="0"/>
      </c:catAx>
      <c:valAx>
        <c:axId val="10588303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882841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[sample_sales_data.xlsx]Day4_Pivote Table!PivotTable7</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sales by Salesperson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'Day4_Pivote Table'!$D$22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'Day4_Pivote Table'!$C$23:$C$33</c:f>
              <c:strCache>
                <c:ptCount val="10"/>
                <c:pt idx="0">
                  <c:v>Alice</c:v>
                </c:pt>
                <c:pt idx="1">
                  <c:v>Bob</c:v>
                </c:pt>
                <c:pt idx="2">
                  <c:v>Charlie</c:v>
                </c:pt>
                <c:pt idx="3">
                  <c:v>David</c:v>
                </c:pt>
                <c:pt idx="4">
                  <c:v>Eve</c:v>
                </c:pt>
                <c:pt idx="5">
                  <c:v>Frank</c:v>
                </c:pt>
                <c:pt idx="6">
                  <c:v>Grace</c:v>
                </c:pt>
                <c:pt idx="7">
                  <c:v>Helen</c:v>
                </c:pt>
                <c:pt idx="8">
                  <c:v>Ivan</c:v>
                </c:pt>
                <c:pt idx="9">
                  <c:v>Judy</c:v>
                </c:pt>
              </c:strCache>
            </c:strRef>
          </c:cat>
          <c:val>
            <c:numRef>
              <c:f>'Day4_Pivote Table'!$D$23:$D$33</c:f>
              <c:numCache>
                <c:formatCode>General</c:formatCode>
                <c:ptCount val="10"/>
                <c:pt idx="0">
                  <c:v>350000</c:v>
                </c:pt>
                <c:pt idx="1">
                  <c:v>120000</c:v>
                </c:pt>
                <c:pt idx="2">
                  <c:v>4500</c:v>
                </c:pt>
                <c:pt idx="3">
                  <c:v>7000</c:v>
                </c:pt>
                <c:pt idx="4">
                  <c:v>20000</c:v>
                </c:pt>
                <c:pt idx="5">
                  <c:v>175000</c:v>
                </c:pt>
                <c:pt idx="6">
                  <c:v>280000</c:v>
                </c:pt>
                <c:pt idx="7">
                  <c:v>90000</c:v>
                </c:pt>
                <c:pt idx="8">
                  <c:v>6300</c:v>
                </c:pt>
                <c:pt idx="9">
                  <c:v>1500</c:v>
                </c:pt>
              </c:numCache>
            </c:numRef>
          </c:val>
          <c:smooth val="0"/>
          <c:extLst>
            <c:ext xmlns:c16="http://schemas.microsoft.com/office/drawing/2014/chart" uri="{C3380CC4-5D6E-409C-BE32-E72D297353CC}">
              <c16:uniqueId val="{00000000-A0DB-4620-82EF-3BA9E2DCA2F6}"/>
            </c:ext>
          </c:extLst>
        </c:ser>
        <c:dLbls>
          <c:dLblPos val="ctr"/>
          <c:showLegendKey val="0"/>
          <c:showVal val="1"/>
          <c:showCatName val="0"/>
          <c:showSerName val="0"/>
          <c:showPercent val="0"/>
          <c:showBubbleSize val="0"/>
        </c:dLbls>
        <c:marker val="1"/>
        <c:smooth val="0"/>
        <c:axId val="1058838015"/>
        <c:axId val="1058841855"/>
      </c:lineChart>
      <c:catAx>
        <c:axId val="1058838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8841855"/>
        <c:crosses val="autoZero"/>
        <c:auto val="1"/>
        <c:lblAlgn val="ctr"/>
        <c:lblOffset val="100"/>
        <c:noMultiLvlLbl val="0"/>
      </c:catAx>
      <c:valAx>
        <c:axId val="1058841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883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[sample_sales_data.xlsx]Day4_Pivote Table!PivotTable8</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Product by Unit 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4.5169274726735056E-2"/>
              <c:y val="7.77528310969160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dLbl>
          <c:idx val="0"/>
          <c:layout>
            <c:manualLayout>
              <c:x val="8.1775972623675211E-2"/>
              <c:y val="4.186299001781403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254000" sx="102000" sy="102000" algn="ctr" rotWithShape="0">
              <a:prstClr val="black">
                <a:alpha val="20000"/>
              </a:prstClr>
            </a:outerShdw>
          </a:effectLst>
        </c:spPr>
        <c:dLbl>
          <c:idx val="0"/>
          <c:layout>
            <c:manualLayout>
              <c:x val="7.584554304129705E-2"/>
              <c:y val="0.105871254045051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254000" sx="102000" sy="102000" algn="ctr" rotWithShape="0">
              <a:prstClr val="black">
                <a:alpha val="20000"/>
              </a:prstClr>
            </a:outerShdw>
          </a:effectLst>
        </c:spPr>
        <c:dLbl>
          <c:idx val="0"/>
          <c:layout>
            <c:manualLayout>
              <c:x val="6.174613359247811E-2"/>
              <c:y val="4.42952914018277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80327004219409"/>
                  <c:h val="6.3387056537611508E-2"/>
                </c:manualLayout>
              </c15:layout>
            </c:ext>
          </c:extLst>
        </c:dLbl>
      </c:pivotFmt>
      <c:pivotFmt>
        <c:idx val="7"/>
        <c:spPr>
          <a:solidFill>
            <a:schemeClr val="accent6"/>
          </a:solidFill>
          <a:ln>
            <a:noFill/>
          </a:ln>
          <a:effectLst>
            <a:outerShdw blurRad="254000" sx="102000" sy="102000" algn="ctr" rotWithShape="0">
              <a:prstClr val="black">
                <a:alpha val="20000"/>
              </a:prstClr>
            </a:outerShdw>
          </a:effectLst>
        </c:spPr>
        <c:dLbl>
          <c:idx val="0"/>
          <c:layout>
            <c:manualLayout>
              <c:x val="0.14666392571181763"/>
              <c:y val="0.176818560330561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'Day4_Pivote Table'!$L$22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1C-47A6-BFB2-C6D801B23C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1C-47A6-BFB2-C6D801B23C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31C-47A6-BFB2-C6D801B23C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31C-47A6-BFB2-C6D801B23C0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31C-47A6-BFB2-C6D801B23C0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31C-47A6-BFB2-C6D801B23C09}"/>
              </c:ext>
            </c:extLst>
          </c:dPt>
          <c:dLbls>
            <c:dLbl>
              <c:idx val="0"/>
              <c:layout>
                <c:manualLayout>
                  <c:x val="4.5169274726735056E-2"/>
                  <c:y val="7.775283109691609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1C-47A6-BFB2-C6D801B23C09}"/>
                </c:ext>
              </c:extLst>
            </c:dLbl>
            <c:dLbl>
              <c:idx val="2"/>
              <c:layout>
                <c:manualLayout>
                  <c:x val="8.1775972623675211E-2"/>
                  <c:y val="4.186299001781403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1C-47A6-BFB2-C6D801B23C09}"/>
                </c:ext>
              </c:extLst>
            </c:dLbl>
            <c:dLbl>
              <c:idx val="3"/>
              <c:layout>
                <c:manualLayout>
                  <c:x val="7.584554304129705E-2"/>
                  <c:y val="0.1058712540450516"/>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31C-47A6-BFB2-C6D801B23C09}"/>
                </c:ext>
              </c:extLst>
            </c:dLbl>
            <c:dLbl>
              <c:idx val="4"/>
              <c:layout>
                <c:manualLayout>
                  <c:x val="6.174613359247811E-2"/>
                  <c:y val="4.42952914018277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80327004219409"/>
                      <c:h val="6.3387056537611508E-2"/>
                    </c:manualLayout>
                  </c15:layout>
                </c:ext>
                <c:ext xmlns:c16="http://schemas.microsoft.com/office/drawing/2014/chart" uri="{C3380CC4-5D6E-409C-BE32-E72D297353CC}">
                  <c16:uniqueId val="{00000009-B31C-47A6-BFB2-C6D801B23C09}"/>
                </c:ext>
              </c:extLst>
            </c:dLbl>
            <c:dLbl>
              <c:idx val="5"/>
              <c:layout>
                <c:manualLayout>
                  <c:x val="0.14666392571181763"/>
                  <c:y val="0.1768185603305611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31C-47A6-BFB2-C6D801B23C0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'Day4_Pivote Table'!$K$23:$K$29</c:f>
              <c:strCache>
                <c:ptCount val="6"/>
                <c:pt idx="0">
                  <c:v>Keyboard</c:v>
                </c:pt>
                <c:pt idx="1">
                  <c:v>Laptop</c:v>
                </c:pt>
                <c:pt idx="2">
                  <c:v>Monitor</c:v>
                </c:pt>
                <c:pt idx="3">
                  <c:v>Mouse</c:v>
                </c:pt>
                <c:pt idx="4">
                  <c:v>Printer</c:v>
                </c:pt>
                <c:pt idx="5">
                  <c:v>Tablet</c:v>
                </c:pt>
              </c:strCache>
            </c:strRef>
          </c:cat>
          <c:val>
            <c:numRef>
              <c:f>'Day4_Pivote Table'!$L$23:$L$29</c:f>
              <c:numCache>
                <c:formatCode>General</c:formatCode>
                <c:ptCount val="6"/>
                <c:pt idx="0">
                  <c:v>3000</c:v>
                </c:pt>
                <c:pt idx="1">
                  <c:v>140000</c:v>
                </c:pt>
                <c:pt idx="2">
                  <c:v>30000</c:v>
                </c:pt>
                <c:pt idx="3">
                  <c:v>1400</c:v>
                </c:pt>
                <c:pt idx="4">
                  <c:v>10000</c:v>
                </c:pt>
                <c:pt idx="5">
                  <c:v>25000</c:v>
                </c:pt>
              </c:numCache>
            </c:numRef>
          </c:val>
          <c:extLst>
            <c:ext xmlns:c16="http://schemas.microsoft.com/office/drawing/2014/chart" uri="{C3380CC4-5D6E-409C-BE32-E72D297353CC}">
              <c16:uniqueId val="{0000000C-B31C-47A6-BFB2-C6D801B23C0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[sample_sales_data.xlsx]Day4_Pivote Table!PivotTable9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vs Total Sales</a:t>
            </a:r>
          </a:p>
          <a:p>
            <a:pPr>
              <a:defRPr/>
            </a:pPr>
            <a:endParaRPr lang="en-IN"/>
          </a:p>
        </c:rich>
      </c:tx>
      <c:layout>
        <c:manualLayout>
          <c:xMode val="edge"/>
          <c:yMode val="edge"/>
          <c:x val="0.31092105263157893"/>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'Day4_Pivote Table'!$D$39</c:f>
              <c:strCache>
                <c:ptCount val="1"/>
                <c:pt idx="0">
                  <c:v>Sum of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'Day4_Pivote Table'!$C$40:$C$46</c:f>
              <c:strCache>
                <c:ptCount val="6"/>
                <c:pt idx="0">
                  <c:v>Keyboard</c:v>
                </c:pt>
                <c:pt idx="1">
                  <c:v>Laptop</c:v>
                </c:pt>
                <c:pt idx="2">
                  <c:v>Monitor</c:v>
                </c:pt>
                <c:pt idx="3">
                  <c:v>Mouse</c:v>
                </c:pt>
                <c:pt idx="4">
                  <c:v>Printer</c:v>
                </c:pt>
                <c:pt idx="5">
                  <c:v>Tablet</c:v>
                </c:pt>
              </c:strCache>
            </c:strRef>
          </c:cat>
          <c:val>
            <c:numRef>
              <c:f>'Day4_Pivote Table'!$D$40:$D$46</c:f>
              <c:numCache>
                <c:formatCode>General</c:formatCode>
                <c:ptCount val="6"/>
                <c:pt idx="0">
                  <c:v>6000</c:v>
                </c:pt>
                <c:pt idx="1">
                  <c:v>630000</c:v>
                </c:pt>
                <c:pt idx="2">
                  <c:v>210000</c:v>
                </c:pt>
                <c:pt idx="3">
                  <c:v>13300</c:v>
                </c:pt>
                <c:pt idx="4">
                  <c:v>20000</c:v>
                </c:pt>
                <c:pt idx="5">
                  <c:v>175000</c:v>
                </c:pt>
              </c:numCache>
            </c:numRef>
          </c:val>
          <c:extLst>
            <c:ext xmlns:c16="http://schemas.microsoft.com/office/drawing/2014/chart" uri="{C3380CC4-5D6E-409C-BE32-E72D297353CC}">
              <c16:uniqueId val="{00000000-4B24-45FE-AA05-E43D30A74618}"/>
            </c:ext>
          </c:extLst>
        </c:ser>
        <c:dLbls>
          <c:showLegendKey val="0"/>
          <c:showVal val="1"/>
          <c:showCatName val="0"/>
          <c:showSerName val="0"/>
          <c:showPercent val="0"/>
          <c:showBubbleSize val="0"/>
        </c:dLbls>
        <c:gapWidth val="150"/>
        <c:axId val="1058853855"/>
        <c:axId val="1058850495"/>
      </c:barChart>
      <c:lineChart>
        <c:grouping val="standard"/>
        <c:varyColors val="0"/>
        <c:ser>
          <c:idx val="1"/>
          <c:order val="1"/>
          <c:tx>
            <c:strRef>
              <c:f>'Day4_Pivote Table'!$E$39</c:f>
              <c:strCache>
                <c:ptCount val="1"/>
                <c:pt idx="0">
                  <c:v>Sum of Quantity</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'Day4_Pivote Table'!$C$40:$C$46</c:f>
              <c:strCache>
                <c:ptCount val="6"/>
                <c:pt idx="0">
                  <c:v>Keyboard</c:v>
                </c:pt>
                <c:pt idx="1">
                  <c:v>Laptop</c:v>
                </c:pt>
                <c:pt idx="2">
                  <c:v>Monitor</c:v>
                </c:pt>
                <c:pt idx="3">
                  <c:v>Mouse</c:v>
                </c:pt>
                <c:pt idx="4">
                  <c:v>Printer</c:v>
                </c:pt>
                <c:pt idx="5">
                  <c:v>Tablet</c:v>
                </c:pt>
              </c:strCache>
            </c:strRef>
          </c:cat>
          <c:val>
            <c:numRef>
              <c:f>'Day4_Pivote Table'!$E$40:$E$46</c:f>
              <c:numCache>
                <c:formatCode>General</c:formatCode>
                <c:ptCount val="6"/>
                <c:pt idx="0">
                  <c:v>4</c:v>
                </c:pt>
                <c:pt idx="1">
                  <c:v>9</c:v>
                </c:pt>
                <c:pt idx="2">
                  <c:v>14</c:v>
                </c:pt>
                <c:pt idx="3">
                  <c:v>19</c:v>
                </c:pt>
                <c:pt idx="4">
                  <c:v>2</c:v>
                </c:pt>
                <c:pt idx="5">
                  <c:v>7</c:v>
                </c:pt>
              </c:numCache>
            </c:numRef>
          </c:val>
          <c:smooth val="0"/>
          <c:extLst>
            <c:ext xmlns:c16="http://schemas.microsoft.com/office/drawing/2014/chart" uri="{C3380CC4-5D6E-409C-BE32-E72D297353CC}">
              <c16:uniqueId val="{00000001-4B24-45FE-AA05-E43D30A74618}"/>
            </c:ext>
          </c:extLst>
        </c:ser>
        <c:dLbls>
          <c:showLegendKey val="0"/>
          <c:showVal val="1"/>
          <c:showCatName val="0"/>
          <c:showSerName val="0"/>
          <c:showPercent val="0"/>
          <c:showBubbleSize val="0"/>
        </c:dLbls>
        <c:marker val="1"/>
        <c:smooth val="0"/>
        <c:axId val="1058837535"/>
        <c:axId val="1058851455"/>
      </c:lineChart>
      <c:catAx>
        <c:axId val="105885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850495"/>
        <c:crosses val="autoZero"/>
        <c:auto val="1"/>
        <c:lblAlgn val="ctr"/>
        <c:lblOffset val="100"/>
        <c:noMultiLvlLbl val="0"/>
      </c:catAx>
      <c:valAx>
        <c:axId val="1058850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853855"/>
        <c:crosses val="autoZero"/>
        <c:crossBetween val="between"/>
      </c:valAx>
      <c:valAx>
        <c:axId val="10588514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837535"/>
        <c:crosses val="max"/>
        <c:crossBetween val="between"/>
      </c:valAx>
      <c:catAx>
        <c:axId val="1058837535"/>
        <c:scaling>
          <c:orientation val="minMax"/>
        </c:scaling>
        <c:delete val="1"/>
        <c:axPos val="b"/>
        <c:numFmt formatCode="General" sourceLinked="1"/>
        <c:majorTickMark val="none"/>
        <c:minorTickMark val="none"/>
        <c:tickLblPos val="nextTo"/>
        <c:crossAx val="1058851455"/>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[sample_sales_data.xlsx]Day 7  Mini Sales Dashboard!PivotTable6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'Day 7  Mini Sales Dashboard'!$C$24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'Day 7  Mini Sales Dashboard'!$B$25:$B$31</c:f>
              <c:strCache>
                <c:ptCount val="6"/>
                <c:pt idx="0">
                  <c:v>Keyboard</c:v>
                </c:pt>
                <c:pt idx="1">
                  <c:v>Laptop</c:v>
                </c:pt>
                <c:pt idx="2">
                  <c:v>Monitor</c:v>
                </c:pt>
                <c:pt idx="3">
                  <c:v>Mouse</c:v>
                </c:pt>
                <c:pt idx="4">
                  <c:v>Printer</c:v>
                </c:pt>
                <c:pt idx="5">
                  <c:v>Tablet</c:v>
                </c:pt>
              </c:strCache>
            </c:strRef>
          </c:cat>
          <c:val>
            <c:numRef>
              <c:f>'Day 7  Mini Sales Dashboard'!$C$25:$C$31</c:f>
              <c:numCache>
                <c:formatCode>General</c:formatCode>
                <c:ptCount val="6"/>
                <c:pt idx="0">
                  <c:v>6000</c:v>
                </c:pt>
                <c:pt idx="1">
                  <c:v>630000</c:v>
                </c:pt>
                <c:pt idx="2">
                  <c:v>210000</c:v>
                </c:pt>
                <c:pt idx="3">
                  <c:v>13300</c:v>
                </c:pt>
                <c:pt idx="4">
                  <c:v>20000</c:v>
                </c:pt>
                <c:pt idx="5">
                  <c:v>175000</c:v>
                </c:pt>
              </c:numCache>
            </c:numRef>
          </c:val>
          <c:extLst>
            <c:ext xmlns:c16="http://schemas.microsoft.com/office/drawing/2014/chart" uri="{C3380CC4-5D6E-409C-BE32-E72D297353CC}">
              <c16:uniqueId val="{00000000-E8B8-422C-870A-5AA5F08BF558}"/>
            </c:ext>
          </c:extLst>
        </c:ser>
        <c:dLbls>
          <c:showLegendKey val="0"/>
          <c:showVal val="0"/>
          <c:showCatName val="0"/>
          <c:showSerName val="0"/>
          <c:showPercent val="0"/>
          <c:showBubbleSize val="0"/>
        </c:dLbls>
        <c:gapWidth val="150"/>
        <c:shape val="box"/>
        <c:axId val="1208733647"/>
        <c:axId val="1208731247"/>
        <c:axId val="0"/>
      </c:bar3DChart>
      <c:catAx>
        <c:axId val="1208733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731247"/>
        <c:crosses val="autoZero"/>
        <c:auto val="1"/>
        <c:lblAlgn val="ctr"/>
        <c:lblOffset val="100"/>
        <c:noMultiLvlLbl val="0"/>
      </c:catAx>
      <c:valAx>
        <c:axId val="120873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7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[sample_sales_data.xlsx]Day 7  Mini Sales Dashboard!PivotTable5</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'Day 7  Mini Sales Dashboard'!$F$24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74F-4F43-87A2-0C055F7B661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74F-4F43-87A2-0C055F7B661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474F-4F43-87A2-0C055F7B661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74F-4F43-87A2-0C055F7B66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474F-4F43-87A2-0C055F7B66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474F-4F43-87A2-0C055F7B66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474F-4F43-87A2-0C055F7B66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474F-4F43-87A2-0C055F7B661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'Day 7  Mini Sales Dashboard'!$E$25:$E$29</c:f>
              <c:strCache>
                <c:ptCount val="4"/>
                <c:pt idx="0">
                  <c:v>East</c:v>
                </c:pt>
                <c:pt idx="1">
                  <c:v>North</c:v>
                </c:pt>
                <c:pt idx="2">
                  <c:v>South</c:v>
                </c:pt>
                <c:pt idx="3">
                  <c:v>West</c:v>
                </c:pt>
              </c:strCache>
            </c:strRef>
          </c:cat>
          <c:val>
            <c:numRef>
              <c:f>'Day 7  Mini Sales Dashboard'!$F$25:$F$29</c:f>
              <c:numCache>
                <c:formatCode>General</c:formatCode>
                <c:ptCount val="4"/>
                <c:pt idx="0">
                  <c:v>284500</c:v>
                </c:pt>
                <c:pt idx="1">
                  <c:v>376300</c:v>
                </c:pt>
                <c:pt idx="2">
                  <c:v>296500</c:v>
                </c:pt>
                <c:pt idx="3">
                  <c:v>97000</c:v>
                </c:pt>
              </c:numCache>
            </c:numRef>
          </c:val>
          <c:extLst>
            <c:ext xmlns:c16="http://schemas.microsoft.com/office/drawing/2014/chart" uri="{C3380CC4-5D6E-409C-BE32-E72D297353CC}">
              <c16:uniqueId val="{00000000-474F-4F43-87A2-0C055F7B661E}"/>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594360</xdr:colOff>
      <xdr:row>5</xdr:row>
      <xdr:rowOff>15240</xdr:rowOff>
    </xdr:from>
    <xdr:to>
      <xdr:col>8</xdr:col>
      <xdr:colOff>586740</xdr:colOff>
      <xdr:row>20</xdr:row>
      <xdr:rowOff>167640</xdr:rowOff>
    </xdr:to>
    <xdr:graphicFrame macro="">
      <xdr:nvGraphicFramePr>
        <xdr:cNvPr id="5" name="Chart 2">
          <a:extLst>
            <a:ext uri="{FF2B5EF4-FFF2-40B4-BE49-F238E27FC236}">
              <a16:creationId xmlns:a16="http://schemas.microsoft.com/office/drawing/2014/main" id="{5FB14B58-938B-AA20-04EA-915DC1EE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15240</xdr:rowOff>
    </xdr:from>
    <xdr:to>
      <xdr:col>16</xdr:col>
      <xdr:colOff>594360</xdr:colOff>
      <xdr:row>20</xdr:row>
      <xdr:rowOff>152400</xdr:rowOff>
    </xdr:to>
    <xdr:graphicFrame macro="">
      <xdr:nvGraphicFramePr>
        <xdr:cNvPr id="6" name="Chart 3">
          <a:extLst>
            <a:ext uri="{FF2B5EF4-FFF2-40B4-BE49-F238E27FC236}">
              <a16:creationId xmlns:a16="http://schemas.microsoft.com/office/drawing/2014/main" id="{DDC6577C-00BC-1893-85A7-52C116A11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15240</xdr:rowOff>
    </xdr:from>
    <xdr:to>
      <xdr:col>9</xdr:col>
      <xdr:colOff>7620</xdr:colOff>
      <xdr:row>40</xdr:row>
      <xdr:rowOff>156210</xdr:rowOff>
    </xdr:to>
    <xdr:graphicFrame macro="">
      <xdr:nvGraphicFramePr>
        <xdr:cNvPr id="7" name="Chart 4">
          <a:extLst>
            <a:ext uri="{FF2B5EF4-FFF2-40B4-BE49-F238E27FC236}">
              <a16:creationId xmlns:a16="http://schemas.microsoft.com/office/drawing/2014/main" id="{7EE6ECDD-E2EB-F9B7-1814-783D71691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26</xdr:row>
      <xdr:rowOff>22860</xdr:rowOff>
    </xdr:from>
    <xdr:to>
      <xdr:col>16</xdr:col>
      <xdr:colOff>586740</xdr:colOff>
      <xdr:row>40</xdr:row>
      <xdr:rowOff>152400</xdr:rowOff>
    </xdr:to>
    <xdr:graphicFrame macro="">
      <xdr:nvGraphicFramePr>
        <xdr:cNvPr id="8" name="Chart 5">
          <a:extLst>
            <a:ext uri="{FF2B5EF4-FFF2-40B4-BE49-F238E27FC236}">
              <a16:creationId xmlns:a16="http://schemas.microsoft.com/office/drawing/2014/main" id="{338F56F8-733F-7C3A-2D5C-03658504B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594360</xdr:colOff>
      <xdr:row>46</xdr:row>
      <xdr:rowOff>3810</xdr:rowOff>
    </xdr:from>
    <xdr:to>
      <xdr:col>10</xdr:col>
      <xdr:colOff>502920</xdr:colOff>
      <xdr:row>61</xdr:row>
      <xdr:rowOff>3810</xdr:rowOff>
    </xdr:to>
    <xdr:graphicFrame macro="">
      <xdr:nvGraphicFramePr>
        <xdr:cNvPr id="9" name="Chart 6">
          <a:extLst>
            <a:ext uri="{FF2B5EF4-FFF2-40B4-BE49-F238E27FC236}">
              <a16:creationId xmlns:a16="http://schemas.microsoft.com/office/drawing/2014/main" id="{0956A9FB-B61B-7388-C071-F4754FB9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777240</xdr:colOff>
      <xdr:row>18</xdr:row>
      <xdr:rowOff>175261</xdr:rowOff>
    </xdr:from>
    <xdr:to>
      <xdr:col>9</xdr:col>
      <xdr:colOff>586740</xdr:colOff>
      <xdr:row>29</xdr:row>
      <xdr:rowOff>160021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8366F72B-4027-AD9F-6A94-025A9D7B8B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608320" y="3787141"/>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18</xdr:row>
      <xdr:rowOff>152401</xdr:rowOff>
    </xdr:from>
    <xdr:to>
      <xdr:col>13</xdr:col>
      <xdr:colOff>0</xdr:colOff>
      <xdr:row>29</xdr:row>
      <xdr:rowOff>160021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2E5AC1C1-F41B-59F2-2D5F-D81107AD79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59980" y="376428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678180</xdr:colOff>
      <xdr:row>32</xdr:row>
      <xdr:rowOff>3810</xdr:rowOff>
    </xdr:from>
    <xdr:to>
      <xdr:col>7</xdr:col>
      <xdr:colOff>327660</xdr:colOff>
      <xdr:row>47</xdr:row>
      <xdr:rowOff>3810</xdr:rowOff>
    </xdr:to>
    <xdr:graphicFrame macro="">
      <xdr:nvGraphicFramePr>
        <xdr:cNvPr id="6" name="Chart 5">
          <a:extLst>
            <a:ext uri="{FF2B5EF4-FFF2-40B4-BE49-F238E27FC236}">
              <a16:creationId xmlns:a16="http://schemas.microsoft.com/office/drawing/2014/main" id="{4957E337-6672-AA92-8D19-D4EBF179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327660</xdr:colOff>
      <xdr:row>32</xdr:row>
      <xdr:rowOff>11430</xdr:rowOff>
    </xdr:from>
    <xdr:to>
      <xdr:col>15</xdr:col>
      <xdr:colOff>22860</xdr:colOff>
      <xdr:row>47</xdr:row>
      <xdr:rowOff>11430</xdr:rowOff>
    </xdr:to>
    <xdr:graphicFrame macro="">
      <xdr:nvGraphicFramePr>
        <xdr:cNvPr id="7" name="Chart 6">
          <a:extLst>
            <a:ext uri="{FF2B5EF4-FFF2-40B4-BE49-F238E27FC236}">
              <a16:creationId xmlns:a16="http://schemas.microsoft.com/office/drawing/2014/main" id="{48083F1F-84B8-54D3-C7FD-CADCA533C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dharshini" refreshedDate="45876.667101620369" createdVersion="8" refreshedVersion="8" minRefreshableVersion="3" recordCount="10" xr:uid="{E820902E-138B-40AE-8EF5-67F6C2CA29C8}">
  <cacheSource type="worksheet">
    <worksheetSource ref="A1:G11" sheet="Week1_Sales_Excel_Priyadharshin"/>
  </cacheSource>
  <cacheFields count="7">
    <cacheField name="Date" numFmtId="164">
      <sharedItems containsSemiMixedTypes="0" containsNonDate="0" containsDate="1" containsString="0" minDate="2025-07-01T00:00:00" maxDate="2025-07-11T00:00:00"/>
    </cacheField>
    <cacheField name="Region" numFmtId="0">
      <sharedItems count="4">
        <s v="North"/>
        <s v="South"/>
        <s v="East"/>
        <s v="West"/>
      </sharedItems>
    </cacheField>
    <cacheField name="Salesperson" numFmtId="0">
      <sharedItems count="10">
        <s v="Alice"/>
        <s v="Bob"/>
        <s v="Charlie"/>
        <s v="David"/>
        <s v="Eve"/>
        <s v="Frank"/>
        <s v="Grace"/>
        <s v="Helen"/>
        <s v="Ivan"/>
        <s v="Judy"/>
      </sharedItems>
    </cacheField>
    <cacheField name="Product" numFmtId="0">
      <sharedItems count="6">
        <s v="Laptop"/>
        <s v="Monitor"/>
        <s v="Keyboard"/>
        <s v="Mouse"/>
        <s v="Printer"/>
        <s v="Tablet"/>
      </sharedItems>
    </cacheField>
    <cacheField name="Quantity" numFmtId="0">
      <sharedItems containsSemiMixedTypes="0" containsString="0" containsNumber="1" containsInteger="1" minValue="1" maxValue="10" count="10">
        <n v="5"/>
        <n v="8"/>
        <n v="3"/>
        <n v="10"/>
        <n v="2"/>
        <n v="7"/>
        <n v="4"/>
        <n v="6"/>
        <n v="9"/>
        <n v="1"/>
      </sharedItems>
    </cacheField>
    <cacheField name="Unit Price" numFmtId="0">
      <sharedItems containsSemiMixedTypes="0" containsString="0" containsNumber="1" containsInteger="1" minValue="700" maxValue="70000"/>
    </cacheField>
    <cacheField name="Total" numFmtId="0">
      <sharedItems containsSemiMixedTypes="0" containsString="0" containsNumber="1" containsInteger="1" minValue="1500" maxValue="35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dharshini" refreshedDate="45879.522143981485" createdVersion="8" refreshedVersion="8" minRefreshableVersion="3" recordCount="10" xr:uid="{14BC2198-002B-4576-91F6-4B85D9F545B9}">
  <cacheSource type="worksheet">
    <worksheetSource ref="U5:AA14" sheet="Day 7  Mini Sales Dashboard"/>
  </cacheSource>
  <cacheFields count="7">
    <cacheField name="Date" numFmtId="14">
      <sharedItems containsSemiMixedTypes="0" containsNonDate="0" containsDate="1" containsString="0" minDate="2025-07-01T00:00:00" maxDate="2025-07-11T00:00:00"/>
    </cacheField>
    <cacheField name="Region" numFmtId="0">
      <sharedItems count="4">
        <s v="North"/>
        <s v="South"/>
        <s v="East"/>
        <s v="West"/>
      </sharedItems>
    </cacheField>
    <cacheField name="Salesperson" numFmtId="0">
      <sharedItems/>
    </cacheField>
    <cacheField name="Product" numFmtId="0">
      <sharedItems count="6">
        <s v="Laptop"/>
        <s v="Monitor"/>
        <s v="Keyboard"/>
        <s v="Mouse"/>
        <s v="Printer"/>
        <s v="Tablet"/>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700" maxValue="70000"/>
    </cacheField>
    <cacheField name="Total" numFmtId="0">
      <sharedItems containsSemiMixedTypes="0" containsString="0" containsNumber="1" containsInteger="1" minValue="1500" maxValue="350000"/>
    </cacheField>
  </cacheFields>
  <extLst>
    <ext xmlns:x14="http://schemas.microsoft.com/office/spreadsheetml/2009/9/main" uri="{725AE2AE-9491-48be-B2B4-4EB974FC3084}">
      <x14:pivotCacheDefinition pivotCacheId="1550943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d v="2025-07-01T00:00:00"/>
    <x v="0"/>
    <x v="0"/>
    <x v="0"/>
    <x v="0"/>
    <n v="70000"/>
    <n v="350000"/>
  </r>
  <r>
    <d v="2025-07-02T00:00:00"/>
    <x v="1"/>
    <x v="1"/>
    <x v="1"/>
    <x v="1"/>
    <n v="15000"/>
    <n v="120000"/>
  </r>
  <r>
    <d v="2025-07-03T00:00:00"/>
    <x v="2"/>
    <x v="2"/>
    <x v="2"/>
    <x v="2"/>
    <n v="1500"/>
    <n v="4500"/>
  </r>
  <r>
    <d v="2025-07-04T00:00:00"/>
    <x v="3"/>
    <x v="3"/>
    <x v="3"/>
    <x v="3"/>
    <n v="700"/>
    <n v="7000"/>
  </r>
  <r>
    <d v="2025-07-05T00:00:00"/>
    <x v="0"/>
    <x v="4"/>
    <x v="4"/>
    <x v="4"/>
    <n v="10000"/>
    <n v="20000"/>
  </r>
  <r>
    <d v="2025-07-06T00:00:00"/>
    <x v="1"/>
    <x v="5"/>
    <x v="5"/>
    <x v="5"/>
    <n v="25000"/>
    <n v="175000"/>
  </r>
  <r>
    <d v="2025-07-07T00:00:00"/>
    <x v="2"/>
    <x v="6"/>
    <x v="0"/>
    <x v="6"/>
    <n v="70000"/>
    <n v="280000"/>
  </r>
  <r>
    <d v="2025-07-08T00:00:00"/>
    <x v="3"/>
    <x v="7"/>
    <x v="1"/>
    <x v="7"/>
    <n v="15000"/>
    <n v="90000"/>
  </r>
  <r>
    <d v="2025-07-09T00:00:00"/>
    <x v="0"/>
    <x v="8"/>
    <x v="3"/>
    <x v="8"/>
    <n v="700"/>
    <n v="6300"/>
  </r>
  <r>
    <d v="2025-07-10T00:00:00"/>
    <x v="1"/>
    <x v="9"/>
    <x v="2"/>
    <x v="9"/>
    <n v="1500"/>
    <n v="1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d v="2025-07-01T00:00:00"/>
    <x v="0"/>
    <s v="Alice"/>
    <x v="0"/>
    <n v="5"/>
    <n v="70000"/>
    <n v="350000"/>
  </r>
  <r>
    <d v="2025-07-02T00:00:00"/>
    <x v="1"/>
    <s v="Bob"/>
    <x v="1"/>
    <n v="8"/>
    <n v="15000"/>
    <n v="120000"/>
  </r>
  <r>
    <d v="2025-07-03T00:00:00"/>
    <x v="2"/>
    <s v="Charlie"/>
    <x v="2"/>
    <n v="3"/>
    <n v="1500"/>
    <n v="4500"/>
  </r>
  <r>
    <d v="2025-07-04T00:00:00"/>
    <x v="3"/>
    <s v="David"/>
    <x v="3"/>
    <n v="10"/>
    <n v="700"/>
    <n v="7000"/>
  </r>
  <r>
    <d v="2025-07-05T00:00:00"/>
    <x v="0"/>
    <s v="Eve"/>
    <x v="4"/>
    <n v="2"/>
    <n v="10000"/>
    <n v="20000"/>
  </r>
  <r>
    <d v="2025-07-06T00:00:00"/>
    <x v="1"/>
    <s v="Frank"/>
    <x v="5"/>
    <n v="7"/>
    <n v="25000"/>
    <n v="175000"/>
  </r>
  <r>
    <d v="2025-07-07T00:00:00"/>
    <x v="2"/>
    <s v="Grace"/>
    <x v="0"/>
    <n v="4"/>
    <n v="70000"/>
    <n v="280000"/>
  </r>
  <r>
    <d v="2025-07-08T00:00:00"/>
    <x v="3"/>
    <s v="Helen"/>
    <x v="1"/>
    <n v="6"/>
    <n v="15000"/>
    <n v="90000"/>
  </r>
  <r>
    <d v="2025-07-09T00:00:00"/>
    <x v="0"/>
    <s v="Ivan"/>
    <x v="3"/>
    <n v="9"/>
    <n v="700"/>
    <n v="6300"/>
  </r>
  <r>
    <d v="2025-07-10T00:00:00"/>
    <x v="1"/>
    <s v="Judy"/>
    <x v="2"/>
    <n v="1"/>
    <n v="1500"/>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C2FD3-2214-48E4-B0D9-F7B20C6EE1C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39:E46" firstHeaderRow="0" firstDataRow="1" firstDataCol="1"/>
  <pivotFields count="7">
    <pivotField numFmtId="164" showAll="0"/>
    <pivotField showAll="0">
      <items count="5">
        <item x="2"/>
        <item x="0"/>
        <item x="1"/>
        <item x="3"/>
        <item t="default"/>
      </items>
    </pivotField>
    <pivotField showAll="0"/>
    <pivotField axis="axisRow" showAll="0">
      <items count="7">
        <item x="2"/>
        <item x="0"/>
        <item x="1"/>
        <item x="3"/>
        <item x="4"/>
        <item x="5"/>
        <item t="default"/>
      </items>
    </pivotField>
    <pivotField dataField="1" showAll="0"/>
    <pivotField showAll="0"/>
    <pivotField dataField="1" showAll="0"/>
  </pivotFields>
  <rowFields count="1">
    <field x="3"/>
  </rowFields>
  <rowItems count="7">
    <i>
      <x/>
    </i>
    <i>
      <x v="1"/>
    </i>
    <i>
      <x v="2"/>
    </i>
    <i>
      <x v="3"/>
    </i>
    <i>
      <x v="4"/>
    </i>
    <i>
      <x v="5"/>
    </i>
    <i t="grand">
      <x/>
    </i>
  </rowItems>
  <colFields count="1">
    <field x="-2"/>
  </colFields>
  <colItems count="2">
    <i>
      <x/>
    </i>
    <i i="1">
      <x v="1"/>
    </i>
  </colItems>
  <dataFields count="2">
    <dataField name="Sum of Total" fld="6" baseField="0" baseItem="0"/>
    <dataField name="Sum of Quantity" fld="4" baseField="0" baseItem="0"/>
  </dataFields>
  <formats count="8">
    <format dxfId="92">
      <pivotArea type="all" dataOnly="0" outline="0" fieldPosition="0"/>
    </format>
    <format dxfId="91">
      <pivotArea outline="0" collapsedLevelsAreSubtotals="1" fieldPosition="0"/>
    </format>
    <format dxfId="90">
      <pivotArea type="origin" dataOnly="0" labelOnly="1" outline="0" fieldPosition="0"/>
    </format>
    <format dxfId="89">
      <pivotArea field="3" type="button" dataOnly="0" labelOnly="1" outline="0" axis="axisRow" fieldPosition="0"/>
    </format>
    <format dxfId="88">
      <pivotArea type="topRight" dataOnly="0" labelOnly="1" outline="0" fieldPosition="0"/>
    </format>
    <format dxfId="87">
      <pivotArea field="1" type="button" dataOnly="0" labelOnly="1" outline="0"/>
    </format>
    <format dxfId="86">
      <pivotArea dataOnly="0" labelOnly="1" grandRow="1" outline="0" fieldPosition="0"/>
    </format>
    <format dxfId="85">
      <pivotArea dataOnly="0" labelOnly="1" grandCol="1" outline="0" fieldPosition="0"/>
    </format>
  </format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9D9D7-7E86-4968-A897-DC0FF086CAF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22:L29" firstHeaderRow="1" firstDataRow="1" firstDataCol="1"/>
  <pivotFields count="7">
    <pivotField numFmtId="164" showAll="0"/>
    <pivotField showAll="0"/>
    <pivotField showAll="0"/>
    <pivotField axis="axisRow" showAll="0">
      <items count="7">
        <item x="2"/>
        <item x="0"/>
        <item x="1"/>
        <item x="3"/>
        <item x="4"/>
        <item x="5"/>
        <item t="default"/>
      </items>
    </pivotField>
    <pivotField showAll="0"/>
    <pivotField dataField="1" showAll="0"/>
    <pivotField showAll="0"/>
  </pivotFields>
  <rowFields count="1">
    <field x="3"/>
  </rowFields>
  <rowItems count="7">
    <i>
      <x/>
    </i>
    <i>
      <x v="1"/>
    </i>
    <i>
      <x v="2"/>
    </i>
    <i>
      <x v="3"/>
    </i>
    <i>
      <x v="4"/>
    </i>
    <i>
      <x v="5"/>
    </i>
    <i t="grand">
      <x/>
    </i>
  </rowItems>
  <colItems count="1">
    <i/>
  </colItems>
  <dataFields count="1">
    <dataField name="Sum of Unit Price" fld="5" baseField="0" baseItem="0"/>
  </dataFields>
  <chartFormats count="7">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3" count="1" selected="0">
            <x v="0"/>
          </reference>
        </references>
      </pivotArea>
    </chartFormat>
    <chartFormat chart="10" format="3">
      <pivotArea type="data" outline="0" fieldPosition="0">
        <references count="2">
          <reference field="4294967294" count="1" selected="0">
            <x v="0"/>
          </reference>
          <reference field="3" count="1" selected="0">
            <x v="1"/>
          </reference>
        </references>
      </pivotArea>
    </chartFormat>
    <chartFormat chart="10" format="4">
      <pivotArea type="data" outline="0" fieldPosition="0">
        <references count="2">
          <reference field="4294967294" count="1" selected="0">
            <x v="0"/>
          </reference>
          <reference field="3" count="1" selected="0">
            <x v="2"/>
          </reference>
        </references>
      </pivotArea>
    </chartFormat>
    <chartFormat chart="10" format="5">
      <pivotArea type="data" outline="0" fieldPosition="0">
        <references count="2">
          <reference field="4294967294" count="1" selected="0">
            <x v="0"/>
          </reference>
          <reference field="3" count="1" selected="0">
            <x v="3"/>
          </reference>
        </references>
      </pivotArea>
    </chartFormat>
    <chartFormat chart="10" format="6">
      <pivotArea type="data" outline="0" fieldPosition="0">
        <references count="2">
          <reference field="4294967294" count="1" selected="0">
            <x v="0"/>
          </reference>
          <reference field="3" count="1" selected="0">
            <x v="4"/>
          </reference>
        </references>
      </pivotArea>
    </chartFormat>
    <chartFormat chart="10"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AEBCC-2B4A-4DF0-A690-FFB695D3C77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22:D33" firstHeaderRow="1" firstDataRow="1" firstDataCol="1"/>
  <pivotFields count="7">
    <pivotField numFmtId="164" showAll="0"/>
    <pivotField showAll="0"/>
    <pivotField axis="axisRow" showAll="0">
      <items count="11">
        <item x="0"/>
        <item x="1"/>
        <item x="2"/>
        <item x="3"/>
        <item x="4"/>
        <item x="5"/>
        <item x="6"/>
        <item x="7"/>
        <item x="8"/>
        <item x="9"/>
        <item t="default"/>
      </items>
    </pivotField>
    <pivotField showAll="0">
      <items count="7">
        <item x="2"/>
        <item x="0"/>
        <item x="1"/>
        <item x="3"/>
        <item x="4"/>
        <item x="5"/>
        <item t="default"/>
      </items>
    </pivotField>
    <pivotField showAll="0"/>
    <pivotField showAll="0"/>
    <pivotField dataField="1" showAll="0"/>
  </pivotFields>
  <rowFields count="1">
    <field x="2"/>
  </rowFields>
  <rowItems count="11">
    <i>
      <x/>
    </i>
    <i>
      <x v="1"/>
    </i>
    <i>
      <x v="2"/>
    </i>
    <i>
      <x v="3"/>
    </i>
    <i>
      <x v="4"/>
    </i>
    <i>
      <x v="5"/>
    </i>
    <i>
      <x v="6"/>
    </i>
    <i>
      <x v="7"/>
    </i>
    <i>
      <x v="8"/>
    </i>
    <i>
      <x v="9"/>
    </i>
    <i t="grand">
      <x/>
    </i>
  </rowItems>
  <colItems count="1">
    <i/>
  </colItems>
  <dataFields count="1">
    <dataField name="Sum of Total" fld="6" baseField="0" baseItem="0"/>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579137-65C7-4E4E-960F-42B5F157D3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9:L16" firstHeaderRow="1" firstDataRow="1" firstDataCol="1"/>
  <pivotFields count="7">
    <pivotField numFmtId="164" showAll="0"/>
    <pivotField showAll="0"/>
    <pivotField showAll="0"/>
    <pivotField axis="axisRow" showAll="0">
      <items count="7">
        <item x="2"/>
        <item x="0"/>
        <item x="1"/>
        <item x="3"/>
        <item x="4"/>
        <item x="5"/>
        <item t="default"/>
      </items>
    </pivotField>
    <pivotField dataField="1" showAll="0"/>
    <pivotField showAll="0"/>
    <pivotField showAll="0"/>
  </pivotFields>
  <rowFields count="1">
    <field x="3"/>
  </rowFields>
  <rowItems count="7">
    <i>
      <x/>
    </i>
    <i>
      <x v="1"/>
    </i>
    <i>
      <x v="2"/>
    </i>
    <i>
      <x v="3"/>
    </i>
    <i>
      <x v="4"/>
    </i>
    <i>
      <x v="5"/>
    </i>
    <i t="grand">
      <x/>
    </i>
  </rowItems>
  <colItems count="1">
    <i/>
  </colItems>
  <dataFields count="1">
    <dataField name="Sum of Quantity" fld="4" baseField="0" baseItem="0"/>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F3DB8D-37B7-4331-A19A-7792C3E5DC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C9:D14" firstHeaderRow="1" firstDataRow="1" firstDataCol="1"/>
  <pivotFields count="7">
    <pivotField numFmtId="164" showAll="0"/>
    <pivotField axis="axisRow" showAll="0">
      <items count="5">
        <item x="2"/>
        <item x="0"/>
        <item x="1"/>
        <item x="3"/>
        <item t="default"/>
      </items>
    </pivotField>
    <pivotField showAll="0">
      <items count="11">
        <item x="0"/>
        <item x="1"/>
        <item x="2"/>
        <item x="3"/>
        <item x="4"/>
        <item x="5"/>
        <item x="6"/>
        <item x="7"/>
        <item x="8"/>
        <item x="9"/>
        <item t="default"/>
      </items>
    </pivotField>
    <pivotField showAll="0"/>
    <pivotField showAll="0"/>
    <pivotField showAll="0"/>
    <pivotField dataField="1" showAll="0"/>
  </pivotFields>
  <rowFields count="1">
    <field x="1"/>
  </rowFields>
  <rowItems count="5">
    <i>
      <x/>
    </i>
    <i>
      <x v="1"/>
    </i>
    <i>
      <x v="2"/>
    </i>
    <i>
      <x v="3"/>
    </i>
    <i t="grand">
      <x/>
    </i>
  </rowItems>
  <colItems count="1">
    <i/>
  </colItems>
  <dataFields count="1">
    <dataField name="Sum of Total" fld="6" baseField="0" baseItem="0"/>
  </dataFields>
  <chartFormats count="1">
    <chartFormat chart="2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4C92A0-3E05-4A07-B922-50DF53E3FDB4}"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4:C31" firstHeaderRow="1" firstDataRow="1" firstDataCol="1"/>
  <pivotFields count="7">
    <pivotField numFmtId="14" showAll="0"/>
    <pivotField showAll="0"/>
    <pivotField showAll="0"/>
    <pivotField axis="axisRow" showAll="0">
      <items count="7">
        <item x="2"/>
        <item x="0"/>
        <item x="1"/>
        <item x="3"/>
        <item x="4"/>
        <item x="5"/>
        <item t="default"/>
      </items>
    </pivotField>
    <pivotField showAll="0"/>
    <pivotField showAll="0"/>
    <pivotField dataField="1" showAll="0"/>
  </pivotFields>
  <rowFields count="1">
    <field x="3"/>
  </rowFields>
  <rowItems count="7">
    <i>
      <x/>
    </i>
    <i>
      <x v="1"/>
    </i>
    <i>
      <x v="2"/>
    </i>
    <i>
      <x v="3"/>
    </i>
    <i>
      <x v="4"/>
    </i>
    <i>
      <x v="5"/>
    </i>
    <i t="grand">
      <x/>
    </i>
  </rowItems>
  <colItems count="1">
    <i/>
  </colItems>
  <dataFields count="1">
    <dataField name="Sum of Total" fld="6" baseField="0" baseItem="0"/>
  </dataFields>
  <formats count="6">
    <format dxfId="79">
      <pivotArea type="all" dataOnly="0" outline="0" fieldPosition="0"/>
    </format>
    <format dxfId="72">
      <pivotArea outline="0" collapsedLevelsAreSubtotals="1"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grandRow="1" outline="0" fieldPosition="0"/>
    </format>
    <format dxfId="68">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9E4595-0F56-4B18-9A22-3509CA1ECD14}"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24:F29" firstHeaderRow="1" firstDataRow="1" firstDataCol="1"/>
  <pivotFields count="7">
    <pivotField numFmtId="14" showAll="0"/>
    <pivotField axis="axisRow" showAll="0">
      <items count="5">
        <item x="2"/>
        <item x="0"/>
        <item x="1"/>
        <item x="3"/>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Total" fld="6" baseField="0" baseItem="0"/>
  </dataFields>
  <formats count="6">
    <format dxfId="66">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24AA110-91B8-44C2-BD20-1B6E01D54B6C}" sourceName="Product">
  <pivotTables>
    <pivotTable tabId="11" name="PivotTable6"/>
  </pivotTables>
  <data>
    <tabular pivotCacheId="1550943923">
      <items count="6">
        <i x="2" s="1"/>
        <i x="0" s="1"/>
        <i x="1"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94C5A1-22E4-478E-982D-11F87CEDCFA9}" sourceName="Region">
  <pivotTables>
    <pivotTable tabId="11" name="PivotTable5"/>
  </pivotTables>
  <data>
    <tabular pivotCacheId="155094392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4FA6705-82FD-4421-9244-621E0A14B36D}" cache="Slicer_Product" caption="Product" rowHeight="234950"/>
  <slicer name="Region" xr10:uid="{A85E90D6-B3EE-4F99-9DDA-096758A046F9}"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election activeCell="A2" sqref="A1:G11"/>
    </sheetView>
  </sheetViews>
  <sheetFormatPr defaultRowHeight="14.4" x14ac:dyDescent="0.3"/>
  <cols>
    <col min="1" max="1" width="18.109375" bestFit="1" customWidth="1"/>
    <col min="2" max="2" width="13" customWidth="1"/>
    <col min="3" max="3" width="15.109375" customWidth="1"/>
    <col min="4" max="4" width="12.5546875" customWidth="1"/>
    <col min="5" max="5" width="13.109375" customWidth="1"/>
    <col min="6" max="6" width="13.44140625" customWidth="1"/>
    <col min="7" max="7" width="10.77734375" customWidth="1"/>
  </cols>
  <sheetData>
    <row r="1" spans="1:7" x14ac:dyDescent="0.3">
      <c r="A1" s="1" t="s">
        <v>0</v>
      </c>
      <c r="B1" s="1" t="s">
        <v>1</v>
      </c>
      <c r="C1" s="1" t="s">
        <v>2</v>
      </c>
      <c r="D1" s="1" t="s">
        <v>3</v>
      </c>
      <c r="E1" s="1" t="s">
        <v>4</v>
      </c>
      <c r="F1" s="1" t="s">
        <v>5</v>
      </c>
      <c r="G1" s="1" t="s">
        <v>6</v>
      </c>
    </row>
    <row r="2" spans="1:7" x14ac:dyDescent="0.3">
      <c r="A2" s="49">
        <v>45839</v>
      </c>
      <c r="B2" s="2" t="s">
        <v>7</v>
      </c>
      <c r="C2" s="2" t="s">
        <v>11</v>
      </c>
      <c r="D2" s="2" t="s">
        <v>21</v>
      </c>
      <c r="E2" s="2">
        <v>5</v>
      </c>
      <c r="F2" s="2">
        <v>70000</v>
      </c>
      <c r="G2" s="2">
        <v>350000</v>
      </c>
    </row>
    <row r="3" spans="1:7" x14ac:dyDescent="0.3">
      <c r="A3" s="49">
        <v>45840</v>
      </c>
      <c r="B3" s="2" t="s">
        <v>8</v>
      </c>
      <c r="C3" s="2" t="s">
        <v>12</v>
      </c>
      <c r="D3" s="2" t="s">
        <v>22</v>
      </c>
      <c r="E3" s="2">
        <v>8</v>
      </c>
      <c r="F3" s="2">
        <v>15000</v>
      </c>
      <c r="G3" s="2">
        <v>120000</v>
      </c>
    </row>
    <row r="4" spans="1:7" x14ac:dyDescent="0.3">
      <c r="A4" s="49">
        <v>45841</v>
      </c>
      <c r="B4" s="2" t="s">
        <v>9</v>
      </c>
      <c r="C4" s="2" t="s">
        <v>13</v>
      </c>
      <c r="D4" s="2" t="s">
        <v>23</v>
      </c>
      <c r="E4" s="2">
        <v>3</v>
      </c>
      <c r="F4" s="2">
        <v>1500</v>
      </c>
      <c r="G4" s="2">
        <v>4500</v>
      </c>
    </row>
    <row r="5" spans="1:7" x14ac:dyDescent="0.3">
      <c r="A5" s="49">
        <v>45842</v>
      </c>
      <c r="B5" s="2" t="s">
        <v>10</v>
      </c>
      <c r="C5" s="2" t="s">
        <v>14</v>
      </c>
      <c r="D5" s="2" t="s">
        <v>24</v>
      </c>
      <c r="E5" s="2">
        <v>10</v>
      </c>
      <c r="F5" s="2">
        <v>700</v>
      </c>
      <c r="G5" s="2">
        <v>7000</v>
      </c>
    </row>
    <row r="6" spans="1:7" x14ac:dyDescent="0.3">
      <c r="A6" s="49">
        <v>45843</v>
      </c>
      <c r="B6" s="2" t="s">
        <v>7</v>
      </c>
      <c r="C6" s="2" t="s">
        <v>15</v>
      </c>
      <c r="D6" s="2" t="s">
        <v>25</v>
      </c>
      <c r="E6" s="2">
        <v>2</v>
      </c>
      <c r="F6" s="2">
        <v>10000</v>
      </c>
      <c r="G6" s="2">
        <v>20000</v>
      </c>
    </row>
    <row r="7" spans="1:7" x14ac:dyDescent="0.3">
      <c r="A7" s="49">
        <v>45844</v>
      </c>
      <c r="B7" s="2" t="s">
        <v>8</v>
      </c>
      <c r="C7" s="2" t="s">
        <v>16</v>
      </c>
      <c r="D7" s="2" t="s">
        <v>26</v>
      </c>
      <c r="E7" s="2">
        <v>7</v>
      </c>
      <c r="F7" s="2">
        <v>25000</v>
      </c>
      <c r="G7" s="2">
        <v>175000</v>
      </c>
    </row>
    <row r="8" spans="1:7" x14ac:dyDescent="0.3">
      <c r="A8" s="49">
        <v>45845</v>
      </c>
      <c r="B8" s="2" t="s">
        <v>9</v>
      </c>
      <c r="C8" s="2" t="s">
        <v>17</v>
      </c>
      <c r="D8" s="2" t="s">
        <v>21</v>
      </c>
      <c r="E8" s="2">
        <v>4</v>
      </c>
      <c r="F8" s="2">
        <v>70000</v>
      </c>
      <c r="G8" s="2">
        <v>280000</v>
      </c>
    </row>
    <row r="9" spans="1:7" x14ac:dyDescent="0.3">
      <c r="A9" s="49">
        <v>45846</v>
      </c>
      <c r="B9" s="2" t="s">
        <v>10</v>
      </c>
      <c r="C9" s="2" t="s">
        <v>18</v>
      </c>
      <c r="D9" s="2" t="s">
        <v>22</v>
      </c>
      <c r="E9" s="2">
        <v>6</v>
      </c>
      <c r="F9" s="2">
        <v>15000</v>
      </c>
      <c r="G9" s="2">
        <v>90000</v>
      </c>
    </row>
    <row r="10" spans="1:7" x14ac:dyDescent="0.3">
      <c r="A10" s="49">
        <v>45847</v>
      </c>
      <c r="B10" s="2" t="s">
        <v>7</v>
      </c>
      <c r="C10" s="2" t="s">
        <v>19</v>
      </c>
      <c r="D10" s="2" t="s">
        <v>24</v>
      </c>
      <c r="E10" s="2">
        <v>9</v>
      </c>
      <c r="F10" s="2">
        <v>700</v>
      </c>
      <c r="G10" s="2">
        <v>6300</v>
      </c>
    </row>
    <row r="11" spans="1:7" x14ac:dyDescent="0.3">
      <c r="A11" s="49">
        <v>45848</v>
      </c>
      <c r="B11" s="2" t="s">
        <v>8</v>
      </c>
      <c r="C11" s="2" t="s">
        <v>20</v>
      </c>
      <c r="D11" s="2" t="s">
        <v>23</v>
      </c>
      <c r="E11" s="2">
        <v>1</v>
      </c>
      <c r="F11" s="2">
        <v>1500</v>
      </c>
      <c r="G11" s="2">
        <v>1500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A5383-C6AF-4DF1-A1F8-63AF0BE7E18A}">
  <dimension ref="A1:G8"/>
  <sheetViews>
    <sheetView workbookViewId="0">
      <selection activeCell="E21" sqref="E21"/>
    </sheetView>
  </sheetViews>
  <sheetFormatPr defaultRowHeight="14.4" x14ac:dyDescent="0.3"/>
  <cols>
    <col min="1" max="1" width="18" customWidth="1"/>
    <col min="2" max="2" width="30.109375" customWidth="1"/>
    <col min="3" max="3" width="10.33203125" customWidth="1"/>
  </cols>
  <sheetData>
    <row r="1" spans="1:7" ht="28.2" x14ac:dyDescent="0.5">
      <c r="D1" s="15" t="s">
        <v>31</v>
      </c>
      <c r="E1" s="17"/>
      <c r="F1" s="17"/>
      <c r="G1" s="17"/>
    </row>
    <row r="3" spans="1:7" ht="18" x14ac:dyDescent="0.35">
      <c r="A3" s="3" t="s">
        <v>27</v>
      </c>
      <c r="B3" s="3" t="s">
        <v>28</v>
      </c>
      <c r="C3" s="8" t="s">
        <v>29</v>
      </c>
    </row>
    <row r="4" spans="1:7" x14ac:dyDescent="0.3">
      <c r="A4" s="4" t="s">
        <v>30</v>
      </c>
      <c r="B4" s="5" t="s">
        <v>33</v>
      </c>
      <c r="C4" s="9">
        <f>SUM(Week1_Sales_Excel_Priyadharshin!E2:E11)</f>
        <v>55</v>
      </c>
    </row>
    <row r="5" spans="1:7" x14ac:dyDescent="0.3">
      <c r="A5" s="4" t="s">
        <v>5</v>
      </c>
      <c r="B5" s="5" t="s">
        <v>34</v>
      </c>
      <c r="C5" s="9">
        <f>AVERAGE(Week1_Sales_Excel_Priyadharshin!F2:F11)</f>
        <v>20940</v>
      </c>
    </row>
    <row r="6" spans="1:7" x14ac:dyDescent="0.3">
      <c r="A6" s="4" t="s">
        <v>32</v>
      </c>
      <c r="B6" s="5" t="s">
        <v>35</v>
      </c>
      <c r="C6" s="9">
        <f>MIN(Week1_Sales_Excel_Priyadharshin!G2:G11)</f>
        <v>1500</v>
      </c>
    </row>
    <row r="7" spans="1:7" x14ac:dyDescent="0.3">
      <c r="A7" s="4" t="s">
        <v>6</v>
      </c>
      <c r="B7" s="5" t="s">
        <v>36</v>
      </c>
      <c r="C7" s="9">
        <f>MAX(Week1_Sales_Excel_Priyadharshin!G2:G11)</f>
        <v>350000</v>
      </c>
    </row>
    <row r="8" spans="1:7" x14ac:dyDescent="0.3">
      <c r="A8" s="4" t="s">
        <v>3</v>
      </c>
      <c r="B8" s="5" t="s">
        <v>37</v>
      </c>
      <c r="C8" s="9">
        <f>COUNTA(Week1_Sales_Excel_Priyadharshin!D2:D11)</f>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04ED8-E320-47EC-BFE7-EE0A56108763}">
  <dimension ref="C3:L15"/>
  <sheetViews>
    <sheetView workbookViewId="0">
      <selection activeCell="F6" sqref="F6"/>
    </sheetView>
  </sheetViews>
  <sheetFormatPr defaultRowHeight="14.4" x14ac:dyDescent="0.3"/>
  <cols>
    <col min="3" max="3" width="11.5546875" customWidth="1"/>
    <col min="4" max="4" width="16.88671875" customWidth="1"/>
    <col min="5" max="5" width="13.5546875" customWidth="1"/>
    <col min="6" max="6" width="15.5546875" customWidth="1"/>
    <col min="7" max="8" width="18.6640625" customWidth="1"/>
  </cols>
  <sheetData>
    <row r="3" spans="3:12" ht="31.8" x14ac:dyDescent="0.5">
      <c r="C3" s="16" t="s">
        <v>41</v>
      </c>
      <c r="E3" s="15"/>
    </row>
    <row r="4" spans="3:12" x14ac:dyDescent="0.3">
      <c r="L4" t="s">
        <v>42</v>
      </c>
    </row>
    <row r="5" spans="3:12" x14ac:dyDescent="0.3">
      <c r="C5" s="6" t="s">
        <v>4</v>
      </c>
      <c r="D5" s="6" t="s">
        <v>5</v>
      </c>
      <c r="E5" s="6" t="s">
        <v>1</v>
      </c>
      <c r="F5" s="10" t="s">
        <v>38</v>
      </c>
      <c r="G5" s="11" t="s">
        <v>39</v>
      </c>
      <c r="H5" s="13" t="s">
        <v>40</v>
      </c>
    </row>
    <row r="6" spans="3:12" x14ac:dyDescent="0.3">
      <c r="C6" s="7">
        <v>5</v>
      </c>
      <c r="D6" s="7">
        <v>70000</v>
      </c>
      <c r="E6" s="7" t="s">
        <v>7</v>
      </c>
      <c r="F6" s="9" t="str">
        <f>IF(C6&gt;5,"YES","NO")</f>
        <v>NO</v>
      </c>
      <c r="G6" s="12" t="str">
        <f>IF(AND(D6&gt;20000,C6&gt;5),"YES","NO")</f>
        <v>NO</v>
      </c>
      <c r="H6" s="14" t="str">
        <f>IF(OR(D6&gt;20000,C6&gt;5),"YES","NO")</f>
        <v>YES</v>
      </c>
      <c r="K6" t="s">
        <v>43</v>
      </c>
      <c r="L6" s="18" t="s">
        <v>44</v>
      </c>
    </row>
    <row r="7" spans="3:12" x14ac:dyDescent="0.3">
      <c r="C7" s="7">
        <v>8</v>
      </c>
      <c r="D7" s="7">
        <v>15000</v>
      </c>
      <c r="E7" s="7" t="s">
        <v>8</v>
      </c>
      <c r="F7" s="9" t="str">
        <f>IF(C7&gt;5,"YES","NO")</f>
        <v>YES</v>
      </c>
      <c r="G7" s="12" t="str">
        <f t="shared" ref="G7:G15" si="0">IF(AND(D7&gt;20000,C7&gt;5),"YES","NO")</f>
        <v>NO</v>
      </c>
      <c r="H7" s="14" t="str">
        <f t="shared" ref="H7:H15" si="1">IF(OR(D7&gt;20000,C7&gt;5),"YES","NO")</f>
        <v>YES</v>
      </c>
      <c r="L7" s="18"/>
    </row>
    <row r="8" spans="3:12" x14ac:dyDescent="0.3">
      <c r="C8" s="7">
        <v>3</v>
      </c>
      <c r="D8" s="7">
        <v>1500</v>
      </c>
      <c r="E8" s="7" t="s">
        <v>9</v>
      </c>
      <c r="F8" s="9" t="str">
        <f t="shared" ref="F8:F15" si="2">IF(C8&gt;5,"YES","NO")</f>
        <v>NO</v>
      </c>
      <c r="G8" s="12" t="str">
        <f t="shared" si="0"/>
        <v>NO</v>
      </c>
      <c r="H8" s="14" t="str">
        <f t="shared" si="1"/>
        <v>NO</v>
      </c>
      <c r="K8" t="s">
        <v>46</v>
      </c>
      <c r="L8" s="18" t="s">
        <v>47</v>
      </c>
    </row>
    <row r="9" spans="3:12" x14ac:dyDescent="0.3">
      <c r="C9" s="7">
        <v>10</v>
      </c>
      <c r="D9" s="7">
        <v>700</v>
      </c>
      <c r="E9" s="7" t="s">
        <v>10</v>
      </c>
      <c r="F9" s="9" t="str">
        <f t="shared" si="2"/>
        <v>YES</v>
      </c>
      <c r="G9" s="12" t="str">
        <f t="shared" si="0"/>
        <v>NO</v>
      </c>
      <c r="H9" s="14" t="str">
        <f t="shared" si="1"/>
        <v>YES</v>
      </c>
    </row>
    <row r="10" spans="3:12" x14ac:dyDescent="0.3">
      <c r="C10" s="7">
        <v>2</v>
      </c>
      <c r="D10" s="7">
        <v>10000</v>
      </c>
      <c r="E10" s="7" t="s">
        <v>7</v>
      </c>
      <c r="F10" s="9" t="str">
        <f t="shared" si="2"/>
        <v>NO</v>
      </c>
      <c r="G10" s="12" t="str">
        <f t="shared" si="0"/>
        <v>NO</v>
      </c>
      <c r="H10" s="14" t="str">
        <f t="shared" si="1"/>
        <v>NO</v>
      </c>
      <c r="K10" t="s">
        <v>45</v>
      </c>
      <c r="L10" s="18" t="s">
        <v>48</v>
      </c>
    </row>
    <row r="11" spans="3:12" x14ac:dyDescent="0.3">
      <c r="C11" s="7">
        <v>7</v>
      </c>
      <c r="D11" s="7">
        <v>25000</v>
      </c>
      <c r="E11" s="7" t="s">
        <v>8</v>
      </c>
      <c r="F11" s="9" t="str">
        <f t="shared" si="2"/>
        <v>YES</v>
      </c>
      <c r="G11" s="12" t="str">
        <f t="shared" si="0"/>
        <v>YES</v>
      </c>
      <c r="H11" s="14" t="str">
        <f t="shared" si="1"/>
        <v>YES</v>
      </c>
    </row>
    <row r="12" spans="3:12" x14ac:dyDescent="0.3">
      <c r="C12" s="7">
        <v>4</v>
      </c>
      <c r="D12" s="7">
        <v>70000</v>
      </c>
      <c r="E12" s="7" t="s">
        <v>9</v>
      </c>
      <c r="F12" s="9" t="str">
        <f t="shared" si="2"/>
        <v>NO</v>
      </c>
      <c r="G12" s="12" t="str">
        <f t="shared" si="0"/>
        <v>NO</v>
      </c>
      <c r="H12" s="14" t="str">
        <f t="shared" si="1"/>
        <v>YES</v>
      </c>
    </row>
    <row r="13" spans="3:12" x14ac:dyDescent="0.3">
      <c r="C13" s="7">
        <v>6</v>
      </c>
      <c r="D13" s="7">
        <v>15000</v>
      </c>
      <c r="E13" s="7" t="s">
        <v>10</v>
      </c>
      <c r="F13" s="9" t="str">
        <f t="shared" si="2"/>
        <v>YES</v>
      </c>
      <c r="G13" s="12" t="str">
        <f t="shared" si="0"/>
        <v>NO</v>
      </c>
      <c r="H13" s="14" t="str">
        <f t="shared" si="1"/>
        <v>YES</v>
      </c>
    </row>
    <row r="14" spans="3:12" x14ac:dyDescent="0.3">
      <c r="C14" s="7">
        <v>9</v>
      </c>
      <c r="D14" s="7">
        <v>700</v>
      </c>
      <c r="E14" s="7" t="s">
        <v>7</v>
      </c>
      <c r="F14" s="9" t="str">
        <f t="shared" si="2"/>
        <v>YES</v>
      </c>
      <c r="G14" s="12" t="str">
        <f t="shared" si="0"/>
        <v>NO</v>
      </c>
      <c r="H14" s="14" t="str">
        <f t="shared" si="1"/>
        <v>YES</v>
      </c>
    </row>
    <row r="15" spans="3:12" x14ac:dyDescent="0.3">
      <c r="C15" s="7">
        <v>1</v>
      </c>
      <c r="D15" s="7">
        <v>1500</v>
      </c>
      <c r="E15" s="7" t="s">
        <v>8</v>
      </c>
      <c r="F15" s="9" t="str">
        <f t="shared" si="2"/>
        <v>NO</v>
      </c>
      <c r="G15" s="12" t="str">
        <f t="shared" si="0"/>
        <v>NO</v>
      </c>
      <c r="H15" s="14" t="str">
        <f t="shared" si="1"/>
        <v>NO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D6CE-AB47-45AE-A899-A5CE482AF9FC}">
  <dimension ref="B3:P36"/>
  <sheetViews>
    <sheetView topLeftCell="A15" workbookViewId="0">
      <selection activeCell="M15" sqref="M15"/>
    </sheetView>
  </sheetViews>
  <sheetFormatPr defaultRowHeight="14.4" x14ac:dyDescent="0.3"/>
  <cols>
    <col min="1" max="1" width="8.21875" customWidth="1"/>
    <col min="2" max="2" width="12.44140625" customWidth="1"/>
    <col min="4" max="4" width="18.109375" customWidth="1"/>
    <col min="5" max="5" width="16.6640625" customWidth="1"/>
    <col min="6" max="6" width="10.44140625" bestFit="1" customWidth="1"/>
    <col min="7" max="7" width="10.33203125" bestFit="1" customWidth="1"/>
    <col min="8" max="8" width="19.5546875" customWidth="1"/>
    <col min="9" max="11" width="10.33203125" bestFit="1" customWidth="1"/>
    <col min="12" max="12" width="17.5546875" customWidth="1"/>
    <col min="13" max="13" width="10.33203125" bestFit="1" customWidth="1"/>
    <col min="16" max="16" width="21.5546875" customWidth="1"/>
  </cols>
  <sheetData>
    <row r="3" spans="2:16" ht="28.2" x14ac:dyDescent="0.5">
      <c r="D3" s="19" t="s">
        <v>49</v>
      </c>
      <c r="E3" s="19"/>
      <c r="F3" s="19" t="s">
        <v>50</v>
      </c>
      <c r="G3" s="19"/>
      <c r="H3" s="19"/>
      <c r="I3" s="19"/>
      <c r="J3" s="20"/>
      <c r="K3" s="20"/>
      <c r="L3" s="20"/>
      <c r="M3" s="20"/>
      <c r="N3" s="20"/>
    </row>
    <row r="4" spans="2:16" ht="18.600000000000001" customHeight="1" x14ac:dyDescent="0.5">
      <c r="D4" s="19"/>
      <c r="E4" s="19"/>
      <c r="F4" s="19"/>
      <c r="G4" s="19"/>
      <c r="H4" s="19"/>
      <c r="I4" s="19"/>
      <c r="J4" s="20"/>
      <c r="K4" s="20"/>
      <c r="L4" s="20"/>
      <c r="M4" s="20"/>
      <c r="N4" s="20"/>
    </row>
    <row r="5" spans="2:16" ht="18.600000000000001" customHeight="1" x14ac:dyDescent="0.5">
      <c r="D5" s="19"/>
      <c r="E5" s="19"/>
      <c r="F5" s="19"/>
      <c r="G5" s="19"/>
      <c r="H5" s="19"/>
      <c r="I5" s="19"/>
      <c r="J5" s="20"/>
      <c r="K5" s="20"/>
      <c r="L5" s="20"/>
      <c r="M5" s="20"/>
      <c r="N5" s="20"/>
    </row>
    <row r="6" spans="2:16" ht="18" x14ac:dyDescent="0.35">
      <c r="B6" s="27" t="s">
        <v>56</v>
      </c>
      <c r="C6" s="28"/>
      <c r="D6" s="28"/>
      <c r="G6" s="27" t="s">
        <v>59</v>
      </c>
    </row>
    <row r="8" spans="2:16" x14ac:dyDescent="0.3">
      <c r="C8" s="1" t="s">
        <v>3</v>
      </c>
      <c r="D8" s="22" t="s">
        <v>51</v>
      </c>
      <c r="G8" s="1" t="s">
        <v>5</v>
      </c>
      <c r="H8" s="22" t="s">
        <v>58</v>
      </c>
      <c r="L8" s="32" t="s">
        <v>42</v>
      </c>
      <c r="M8" s="32"/>
      <c r="N8" s="32"/>
      <c r="O8" s="32"/>
      <c r="P8" s="32"/>
    </row>
    <row r="9" spans="2:16" x14ac:dyDescent="0.3">
      <c r="C9" s="2" t="s">
        <v>21</v>
      </c>
      <c r="D9" s="21">
        <f>VLOOKUP(Week1_Sales_Excel_Priyadharshin!D2,Week1_Sales_Excel_Priyadharshin!D2:F11,3,FALSE)</f>
        <v>70000</v>
      </c>
      <c r="G9" s="2">
        <v>70000</v>
      </c>
      <c r="H9" s="30" t="str">
        <f>INDEX(Week1_Sales_Excel_Priyadharshin!C2:C11,MATCH(Week1_Sales_Excel_Priyadharshin!F2,Week1_Sales_Excel_Priyadharshin!F2:F11,0))</f>
        <v>Alice</v>
      </c>
      <c r="L9" s="32"/>
      <c r="M9" s="32"/>
      <c r="N9" s="32"/>
      <c r="O9" s="32"/>
      <c r="P9" s="32"/>
    </row>
    <row r="10" spans="2:16" x14ac:dyDescent="0.3">
      <c r="C10" s="2" t="s">
        <v>22</v>
      </c>
      <c r="D10" s="21">
        <f>VLOOKUP(Week1_Sales_Excel_Priyadharshin!D3,Week1_Sales_Excel_Priyadharshin!D3:F12,3,FALSE)</f>
        <v>15000</v>
      </c>
      <c r="G10" s="2">
        <v>15000</v>
      </c>
      <c r="H10" s="30" t="str">
        <f>INDEX(Week1_Sales_Excel_Priyadharshin!C3:C12,MATCH(Week1_Sales_Excel_Priyadharshin!F3,Week1_Sales_Excel_Priyadharshin!F3:F12,0))</f>
        <v>Bob</v>
      </c>
      <c r="L10" s="32" t="s">
        <v>60</v>
      </c>
      <c r="M10" s="33" t="s">
        <v>62</v>
      </c>
      <c r="N10" s="32"/>
      <c r="O10" s="32"/>
      <c r="P10" s="32"/>
    </row>
    <row r="11" spans="2:16" x14ac:dyDescent="0.3">
      <c r="C11" s="2" t="s">
        <v>23</v>
      </c>
      <c r="D11" s="21">
        <f>VLOOKUP(Week1_Sales_Excel_Priyadharshin!D4,Week1_Sales_Excel_Priyadharshin!D4:F13,3,FALSE)</f>
        <v>1500</v>
      </c>
      <c r="G11" s="2">
        <v>1500</v>
      </c>
      <c r="H11" s="30" t="str">
        <f>INDEX(Week1_Sales_Excel_Priyadharshin!C4:C13,MATCH(Week1_Sales_Excel_Priyadharshin!F4,Week1_Sales_Excel_Priyadharshin!F4:F13,0))</f>
        <v>Charlie</v>
      </c>
      <c r="L11" s="32"/>
      <c r="M11" s="32"/>
      <c r="N11" s="32"/>
      <c r="O11" s="32"/>
      <c r="P11" s="32"/>
    </row>
    <row r="12" spans="2:16" x14ac:dyDescent="0.3">
      <c r="C12" s="2" t="s">
        <v>24</v>
      </c>
      <c r="D12" s="21">
        <f>VLOOKUP(Week1_Sales_Excel_Priyadharshin!D5,Week1_Sales_Excel_Priyadharshin!D5:F14,3,FALSE)</f>
        <v>700</v>
      </c>
      <c r="G12" s="2">
        <v>700</v>
      </c>
      <c r="H12" s="31" t="str">
        <f>INDEX(Week1_Sales_Excel_Priyadharshin!C5:C14,MATCH(Week1_Sales_Excel_Priyadharshin!F5,Week1_Sales_Excel_Priyadharshin!F5:F14,0))</f>
        <v>David</v>
      </c>
      <c r="L12" s="32" t="s">
        <v>61</v>
      </c>
      <c r="M12" s="33" t="s">
        <v>63</v>
      </c>
      <c r="N12" s="32"/>
      <c r="O12" s="32"/>
      <c r="P12" s="32"/>
    </row>
    <row r="13" spans="2:16" x14ac:dyDescent="0.3">
      <c r="C13" s="2" t="s">
        <v>25</v>
      </c>
      <c r="D13" s="21">
        <f>VLOOKUP(Week1_Sales_Excel_Priyadharshin!D6,Week1_Sales_Excel_Priyadharshin!D6:F15,3,FALSE)</f>
        <v>10000</v>
      </c>
      <c r="G13" s="2">
        <v>10000</v>
      </c>
      <c r="H13" s="31" t="str">
        <f>INDEX(Week1_Sales_Excel_Priyadharshin!C6:C15,MATCH(Week1_Sales_Excel_Priyadharshin!F6,Week1_Sales_Excel_Priyadharshin!F6:F15,0))</f>
        <v>Eve</v>
      </c>
      <c r="L13" s="32"/>
      <c r="M13" s="32"/>
      <c r="N13" s="32"/>
      <c r="O13" s="32"/>
      <c r="P13" s="32"/>
    </row>
    <row r="14" spans="2:16" x14ac:dyDescent="0.3">
      <c r="C14" s="2" t="s">
        <v>26</v>
      </c>
      <c r="D14" s="21">
        <f>VLOOKUP(Week1_Sales_Excel_Priyadharshin!D7,Week1_Sales_Excel_Priyadharshin!D7:F16,3,FALSE)</f>
        <v>25000</v>
      </c>
      <c r="G14" s="2">
        <v>25000</v>
      </c>
      <c r="H14" s="31" t="str">
        <f>INDEX(Week1_Sales_Excel_Priyadharshin!C7:C16,MATCH(Week1_Sales_Excel_Priyadharshin!F7,Week1_Sales_Excel_Priyadharshin!F7:F16,0))</f>
        <v>Frank</v>
      </c>
      <c r="L14" s="32" t="s">
        <v>64</v>
      </c>
      <c r="M14" s="33" t="s">
        <v>65</v>
      </c>
      <c r="N14" s="32"/>
      <c r="O14" s="32"/>
      <c r="P14" s="32"/>
    </row>
    <row r="15" spans="2:16" x14ac:dyDescent="0.3">
      <c r="C15" s="2" t="s">
        <v>21</v>
      </c>
      <c r="D15" s="21">
        <f>VLOOKUP(Week1_Sales_Excel_Priyadharshin!D8,Week1_Sales_Excel_Priyadharshin!D8:F17,3,FALSE)</f>
        <v>70000</v>
      </c>
      <c r="G15" s="2">
        <v>70000</v>
      </c>
      <c r="H15" s="31" t="str">
        <f>INDEX(Week1_Sales_Excel_Priyadharshin!C8:C17,MATCH(Week1_Sales_Excel_Priyadharshin!F8,Week1_Sales_Excel_Priyadharshin!F8:F17,0))</f>
        <v>Grace</v>
      </c>
    </row>
    <row r="16" spans="2:16" x14ac:dyDescent="0.3">
      <c r="C16" s="2" t="s">
        <v>22</v>
      </c>
      <c r="D16" s="21">
        <f>VLOOKUP(Week1_Sales_Excel_Priyadharshin!D9,Week1_Sales_Excel_Priyadharshin!D9:F18,3,FALSE)</f>
        <v>15000</v>
      </c>
      <c r="G16" s="2">
        <v>15000</v>
      </c>
      <c r="H16" s="31" t="str">
        <f>INDEX(Week1_Sales_Excel_Priyadharshin!C9:C18,MATCH(Week1_Sales_Excel_Priyadharshin!F9,Week1_Sales_Excel_Priyadharshin!F9:F18,0))</f>
        <v>Helen</v>
      </c>
    </row>
    <row r="17" spans="2:13" x14ac:dyDescent="0.3">
      <c r="C17" s="2" t="s">
        <v>24</v>
      </c>
      <c r="D17" s="21">
        <f>VLOOKUP(Week1_Sales_Excel_Priyadharshin!D10,Week1_Sales_Excel_Priyadharshin!D10:F19,3,FALSE)</f>
        <v>700</v>
      </c>
      <c r="G17" s="2">
        <v>700</v>
      </c>
      <c r="H17" s="31" t="str">
        <f>INDEX(Week1_Sales_Excel_Priyadharshin!C10:C19,MATCH(Week1_Sales_Excel_Priyadharshin!F10,Week1_Sales_Excel_Priyadharshin!F10:F19,0))</f>
        <v>Ivan</v>
      </c>
    </row>
    <row r="18" spans="2:13" x14ac:dyDescent="0.3">
      <c r="C18" s="2" t="s">
        <v>23</v>
      </c>
      <c r="D18" s="21">
        <f>VLOOKUP(Week1_Sales_Excel_Priyadharshin!D11,Week1_Sales_Excel_Priyadharshin!D11:F20,3,FALSE)</f>
        <v>1500</v>
      </c>
      <c r="G18" s="2">
        <v>1500</v>
      </c>
      <c r="H18" s="31" t="str">
        <f>INDEX(Week1_Sales_Excel_Priyadharshin!C11:C20,MATCH(Week1_Sales_Excel_Priyadharshin!F11,Week1_Sales_Excel_Priyadharshin!F11:F20,0))</f>
        <v>Judy</v>
      </c>
    </row>
    <row r="22" spans="2:13" ht="21" x14ac:dyDescent="0.4">
      <c r="B22" s="23" t="s">
        <v>54</v>
      </c>
    </row>
    <row r="24" spans="2:13" x14ac:dyDescent="0.3">
      <c r="C24" s="25" t="s">
        <v>55</v>
      </c>
      <c r="D24" s="25">
        <v>1</v>
      </c>
      <c r="E24" s="25">
        <v>2</v>
      </c>
      <c r="F24" s="25">
        <v>3</v>
      </c>
      <c r="G24" s="25">
        <v>4</v>
      </c>
      <c r="H24" s="25">
        <v>5</v>
      </c>
      <c r="I24" s="25">
        <v>6</v>
      </c>
      <c r="J24" s="25">
        <v>7</v>
      </c>
      <c r="K24" s="25">
        <v>8</v>
      </c>
      <c r="L24" s="25">
        <v>9</v>
      </c>
      <c r="M24" s="25">
        <v>10</v>
      </c>
    </row>
    <row r="25" spans="2:13" x14ac:dyDescent="0.3">
      <c r="C25" s="25" t="s">
        <v>0</v>
      </c>
      <c r="D25" s="26">
        <v>45839</v>
      </c>
      <c r="E25" s="26">
        <v>45840</v>
      </c>
      <c r="F25" s="26">
        <v>45841</v>
      </c>
      <c r="G25" s="26">
        <v>45842</v>
      </c>
      <c r="H25" s="26">
        <v>45843</v>
      </c>
      <c r="I25" s="26">
        <v>45844</v>
      </c>
      <c r="J25" s="26">
        <v>45845</v>
      </c>
      <c r="K25" s="26">
        <v>45846</v>
      </c>
      <c r="L25" s="26">
        <v>45847</v>
      </c>
      <c r="M25" s="26">
        <v>45848</v>
      </c>
    </row>
    <row r="26" spans="2:13" x14ac:dyDescent="0.3">
      <c r="C26" s="25" t="s">
        <v>1</v>
      </c>
      <c r="D26" s="24" t="s">
        <v>7</v>
      </c>
      <c r="E26" s="24" t="s">
        <v>8</v>
      </c>
      <c r="F26" s="24" t="s">
        <v>9</v>
      </c>
      <c r="G26" s="24" t="s">
        <v>10</v>
      </c>
      <c r="H26" s="24" t="s">
        <v>7</v>
      </c>
      <c r="I26" s="24" t="s">
        <v>8</v>
      </c>
      <c r="J26" s="24" t="s">
        <v>9</v>
      </c>
      <c r="K26" s="24" t="s">
        <v>10</v>
      </c>
      <c r="L26" s="24" t="s">
        <v>7</v>
      </c>
      <c r="M26" s="24" t="s">
        <v>8</v>
      </c>
    </row>
    <row r="27" spans="2:13" ht="28.8" x14ac:dyDescent="0.3">
      <c r="C27" s="25" t="s">
        <v>2</v>
      </c>
      <c r="D27" s="24" t="s">
        <v>11</v>
      </c>
      <c r="E27" s="24" t="s">
        <v>12</v>
      </c>
      <c r="F27" s="24" t="s">
        <v>13</v>
      </c>
      <c r="G27" s="24" t="s">
        <v>14</v>
      </c>
      <c r="H27" s="24" t="s">
        <v>15</v>
      </c>
      <c r="I27" s="24" t="s">
        <v>16</v>
      </c>
      <c r="J27" s="24" t="s">
        <v>17</v>
      </c>
      <c r="K27" s="24" t="s">
        <v>18</v>
      </c>
      <c r="L27" s="24" t="s">
        <v>19</v>
      </c>
      <c r="M27" s="24" t="s">
        <v>20</v>
      </c>
    </row>
    <row r="28" spans="2:13" x14ac:dyDescent="0.3">
      <c r="C28" s="25" t="s">
        <v>3</v>
      </c>
      <c r="D28" s="24" t="s">
        <v>21</v>
      </c>
      <c r="E28" s="24" t="s">
        <v>22</v>
      </c>
      <c r="F28" s="24" t="s">
        <v>23</v>
      </c>
      <c r="G28" s="24" t="s">
        <v>24</v>
      </c>
      <c r="H28" s="24" t="s">
        <v>25</v>
      </c>
      <c r="I28" s="24" t="s">
        <v>26</v>
      </c>
      <c r="J28" s="24" t="s">
        <v>21</v>
      </c>
      <c r="K28" s="24" t="s">
        <v>22</v>
      </c>
      <c r="L28" s="24" t="s">
        <v>24</v>
      </c>
      <c r="M28" s="24" t="s">
        <v>23</v>
      </c>
    </row>
    <row r="29" spans="2:13" x14ac:dyDescent="0.3">
      <c r="C29" s="25" t="s">
        <v>4</v>
      </c>
      <c r="D29" s="24">
        <v>5</v>
      </c>
      <c r="E29" s="24">
        <v>8</v>
      </c>
      <c r="F29" s="24">
        <v>3</v>
      </c>
      <c r="G29" s="24">
        <v>10</v>
      </c>
      <c r="H29" s="24">
        <v>2</v>
      </c>
      <c r="I29" s="24">
        <v>7</v>
      </c>
      <c r="J29" s="24">
        <v>4</v>
      </c>
      <c r="K29" s="24">
        <v>6</v>
      </c>
      <c r="L29" s="24">
        <v>9</v>
      </c>
      <c r="M29" s="24">
        <v>1</v>
      </c>
    </row>
    <row r="30" spans="2:13" ht="28.8" x14ac:dyDescent="0.3">
      <c r="C30" s="25" t="s">
        <v>5</v>
      </c>
      <c r="D30" s="24">
        <v>70000</v>
      </c>
      <c r="E30" s="24">
        <v>15000</v>
      </c>
      <c r="F30" s="24">
        <v>1500</v>
      </c>
      <c r="G30" s="24">
        <v>700</v>
      </c>
      <c r="H30" s="24">
        <v>10000</v>
      </c>
      <c r="I30" s="24">
        <v>25000</v>
      </c>
      <c r="J30" s="24">
        <v>70000</v>
      </c>
      <c r="K30" s="24">
        <v>15000</v>
      </c>
      <c r="L30" s="24">
        <v>700</v>
      </c>
      <c r="M30" s="24">
        <v>1500</v>
      </c>
    </row>
    <row r="31" spans="2:13" x14ac:dyDescent="0.3">
      <c r="C31" s="25" t="s">
        <v>6</v>
      </c>
      <c r="D31" s="24">
        <v>350000</v>
      </c>
      <c r="E31" s="24">
        <v>120000</v>
      </c>
      <c r="F31" s="24">
        <v>4500</v>
      </c>
      <c r="G31" s="24">
        <v>7000</v>
      </c>
      <c r="H31" s="24">
        <v>20000</v>
      </c>
      <c r="I31" s="24">
        <v>175000</v>
      </c>
      <c r="J31" s="24">
        <v>280000</v>
      </c>
      <c r="K31" s="24">
        <v>90000</v>
      </c>
      <c r="L31" s="24">
        <v>6300</v>
      </c>
      <c r="M31" s="24">
        <v>1500</v>
      </c>
    </row>
    <row r="33" spans="2:13" ht="18" x14ac:dyDescent="0.35">
      <c r="B33" s="27" t="s">
        <v>57</v>
      </c>
      <c r="C33" s="27"/>
      <c r="D33" s="27"/>
    </row>
    <row r="35" spans="2:13" x14ac:dyDescent="0.3">
      <c r="C35" t="s">
        <v>52</v>
      </c>
      <c r="D35" s="24" t="s">
        <v>7</v>
      </c>
      <c r="E35" s="24" t="s">
        <v>8</v>
      </c>
      <c r="F35" s="24" t="s">
        <v>9</v>
      </c>
      <c r="G35" s="24" t="s">
        <v>10</v>
      </c>
      <c r="H35" s="24" t="s">
        <v>7</v>
      </c>
      <c r="I35" s="24" t="s">
        <v>8</v>
      </c>
      <c r="J35" s="24" t="s">
        <v>9</v>
      </c>
      <c r="K35" s="24" t="s">
        <v>10</v>
      </c>
      <c r="L35" s="24" t="s">
        <v>7</v>
      </c>
      <c r="M35" s="24" t="s">
        <v>8</v>
      </c>
    </row>
    <row r="36" spans="2:13" x14ac:dyDescent="0.3">
      <c r="C36" s="29" t="s">
        <v>53</v>
      </c>
      <c r="D36" s="30">
        <f>HLOOKUP(D26,D26:M30,4,FALSE)</f>
        <v>5</v>
      </c>
      <c r="E36" s="30">
        <f>HLOOKUP(E35,D26:N30,4,FALSE)</f>
        <v>8</v>
      </c>
      <c r="F36" s="30">
        <f t="shared" ref="F36:M36" si="0">HLOOKUP(F35,E26:O30,4,FALSE)</f>
        <v>3</v>
      </c>
      <c r="G36" s="30">
        <f t="shared" si="0"/>
        <v>10</v>
      </c>
      <c r="H36" s="30">
        <f t="shared" si="0"/>
        <v>2</v>
      </c>
      <c r="I36" s="30">
        <f t="shared" si="0"/>
        <v>7</v>
      </c>
      <c r="J36" s="30">
        <f t="shared" si="0"/>
        <v>4</v>
      </c>
      <c r="K36" s="30">
        <f t="shared" si="0"/>
        <v>6</v>
      </c>
      <c r="L36" s="30">
        <f t="shared" si="0"/>
        <v>9</v>
      </c>
      <c r="M36" s="30">
        <f t="shared" si="0"/>
        <v>1</v>
      </c>
    </row>
  </sheetData>
  <pageMargins left="0.7" right="0.7" top="0.75" bottom="0.75" header="0.3" footer="0.3"/>
  <ignoredErrors>
    <ignoredError sqref="H10:H18"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0265-B766-4C13-B318-192DE9F8B05E}">
  <dimension ref="C3:M46"/>
  <sheetViews>
    <sheetView topLeftCell="A31" workbookViewId="0">
      <selection activeCell="O31" sqref="O31"/>
    </sheetView>
  </sheetViews>
  <sheetFormatPr defaultRowHeight="14.4" x14ac:dyDescent="0.3"/>
  <cols>
    <col min="2" max="2" width="8.88671875" customWidth="1"/>
    <col min="3" max="3" width="14.77734375" bestFit="1" customWidth="1"/>
    <col min="4" max="4" width="11.6640625" bestFit="1" customWidth="1"/>
    <col min="5" max="5" width="14.88671875" bestFit="1" customWidth="1"/>
    <col min="6" max="6" width="7.88671875" bestFit="1" customWidth="1"/>
    <col min="7" max="7" width="6.77734375" bestFit="1" customWidth="1"/>
    <col min="8" max="8" width="6.6640625" bestFit="1" customWidth="1"/>
    <col min="9" max="9" width="7" bestFit="1" customWidth="1"/>
    <col min="10" max="10" width="10.77734375" bestFit="1" customWidth="1"/>
    <col min="11" max="11" width="12.44140625" customWidth="1"/>
    <col min="12" max="12" width="14.88671875" customWidth="1"/>
    <col min="13" max="13" width="8.77734375" bestFit="1" customWidth="1"/>
    <col min="14" max="14" width="5.21875" bestFit="1" customWidth="1"/>
    <col min="15" max="15" width="11.44140625" bestFit="1" customWidth="1"/>
    <col min="16" max="16" width="8.6640625" bestFit="1" customWidth="1"/>
    <col min="17" max="17" width="11.33203125" bestFit="1" customWidth="1"/>
    <col min="18" max="18" width="8.21875" bestFit="1" customWidth="1"/>
    <col min="19" max="19" width="10.88671875" bestFit="1" customWidth="1"/>
    <col min="20" max="20" width="10.77734375" bestFit="1" customWidth="1"/>
  </cols>
  <sheetData>
    <row r="3" spans="3:13" ht="30" x14ac:dyDescent="0.5">
      <c r="F3" s="37" t="s">
        <v>75</v>
      </c>
    </row>
    <row r="7" spans="3:13" ht="23.4" x14ac:dyDescent="0.45">
      <c r="C7" s="38" t="s">
        <v>70</v>
      </c>
      <c r="D7" s="39"/>
      <c r="K7" s="40" t="s">
        <v>71</v>
      </c>
      <c r="L7" s="39"/>
      <c r="M7" s="39"/>
    </row>
    <row r="9" spans="3:13" x14ac:dyDescent="0.3">
      <c r="C9" s="34" t="s">
        <v>67</v>
      </c>
      <c r="D9" t="s">
        <v>66</v>
      </c>
      <c r="K9" s="34" t="s">
        <v>67</v>
      </c>
      <c r="L9" t="s">
        <v>69</v>
      </c>
    </row>
    <row r="10" spans="3:13" x14ac:dyDescent="0.3">
      <c r="C10" s="35" t="s">
        <v>9</v>
      </c>
      <c r="D10">
        <v>284500</v>
      </c>
      <c r="K10" s="35" t="s">
        <v>23</v>
      </c>
      <c r="L10">
        <v>4</v>
      </c>
    </row>
    <row r="11" spans="3:13" x14ac:dyDescent="0.3">
      <c r="C11" s="35" t="s">
        <v>7</v>
      </c>
      <c r="D11">
        <v>376300</v>
      </c>
      <c r="K11" s="35" t="s">
        <v>21</v>
      </c>
      <c r="L11">
        <v>9</v>
      </c>
    </row>
    <row r="12" spans="3:13" x14ac:dyDescent="0.3">
      <c r="C12" s="35" t="s">
        <v>8</v>
      </c>
      <c r="D12">
        <v>296500</v>
      </c>
      <c r="K12" s="35" t="s">
        <v>22</v>
      </c>
      <c r="L12">
        <v>14</v>
      </c>
    </row>
    <row r="13" spans="3:13" x14ac:dyDescent="0.3">
      <c r="C13" s="35" t="s">
        <v>10</v>
      </c>
      <c r="D13">
        <v>97000</v>
      </c>
      <c r="K13" s="35" t="s">
        <v>24</v>
      </c>
      <c r="L13">
        <v>19</v>
      </c>
    </row>
    <row r="14" spans="3:13" x14ac:dyDescent="0.3">
      <c r="C14" s="35" t="s">
        <v>68</v>
      </c>
      <c r="D14">
        <v>1054300</v>
      </c>
      <c r="K14" s="35" t="s">
        <v>25</v>
      </c>
      <c r="L14">
        <v>2</v>
      </c>
    </row>
    <row r="15" spans="3:13" x14ac:dyDescent="0.3">
      <c r="K15" s="35" t="s">
        <v>26</v>
      </c>
      <c r="L15">
        <v>7</v>
      </c>
    </row>
    <row r="16" spans="3:13" x14ac:dyDescent="0.3">
      <c r="K16" s="35" t="s">
        <v>68</v>
      </c>
      <c r="L16">
        <v>55</v>
      </c>
    </row>
    <row r="20" spans="3:13" ht="23.4" x14ac:dyDescent="0.45">
      <c r="C20" s="38" t="s">
        <v>72</v>
      </c>
      <c r="D20" s="38"/>
      <c r="K20" s="38" t="s">
        <v>73</v>
      </c>
      <c r="L20" s="39"/>
      <c r="M20" s="39"/>
    </row>
    <row r="22" spans="3:13" x14ac:dyDescent="0.3">
      <c r="C22" s="34" t="s">
        <v>67</v>
      </c>
      <c r="D22" t="s">
        <v>66</v>
      </c>
      <c r="K22" s="34" t="s">
        <v>67</v>
      </c>
      <c r="L22" t="s">
        <v>74</v>
      </c>
    </row>
    <row r="23" spans="3:13" x14ac:dyDescent="0.3">
      <c r="C23" s="35" t="s">
        <v>11</v>
      </c>
      <c r="D23">
        <v>350000</v>
      </c>
      <c r="K23" s="35" t="s">
        <v>23</v>
      </c>
      <c r="L23">
        <v>3000</v>
      </c>
    </row>
    <row r="24" spans="3:13" x14ac:dyDescent="0.3">
      <c r="C24" s="35" t="s">
        <v>12</v>
      </c>
      <c r="D24">
        <v>120000</v>
      </c>
      <c r="K24" s="35" t="s">
        <v>21</v>
      </c>
      <c r="L24">
        <v>140000</v>
      </c>
    </row>
    <row r="25" spans="3:13" x14ac:dyDescent="0.3">
      <c r="C25" s="35" t="s">
        <v>13</v>
      </c>
      <c r="D25">
        <v>4500</v>
      </c>
      <c r="K25" s="35" t="s">
        <v>22</v>
      </c>
      <c r="L25">
        <v>30000</v>
      </c>
    </row>
    <row r="26" spans="3:13" x14ac:dyDescent="0.3">
      <c r="C26" s="35" t="s">
        <v>14</v>
      </c>
      <c r="D26">
        <v>7000</v>
      </c>
      <c r="K26" s="35" t="s">
        <v>24</v>
      </c>
      <c r="L26">
        <v>1400</v>
      </c>
    </row>
    <row r="27" spans="3:13" x14ac:dyDescent="0.3">
      <c r="C27" s="35" t="s">
        <v>15</v>
      </c>
      <c r="D27">
        <v>20000</v>
      </c>
      <c r="K27" s="35" t="s">
        <v>25</v>
      </c>
      <c r="L27">
        <v>10000</v>
      </c>
    </row>
    <row r="28" spans="3:13" x14ac:dyDescent="0.3">
      <c r="C28" s="35" t="s">
        <v>16</v>
      </c>
      <c r="D28">
        <v>175000</v>
      </c>
      <c r="K28" s="35" t="s">
        <v>26</v>
      </c>
      <c r="L28">
        <v>25000</v>
      </c>
    </row>
    <row r="29" spans="3:13" x14ac:dyDescent="0.3">
      <c r="C29" s="35" t="s">
        <v>17</v>
      </c>
      <c r="D29">
        <v>280000</v>
      </c>
      <c r="K29" s="35" t="s">
        <v>68</v>
      </c>
      <c r="L29">
        <v>209400</v>
      </c>
    </row>
    <row r="30" spans="3:13" x14ac:dyDescent="0.3">
      <c r="C30" s="35" t="s">
        <v>18</v>
      </c>
      <c r="D30">
        <v>90000</v>
      </c>
    </row>
    <row r="31" spans="3:13" x14ac:dyDescent="0.3">
      <c r="C31" s="35" t="s">
        <v>19</v>
      </c>
      <c r="D31">
        <v>6300</v>
      </c>
    </row>
    <row r="32" spans="3:13" x14ac:dyDescent="0.3">
      <c r="C32" s="35" t="s">
        <v>20</v>
      </c>
      <c r="D32">
        <v>1500</v>
      </c>
    </row>
    <row r="33" spans="3:5" x14ac:dyDescent="0.3">
      <c r="C33" s="35" t="s">
        <v>68</v>
      </c>
      <c r="D33">
        <v>1054300</v>
      </c>
    </row>
    <row r="37" spans="3:5" ht="23.4" x14ac:dyDescent="0.45">
      <c r="C37" s="45" t="s">
        <v>77</v>
      </c>
      <c r="D37" s="46"/>
      <c r="E37" s="46"/>
    </row>
    <row r="39" spans="3:5" x14ac:dyDescent="0.3">
      <c r="C39" s="36" t="s">
        <v>67</v>
      </c>
      <c r="D39" s="2" t="s">
        <v>66</v>
      </c>
      <c r="E39" s="2" t="s">
        <v>69</v>
      </c>
    </row>
    <row r="40" spans="3:5" x14ac:dyDescent="0.3">
      <c r="C40" s="2" t="s">
        <v>23</v>
      </c>
      <c r="D40" s="44">
        <v>6000</v>
      </c>
      <c r="E40" s="44">
        <v>4</v>
      </c>
    </row>
    <row r="41" spans="3:5" x14ac:dyDescent="0.3">
      <c r="C41" s="2" t="s">
        <v>21</v>
      </c>
      <c r="D41" s="44">
        <v>630000</v>
      </c>
      <c r="E41" s="44">
        <v>9</v>
      </c>
    </row>
    <row r="42" spans="3:5" x14ac:dyDescent="0.3">
      <c r="C42" s="2" t="s">
        <v>22</v>
      </c>
      <c r="D42" s="44">
        <v>210000</v>
      </c>
      <c r="E42" s="44">
        <v>14</v>
      </c>
    </row>
    <row r="43" spans="3:5" x14ac:dyDescent="0.3">
      <c r="C43" s="2" t="s">
        <v>24</v>
      </c>
      <c r="D43" s="44">
        <v>13300</v>
      </c>
      <c r="E43" s="44">
        <v>19</v>
      </c>
    </row>
    <row r="44" spans="3:5" x14ac:dyDescent="0.3">
      <c r="C44" s="2" t="s">
        <v>25</v>
      </c>
      <c r="D44" s="44">
        <v>20000</v>
      </c>
      <c r="E44" s="44">
        <v>2</v>
      </c>
    </row>
    <row r="45" spans="3:5" x14ac:dyDescent="0.3">
      <c r="C45" s="2" t="s">
        <v>26</v>
      </c>
      <c r="D45" s="44">
        <v>175000</v>
      </c>
      <c r="E45" s="44">
        <v>7</v>
      </c>
    </row>
    <row r="46" spans="3:5" x14ac:dyDescent="0.3">
      <c r="C46" s="2" t="s">
        <v>68</v>
      </c>
      <c r="D46" s="44">
        <v>1054300</v>
      </c>
      <c r="E46" s="44">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C9514-0116-4C65-B009-1EED94492137}">
  <dimension ref="B2:M46"/>
  <sheetViews>
    <sheetView topLeftCell="A43" workbookViewId="0">
      <selection activeCell="I63" sqref="I63"/>
    </sheetView>
  </sheetViews>
  <sheetFormatPr defaultRowHeight="14.4" x14ac:dyDescent="0.3"/>
  <cols>
    <col min="3" max="3" width="20" customWidth="1"/>
    <col min="4" max="4" width="11.77734375" customWidth="1"/>
    <col min="12" max="12" width="11.5546875" customWidth="1"/>
    <col min="13" max="13" width="14.6640625" customWidth="1"/>
  </cols>
  <sheetData>
    <row r="2" spans="2:13" ht="27.6" x14ac:dyDescent="0.45">
      <c r="I2" s="41" t="s">
        <v>76</v>
      </c>
    </row>
    <row r="5" spans="2:13" ht="23.4" x14ac:dyDescent="0.45">
      <c r="B5" s="38" t="s">
        <v>70</v>
      </c>
      <c r="C5" s="39"/>
      <c r="D5" s="39"/>
      <c r="K5" s="40" t="s">
        <v>71</v>
      </c>
      <c r="L5" s="39"/>
      <c r="M5" s="39"/>
    </row>
    <row r="26" spans="2:13" ht="23.4" x14ac:dyDescent="0.45">
      <c r="B26" s="38" t="s">
        <v>72</v>
      </c>
      <c r="C26" s="38"/>
      <c r="J26" s="43"/>
      <c r="K26" s="38" t="s">
        <v>73</v>
      </c>
      <c r="L26" s="39"/>
      <c r="M26" s="39"/>
    </row>
    <row r="46" spans="2:4" ht="23.4" x14ac:dyDescent="0.45">
      <c r="B46" s="38" t="s">
        <v>78</v>
      </c>
      <c r="C46" s="39"/>
      <c r="D46" s="3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8FCBA-DA57-436F-9596-E0A506248828}">
  <dimension ref="C2:I96"/>
  <sheetViews>
    <sheetView topLeftCell="A15" workbookViewId="0">
      <selection activeCell="C7" sqref="C7:I17"/>
    </sheetView>
  </sheetViews>
  <sheetFormatPr defaultRowHeight="14.4" x14ac:dyDescent="0.3"/>
  <cols>
    <col min="3" max="3" width="18.21875" customWidth="1"/>
    <col min="4" max="4" width="18.44140625" customWidth="1"/>
    <col min="5" max="5" width="20.5546875" customWidth="1"/>
    <col min="6" max="6" width="18.6640625" customWidth="1"/>
    <col min="7" max="7" width="12.5546875" customWidth="1"/>
    <col min="8" max="8" width="15.77734375" customWidth="1"/>
    <col min="9" max="9" width="12.21875" customWidth="1"/>
  </cols>
  <sheetData>
    <row r="2" spans="3:9" ht="27.6" x14ac:dyDescent="0.45">
      <c r="G2" s="41" t="s">
        <v>79</v>
      </c>
    </row>
    <row r="5" spans="3:9" ht="23.4" x14ac:dyDescent="0.45">
      <c r="C5" s="48" t="s">
        <v>80</v>
      </c>
      <c r="D5" s="47"/>
      <c r="E5" s="42"/>
    </row>
    <row r="7" spans="3:9" x14ac:dyDescent="0.3">
      <c r="C7" s="1" t="s">
        <v>0</v>
      </c>
      <c r="D7" s="1" t="s">
        <v>1</v>
      </c>
      <c r="E7" s="1" t="s">
        <v>2</v>
      </c>
      <c r="F7" s="1" t="s">
        <v>3</v>
      </c>
      <c r="G7" s="1" t="s">
        <v>4</v>
      </c>
      <c r="H7" s="1" t="s">
        <v>5</v>
      </c>
      <c r="I7" s="1" t="s">
        <v>6</v>
      </c>
    </row>
    <row r="8" spans="3:9" x14ac:dyDescent="0.3">
      <c r="C8" s="49">
        <v>45839</v>
      </c>
      <c r="D8" s="2" t="s">
        <v>7</v>
      </c>
      <c r="E8" s="2" t="s">
        <v>11</v>
      </c>
      <c r="F8" s="2" t="s">
        <v>21</v>
      </c>
      <c r="G8" s="2">
        <v>5</v>
      </c>
      <c r="H8" s="2">
        <v>70000</v>
      </c>
      <c r="I8" s="2">
        <v>350000</v>
      </c>
    </row>
    <row r="9" spans="3:9" x14ac:dyDescent="0.3">
      <c r="C9" s="49">
        <v>45840</v>
      </c>
      <c r="D9" s="2" t="s">
        <v>8</v>
      </c>
      <c r="E9" s="2" t="s">
        <v>12</v>
      </c>
      <c r="F9" s="2" t="s">
        <v>22</v>
      </c>
      <c r="G9" s="2">
        <v>8</v>
      </c>
      <c r="H9" s="2">
        <v>15000</v>
      </c>
      <c r="I9" s="2">
        <v>120000</v>
      </c>
    </row>
    <row r="10" spans="3:9" x14ac:dyDescent="0.3">
      <c r="C10" s="49">
        <v>45841</v>
      </c>
      <c r="D10" s="2" t="s">
        <v>9</v>
      </c>
      <c r="E10" s="2" t="s">
        <v>13</v>
      </c>
      <c r="F10" s="2" t="s">
        <v>23</v>
      </c>
      <c r="G10" s="2">
        <v>3</v>
      </c>
      <c r="H10" s="2">
        <v>1500</v>
      </c>
      <c r="I10" s="2">
        <v>4500</v>
      </c>
    </row>
    <row r="11" spans="3:9" x14ac:dyDescent="0.3">
      <c r="C11" s="49">
        <v>45842</v>
      </c>
      <c r="D11" s="2" t="s">
        <v>10</v>
      </c>
      <c r="E11" s="2" t="s">
        <v>14</v>
      </c>
      <c r="F11" s="2" t="s">
        <v>24</v>
      </c>
      <c r="G11" s="2">
        <v>10</v>
      </c>
      <c r="H11" s="2">
        <v>700</v>
      </c>
      <c r="I11" s="2">
        <v>7000</v>
      </c>
    </row>
    <row r="12" spans="3:9" x14ac:dyDescent="0.3">
      <c r="C12" s="49">
        <v>45843</v>
      </c>
      <c r="D12" s="2" t="s">
        <v>7</v>
      </c>
      <c r="E12" s="2" t="s">
        <v>15</v>
      </c>
      <c r="F12" s="2" t="s">
        <v>25</v>
      </c>
      <c r="G12" s="2">
        <v>2</v>
      </c>
      <c r="H12" s="2">
        <v>10000</v>
      </c>
      <c r="I12" s="2">
        <v>20000</v>
      </c>
    </row>
    <row r="13" spans="3:9" x14ac:dyDescent="0.3">
      <c r="C13" s="49">
        <v>45844</v>
      </c>
      <c r="D13" s="2" t="s">
        <v>8</v>
      </c>
      <c r="E13" s="2" t="s">
        <v>16</v>
      </c>
      <c r="F13" s="2" t="s">
        <v>26</v>
      </c>
      <c r="G13" s="2">
        <v>7</v>
      </c>
      <c r="H13" s="2">
        <v>25000</v>
      </c>
      <c r="I13" s="2">
        <v>175000</v>
      </c>
    </row>
    <row r="14" spans="3:9" x14ac:dyDescent="0.3">
      <c r="C14" s="49">
        <v>45845</v>
      </c>
      <c r="D14" s="2" t="s">
        <v>9</v>
      </c>
      <c r="E14" s="2" t="s">
        <v>17</v>
      </c>
      <c r="F14" s="2" t="s">
        <v>21</v>
      </c>
      <c r="G14" s="2">
        <v>4</v>
      </c>
      <c r="H14" s="2">
        <v>70000</v>
      </c>
      <c r="I14" s="2">
        <v>280000</v>
      </c>
    </row>
    <row r="15" spans="3:9" x14ac:dyDescent="0.3">
      <c r="C15" s="49">
        <v>45846</v>
      </c>
      <c r="D15" s="2" t="s">
        <v>10</v>
      </c>
      <c r="E15" s="2" t="s">
        <v>18</v>
      </c>
      <c r="F15" s="2" t="s">
        <v>22</v>
      </c>
      <c r="G15" s="2">
        <v>6</v>
      </c>
      <c r="H15" s="2">
        <v>15000</v>
      </c>
      <c r="I15" s="2">
        <v>90000</v>
      </c>
    </row>
    <row r="16" spans="3:9" x14ac:dyDescent="0.3">
      <c r="C16" s="49">
        <v>45847</v>
      </c>
      <c r="D16" s="2" t="s">
        <v>7</v>
      </c>
      <c r="E16" s="2" t="s">
        <v>19</v>
      </c>
      <c r="F16" s="2" t="s">
        <v>24</v>
      </c>
      <c r="G16" s="2">
        <v>9</v>
      </c>
      <c r="H16" s="2">
        <v>700</v>
      </c>
      <c r="I16" s="2">
        <v>6300</v>
      </c>
    </row>
    <row r="17" spans="3:9" x14ac:dyDescent="0.3">
      <c r="C17" s="49">
        <v>45848</v>
      </c>
      <c r="D17" s="2" t="s">
        <v>8</v>
      </c>
      <c r="E17" s="2" t="s">
        <v>20</v>
      </c>
      <c r="F17" s="2" t="s">
        <v>23</v>
      </c>
      <c r="G17" s="2">
        <v>1</v>
      </c>
      <c r="H17" s="2">
        <v>1500</v>
      </c>
      <c r="I17" s="2">
        <v>1500</v>
      </c>
    </row>
    <row r="20" spans="3:9" ht="21.6" customHeight="1" x14ac:dyDescent="0.3"/>
    <row r="21" spans="3:9" ht="24.6" x14ac:dyDescent="0.4">
      <c r="C21" s="50" t="s">
        <v>81</v>
      </c>
      <c r="E21" s="53" t="s">
        <v>82</v>
      </c>
    </row>
    <row r="23" spans="3:9" x14ac:dyDescent="0.3">
      <c r="C23" s="1" t="s">
        <v>0</v>
      </c>
      <c r="D23" s="1" t="s">
        <v>1</v>
      </c>
      <c r="E23" s="1" t="s">
        <v>2</v>
      </c>
      <c r="F23" s="1" t="s">
        <v>3</v>
      </c>
      <c r="G23" s="1" t="s">
        <v>4</v>
      </c>
      <c r="H23" s="1" t="s">
        <v>5</v>
      </c>
      <c r="I23" s="1" t="s">
        <v>6</v>
      </c>
    </row>
    <row r="24" spans="3:9" x14ac:dyDescent="0.3">
      <c r="C24" s="49">
        <v>45845</v>
      </c>
      <c r="D24" s="2" t="s">
        <v>9</v>
      </c>
      <c r="E24" s="2" t="s">
        <v>17</v>
      </c>
      <c r="F24" s="2" t="s">
        <v>21</v>
      </c>
      <c r="G24" s="2">
        <v>4</v>
      </c>
      <c r="H24" s="2">
        <v>70000</v>
      </c>
      <c r="I24" s="2">
        <v>280000</v>
      </c>
    </row>
    <row r="25" spans="3:9" x14ac:dyDescent="0.3">
      <c r="C25" s="49">
        <v>45841</v>
      </c>
      <c r="D25" s="2" t="s">
        <v>9</v>
      </c>
      <c r="E25" s="2" t="s">
        <v>13</v>
      </c>
      <c r="F25" s="2" t="s">
        <v>23</v>
      </c>
      <c r="G25" s="2">
        <v>3</v>
      </c>
      <c r="H25" s="2">
        <v>1500</v>
      </c>
      <c r="I25" s="2">
        <v>4500</v>
      </c>
    </row>
    <row r="26" spans="3:9" x14ac:dyDescent="0.3">
      <c r="C26" s="49">
        <v>45839</v>
      </c>
      <c r="D26" s="2" t="s">
        <v>7</v>
      </c>
      <c r="E26" s="2" t="s">
        <v>11</v>
      </c>
      <c r="F26" s="2" t="s">
        <v>21</v>
      </c>
      <c r="G26" s="2">
        <v>5</v>
      </c>
      <c r="H26" s="2">
        <v>70000</v>
      </c>
      <c r="I26" s="2">
        <v>350000</v>
      </c>
    </row>
    <row r="27" spans="3:9" x14ac:dyDescent="0.3">
      <c r="C27" s="49">
        <v>45843</v>
      </c>
      <c r="D27" s="2" t="s">
        <v>7</v>
      </c>
      <c r="E27" s="2" t="s">
        <v>15</v>
      </c>
      <c r="F27" s="2" t="s">
        <v>25</v>
      </c>
      <c r="G27" s="2">
        <v>2</v>
      </c>
      <c r="H27" s="2">
        <v>10000</v>
      </c>
      <c r="I27" s="2">
        <v>20000</v>
      </c>
    </row>
    <row r="28" spans="3:9" x14ac:dyDescent="0.3">
      <c r="C28" s="49">
        <v>45847</v>
      </c>
      <c r="D28" s="2" t="s">
        <v>7</v>
      </c>
      <c r="E28" s="2" t="s">
        <v>19</v>
      </c>
      <c r="F28" s="2" t="s">
        <v>24</v>
      </c>
      <c r="G28" s="2">
        <v>9</v>
      </c>
      <c r="H28" s="2">
        <v>700</v>
      </c>
      <c r="I28" s="2">
        <v>6300</v>
      </c>
    </row>
    <row r="29" spans="3:9" x14ac:dyDescent="0.3">
      <c r="C29" s="49">
        <v>45844</v>
      </c>
      <c r="D29" s="2" t="s">
        <v>8</v>
      </c>
      <c r="E29" s="2" t="s">
        <v>16</v>
      </c>
      <c r="F29" s="2" t="s">
        <v>26</v>
      </c>
      <c r="G29" s="2">
        <v>7</v>
      </c>
      <c r="H29" s="2">
        <v>25000</v>
      </c>
      <c r="I29" s="2">
        <v>175000</v>
      </c>
    </row>
    <row r="30" spans="3:9" x14ac:dyDescent="0.3">
      <c r="C30" s="49">
        <v>45840</v>
      </c>
      <c r="D30" s="2" t="s">
        <v>8</v>
      </c>
      <c r="E30" s="2" t="s">
        <v>12</v>
      </c>
      <c r="F30" s="2" t="s">
        <v>22</v>
      </c>
      <c r="G30" s="2">
        <v>8</v>
      </c>
      <c r="H30" s="2">
        <v>15000</v>
      </c>
      <c r="I30" s="2">
        <v>120000</v>
      </c>
    </row>
    <row r="31" spans="3:9" x14ac:dyDescent="0.3">
      <c r="C31" s="49">
        <v>45848</v>
      </c>
      <c r="D31" s="2" t="s">
        <v>8</v>
      </c>
      <c r="E31" s="2" t="s">
        <v>20</v>
      </c>
      <c r="F31" s="2" t="s">
        <v>23</v>
      </c>
      <c r="G31" s="2">
        <v>1</v>
      </c>
      <c r="H31" s="2">
        <v>1500</v>
      </c>
      <c r="I31" s="2">
        <v>1500</v>
      </c>
    </row>
    <row r="32" spans="3:9" x14ac:dyDescent="0.3">
      <c r="C32" s="49">
        <v>45846</v>
      </c>
      <c r="D32" s="2" t="s">
        <v>10</v>
      </c>
      <c r="E32" s="2" t="s">
        <v>18</v>
      </c>
      <c r="F32" s="2" t="s">
        <v>22</v>
      </c>
      <c r="G32" s="2">
        <v>6</v>
      </c>
      <c r="H32" s="2">
        <v>15000</v>
      </c>
      <c r="I32" s="2">
        <v>90000</v>
      </c>
    </row>
    <row r="33" spans="3:9" x14ac:dyDescent="0.3">
      <c r="C33" s="49">
        <v>45842</v>
      </c>
      <c r="D33" s="2" t="s">
        <v>10</v>
      </c>
      <c r="E33" s="2" t="s">
        <v>14</v>
      </c>
      <c r="F33" s="2" t="s">
        <v>24</v>
      </c>
      <c r="G33" s="2">
        <v>10</v>
      </c>
      <c r="H33" s="2">
        <v>700</v>
      </c>
      <c r="I33" s="2">
        <v>7000</v>
      </c>
    </row>
    <row r="36" spans="3:9" ht="24.6" x14ac:dyDescent="0.4">
      <c r="C36" s="50" t="s">
        <v>83</v>
      </c>
      <c r="E36" s="54" t="s">
        <v>84</v>
      </c>
    </row>
    <row r="38" spans="3:9" x14ac:dyDescent="0.3">
      <c r="C38" s="1" t="s">
        <v>0</v>
      </c>
      <c r="D38" s="1" t="s">
        <v>1</v>
      </c>
      <c r="E38" s="1" t="s">
        <v>2</v>
      </c>
      <c r="F38" s="1" t="s">
        <v>3</v>
      </c>
      <c r="G38" s="1" t="s">
        <v>4</v>
      </c>
      <c r="H38" s="1" t="s">
        <v>5</v>
      </c>
      <c r="I38" s="1" t="s">
        <v>6</v>
      </c>
    </row>
    <row r="39" spans="3:9" x14ac:dyDescent="0.3">
      <c r="C39" s="49">
        <v>45839</v>
      </c>
      <c r="D39" s="2" t="s">
        <v>7</v>
      </c>
      <c r="E39" s="2" t="s">
        <v>11</v>
      </c>
      <c r="F39" s="2" t="s">
        <v>21</v>
      </c>
      <c r="G39" s="2">
        <v>5</v>
      </c>
      <c r="H39" s="2">
        <v>70000</v>
      </c>
      <c r="I39" s="2">
        <v>350000</v>
      </c>
    </row>
    <row r="40" spans="3:9" x14ac:dyDescent="0.3">
      <c r="C40" s="49">
        <v>45840</v>
      </c>
      <c r="D40" s="2" t="s">
        <v>8</v>
      </c>
      <c r="E40" s="2" t="s">
        <v>12</v>
      </c>
      <c r="F40" s="2" t="s">
        <v>22</v>
      </c>
      <c r="G40" s="2">
        <v>8</v>
      </c>
      <c r="H40" s="2">
        <v>15000</v>
      </c>
      <c r="I40" s="2">
        <v>120000</v>
      </c>
    </row>
    <row r="41" spans="3:9" x14ac:dyDescent="0.3">
      <c r="C41" s="49">
        <v>45841</v>
      </c>
      <c r="D41" s="2" t="s">
        <v>9</v>
      </c>
      <c r="E41" s="2" t="s">
        <v>13</v>
      </c>
      <c r="F41" s="2" t="s">
        <v>23</v>
      </c>
      <c r="G41" s="2">
        <v>3</v>
      </c>
      <c r="H41" s="2">
        <v>1500</v>
      </c>
      <c r="I41" s="2">
        <v>4500</v>
      </c>
    </row>
    <row r="42" spans="3:9" x14ac:dyDescent="0.3">
      <c r="C42" s="49">
        <v>45842</v>
      </c>
      <c r="D42" s="2" t="s">
        <v>10</v>
      </c>
      <c r="E42" s="2" t="s">
        <v>14</v>
      </c>
      <c r="F42" s="2" t="s">
        <v>24</v>
      </c>
      <c r="G42" s="2">
        <v>10</v>
      </c>
      <c r="H42" s="2">
        <v>700</v>
      </c>
      <c r="I42" s="2">
        <v>7000</v>
      </c>
    </row>
    <row r="43" spans="3:9" x14ac:dyDescent="0.3">
      <c r="C43" s="49">
        <v>45843</v>
      </c>
      <c r="D43" s="2" t="s">
        <v>7</v>
      </c>
      <c r="E43" s="2" t="s">
        <v>15</v>
      </c>
      <c r="F43" s="2" t="s">
        <v>25</v>
      </c>
      <c r="G43" s="2">
        <v>2</v>
      </c>
      <c r="H43" s="2">
        <v>10000</v>
      </c>
      <c r="I43" s="2">
        <v>20000</v>
      </c>
    </row>
    <row r="44" spans="3:9" x14ac:dyDescent="0.3">
      <c r="C44" s="49">
        <v>45844</v>
      </c>
      <c r="D44" s="2" t="s">
        <v>8</v>
      </c>
      <c r="E44" s="2" t="s">
        <v>16</v>
      </c>
      <c r="F44" s="2" t="s">
        <v>26</v>
      </c>
      <c r="G44" s="2">
        <v>7</v>
      </c>
      <c r="H44" s="2">
        <v>25000</v>
      </c>
      <c r="I44" s="2">
        <v>175000</v>
      </c>
    </row>
    <row r="45" spans="3:9" x14ac:dyDescent="0.3">
      <c r="C45" s="49">
        <v>45845</v>
      </c>
      <c r="D45" s="2" t="s">
        <v>9</v>
      </c>
      <c r="E45" s="2" t="s">
        <v>17</v>
      </c>
      <c r="F45" s="2" t="s">
        <v>21</v>
      </c>
      <c r="G45" s="2">
        <v>4</v>
      </c>
      <c r="H45" s="2">
        <v>70000</v>
      </c>
      <c r="I45" s="2">
        <v>280000</v>
      </c>
    </row>
    <row r="46" spans="3:9" x14ac:dyDescent="0.3">
      <c r="C46" s="49">
        <v>45846</v>
      </c>
      <c r="D46" s="2" t="s">
        <v>10</v>
      </c>
      <c r="E46" s="2" t="s">
        <v>18</v>
      </c>
      <c r="F46" s="2" t="s">
        <v>22</v>
      </c>
      <c r="G46" s="2">
        <v>6</v>
      </c>
      <c r="H46" s="2">
        <v>15000</v>
      </c>
      <c r="I46" s="2">
        <v>90000</v>
      </c>
    </row>
    <row r="47" spans="3:9" x14ac:dyDescent="0.3">
      <c r="C47" s="49">
        <v>45847</v>
      </c>
      <c r="D47" s="2" t="s">
        <v>7</v>
      </c>
      <c r="E47" s="2" t="s">
        <v>19</v>
      </c>
      <c r="F47" s="2" t="s">
        <v>24</v>
      </c>
      <c r="G47" s="2">
        <v>9</v>
      </c>
      <c r="H47" s="2">
        <v>700</v>
      </c>
      <c r="I47" s="2">
        <v>6300</v>
      </c>
    </row>
    <row r="48" spans="3:9" x14ac:dyDescent="0.3">
      <c r="C48" s="49">
        <v>45848</v>
      </c>
      <c r="D48" s="2" t="s">
        <v>8</v>
      </c>
      <c r="E48" s="2" t="s">
        <v>20</v>
      </c>
      <c r="F48" s="2" t="s">
        <v>23</v>
      </c>
      <c r="G48" s="2">
        <v>1</v>
      </c>
      <c r="H48" s="2">
        <v>1500</v>
      </c>
      <c r="I48" s="2">
        <v>1500</v>
      </c>
    </row>
    <row r="52" spans="3:9" ht="24.6" x14ac:dyDescent="0.4">
      <c r="C52" s="50" t="s">
        <v>85</v>
      </c>
      <c r="D52" s="51"/>
    </row>
    <row r="53" spans="3:9" x14ac:dyDescent="0.3">
      <c r="F53" s="53" t="s">
        <v>86</v>
      </c>
    </row>
    <row r="55" spans="3:9" x14ac:dyDescent="0.3">
      <c r="C55" s="1" t="s">
        <v>0</v>
      </c>
      <c r="D55" s="1" t="s">
        <v>1</v>
      </c>
      <c r="E55" s="1" t="s">
        <v>2</v>
      </c>
      <c r="F55" s="1" t="s">
        <v>3</v>
      </c>
      <c r="G55" s="1" t="s">
        <v>4</v>
      </c>
      <c r="H55" s="1" t="s">
        <v>5</v>
      </c>
      <c r="I55" s="1" t="s">
        <v>6</v>
      </c>
    </row>
    <row r="56" spans="3:9" x14ac:dyDescent="0.3">
      <c r="C56" s="49">
        <v>45839</v>
      </c>
      <c r="D56" s="2" t="s">
        <v>7</v>
      </c>
      <c r="E56" s="2" t="s">
        <v>11</v>
      </c>
      <c r="F56" s="2" t="s">
        <v>21</v>
      </c>
      <c r="G56" s="2">
        <v>5</v>
      </c>
      <c r="H56" s="2">
        <v>70000</v>
      </c>
      <c r="I56" s="2">
        <v>350000</v>
      </c>
    </row>
    <row r="57" spans="3:9" x14ac:dyDescent="0.3">
      <c r="C57" s="49">
        <v>45840</v>
      </c>
      <c r="D57" s="2" t="s">
        <v>8</v>
      </c>
      <c r="E57" s="2" t="s">
        <v>12</v>
      </c>
      <c r="F57" s="2" t="s">
        <v>22</v>
      </c>
      <c r="G57" s="2">
        <v>8</v>
      </c>
      <c r="H57" s="2">
        <v>15000</v>
      </c>
      <c r="I57" s="2">
        <v>120000</v>
      </c>
    </row>
    <row r="58" spans="3:9" x14ac:dyDescent="0.3">
      <c r="C58" s="49">
        <v>45841</v>
      </c>
      <c r="D58" s="2" t="s">
        <v>9</v>
      </c>
      <c r="E58" s="2" t="s">
        <v>13</v>
      </c>
      <c r="F58" s="2" t="s">
        <v>23</v>
      </c>
      <c r="G58" s="2">
        <v>3</v>
      </c>
      <c r="H58" s="2">
        <v>1500</v>
      </c>
      <c r="I58" s="2">
        <v>4500</v>
      </c>
    </row>
    <row r="59" spans="3:9" x14ac:dyDescent="0.3">
      <c r="C59" s="49">
        <v>45842</v>
      </c>
      <c r="D59" s="2" t="s">
        <v>10</v>
      </c>
      <c r="E59" s="2" t="s">
        <v>14</v>
      </c>
      <c r="F59" s="2" t="s">
        <v>24</v>
      </c>
      <c r="G59" s="2">
        <v>10</v>
      </c>
      <c r="H59" s="2">
        <v>700</v>
      </c>
      <c r="I59" s="2">
        <v>7000</v>
      </c>
    </row>
    <row r="60" spans="3:9" x14ac:dyDescent="0.3">
      <c r="C60" s="49">
        <v>45843</v>
      </c>
      <c r="D60" s="2" t="s">
        <v>7</v>
      </c>
      <c r="E60" s="2" t="s">
        <v>15</v>
      </c>
      <c r="F60" s="2" t="s">
        <v>25</v>
      </c>
      <c r="G60" s="2">
        <v>2</v>
      </c>
      <c r="H60" s="2">
        <v>10000</v>
      </c>
      <c r="I60" s="2">
        <v>20000</v>
      </c>
    </row>
    <row r="61" spans="3:9" x14ac:dyDescent="0.3">
      <c r="C61" s="49">
        <v>45844</v>
      </c>
      <c r="D61" s="2" t="s">
        <v>8</v>
      </c>
      <c r="E61" s="2" t="s">
        <v>16</v>
      </c>
      <c r="F61" s="2" t="s">
        <v>26</v>
      </c>
      <c r="G61" s="2">
        <v>7</v>
      </c>
      <c r="H61" s="2">
        <v>25000</v>
      </c>
      <c r="I61" s="2">
        <v>175000</v>
      </c>
    </row>
    <row r="62" spans="3:9" x14ac:dyDescent="0.3">
      <c r="C62" s="49">
        <v>45845</v>
      </c>
      <c r="D62" s="2" t="s">
        <v>9</v>
      </c>
      <c r="E62" s="2" t="s">
        <v>17</v>
      </c>
      <c r="F62" s="2" t="s">
        <v>21</v>
      </c>
      <c r="G62" s="2">
        <v>4</v>
      </c>
      <c r="H62" s="2">
        <v>70000</v>
      </c>
      <c r="I62" s="2">
        <v>280000</v>
      </c>
    </row>
    <row r="63" spans="3:9" x14ac:dyDescent="0.3">
      <c r="C63" s="49">
        <v>45846</v>
      </c>
      <c r="D63" s="2" t="s">
        <v>10</v>
      </c>
      <c r="E63" s="2" t="s">
        <v>18</v>
      </c>
      <c r="F63" s="2" t="s">
        <v>22</v>
      </c>
      <c r="G63" s="2">
        <v>6</v>
      </c>
      <c r="H63" s="2">
        <v>15000</v>
      </c>
      <c r="I63" s="2">
        <v>90000</v>
      </c>
    </row>
    <row r="64" spans="3:9" x14ac:dyDescent="0.3">
      <c r="C64" s="49">
        <v>45847</v>
      </c>
      <c r="D64" s="2" t="s">
        <v>7</v>
      </c>
      <c r="E64" s="2" t="s">
        <v>19</v>
      </c>
      <c r="F64" s="2" t="s">
        <v>24</v>
      </c>
      <c r="G64" s="2">
        <v>9</v>
      </c>
      <c r="H64" s="2">
        <v>700</v>
      </c>
      <c r="I64" s="2">
        <v>6300</v>
      </c>
    </row>
    <row r="65" spans="3:9" x14ac:dyDescent="0.3">
      <c r="C65" s="49">
        <v>45848</v>
      </c>
      <c r="D65" s="2" t="s">
        <v>8</v>
      </c>
      <c r="E65" s="2" t="s">
        <v>20</v>
      </c>
      <c r="F65" s="2" t="s">
        <v>23</v>
      </c>
      <c r="G65" s="2">
        <v>1</v>
      </c>
      <c r="H65" s="2">
        <v>1500</v>
      </c>
      <c r="I65" s="2">
        <v>1500</v>
      </c>
    </row>
    <row r="68" spans="3:9" x14ac:dyDescent="0.3">
      <c r="E68" s="52"/>
      <c r="F68" s="2"/>
    </row>
    <row r="69" spans="3:9" x14ac:dyDescent="0.3">
      <c r="E69" s="52"/>
      <c r="F69" s="54" t="s">
        <v>87</v>
      </c>
    </row>
    <row r="70" spans="3:9" x14ac:dyDescent="0.3">
      <c r="E70" s="52"/>
      <c r="F70" s="55"/>
    </row>
    <row r="71" spans="3:9" x14ac:dyDescent="0.3">
      <c r="C71" s="1" t="s">
        <v>0</v>
      </c>
      <c r="D71" s="1" t="s">
        <v>1</v>
      </c>
      <c r="E71" s="1" t="s">
        <v>2</v>
      </c>
      <c r="F71" s="1" t="s">
        <v>3</v>
      </c>
      <c r="G71" s="1" t="s">
        <v>4</v>
      </c>
      <c r="H71" s="1" t="s">
        <v>5</v>
      </c>
      <c r="I71" s="1" t="s">
        <v>6</v>
      </c>
    </row>
    <row r="72" spans="3:9" x14ac:dyDescent="0.3">
      <c r="C72" s="49">
        <v>45839</v>
      </c>
      <c r="D72" s="2" t="s">
        <v>7</v>
      </c>
      <c r="E72" s="2" t="s">
        <v>11</v>
      </c>
      <c r="F72" s="2" t="s">
        <v>21</v>
      </c>
      <c r="G72" s="2">
        <v>5</v>
      </c>
      <c r="H72" s="2">
        <v>70000</v>
      </c>
      <c r="I72" s="2">
        <v>350000</v>
      </c>
    </row>
    <row r="73" spans="3:9" x14ac:dyDescent="0.3">
      <c r="C73" s="49">
        <v>45840</v>
      </c>
      <c r="D73" s="2" t="s">
        <v>8</v>
      </c>
      <c r="E73" s="2" t="s">
        <v>12</v>
      </c>
      <c r="F73" s="2" t="s">
        <v>22</v>
      </c>
      <c r="G73" s="2">
        <v>8</v>
      </c>
      <c r="H73" s="2">
        <v>15000</v>
      </c>
      <c r="I73" s="2">
        <v>120000</v>
      </c>
    </row>
    <row r="74" spans="3:9" x14ac:dyDescent="0.3">
      <c r="C74" s="49">
        <v>45841</v>
      </c>
      <c r="D74" s="2" t="s">
        <v>9</v>
      </c>
      <c r="E74" s="2" t="s">
        <v>13</v>
      </c>
      <c r="F74" s="2" t="s">
        <v>23</v>
      </c>
      <c r="G74" s="2">
        <v>3</v>
      </c>
      <c r="H74" s="2">
        <v>1500</v>
      </c>
      <c r="I74" s="2">
        <v>4500</v>
      </c>
    </row>
    <row r="75" spans="3:9" x14ac:dyDescent="0.3">
      <c r="C75" s="49">
        <v>45842</v>
      </c>
      <c r="D75" s="2" t="s">
        <v>10</v>
      </c>
      <c r="E75" s="2" t="s">
        <v>14</v>
      </c>
      <c r="F75" s="2" t="s">
        <v>24</v>
      </c>
      <c r="G75" s="2">
        <v>10</v>
      </c>
      <c r="H75" s="2">
        <v>700</v>
      </c>
      <c r="I75" s="2">
        <v>7000</v>
      </c>
    </row>
    <row r="76" spans="3:9" x14ac:dyDescent="0.3">
      <c r="C76" s="49">
        <v>45843</v>
      </c>
      <c r="D76" s="2" t="s">
        <v>7</v>
      </c>
      <c r="E76" s="2" t="s">
        <v>15</v>
      </c>
      <c r="F76" s="2" t="s">
        <v>25</v>
      </c>
      <c r="G76" s="2">
        <v>2</v>
      </c>
      <c r="H76" s="2">
        <v>10000</v>
      </c>
      <c r="I76" s="2">
        <v>20000</v>
      </c>
    </row>
    <row r="77" spans="3:9" x14ac:dyDescent="0.3">
      <c r="C77" s="49">
        <v>45844</v>
      </c>
      <c r="D77" s="2" t="s">
        <v>8</v>
      </c>
      <c r="E77" s="2" t="s">
        <v>16</v>
      </c>
      <c r="F77" s="2" t="s">
        <v>26</v>
      </c>
      <c r="G77" s="2">
        <v>7</v>
      </c>
      <c r="H77" s="2">
        <v>25000</v>
      </c>
      <c r="I77" s="2">
        <v>175000</v>
      </c>
    </row>
    <row r="78" spans="3:9" x14ac:dyDescent="0.3">
      <c r="C78" s="49">
        <v>45845</v>
      </c>
      <c r="D78" s="2" t="s">
        <v>9</v>
      </c>
      <c r="E78" s="2" t="s">
        <v>17</v>
      </c>
      <c r="F78" s="2" t="s">
        <v>21</v>
      </c>
      <c r="G78" s="2">
        <v>4</v>
      </c>
      <c r="H78" s="2">
        <v>70000</v>
      </c>
      <c r="I78" s="2">
        <v>280000</v>
      </c>
    </row>
    <row r="79" spans="3:9" x14ac:dyDescent="0.3">
      <c r="C79" s="49">
        <v>45846</v>
      </c>
      <c r="D79" s="2" t="s">
        <v>10</v>
      </c>
      <c r="E79" s="2" t="s">
        <v>18</v>
      </c>
      <c r="F79" s="2" t="s">
        <v>22</v>
      </c>
      <c r="G79" s="2">
        <v>6</v>
      </c>
      <c r="H79" s="2">
        <v>15000</v>
      </c>
      <c r="I79" s="2">
        <v>90000</v>
      </c>
    </row>
    <row r="80" spans="3:9" x14ac:dyDescent="0.3">
      <c r="C80" s="49">
        <v>45847</v>
      </c>
      <c r="D80" s="2" t="s">
        <v>7</v>
      </c>
      <c r="E80" s="2" t="s">
        <v>19</v>
      </c>
      <c r="F80" s="2" t="s">
        <v>24</v>
      </c>
      <c r="G80" s="2">
        <v>9</v>
      </c>
      <c r="H80" s="2">
        <v>700</v>
      </c>
      <c r="I80" s="2">
        <v>6300</v>
      </c>
    </row>
    <row r="81" spans="3:9" x14ac:dyDescent="0.3">
      <c r="C81" s="49">
        <v>45848</v>
      </c>
      <c r="D81" s="2" t="s">
        <v>8</v>
      </c>
      <c r="E81" s="2" t="s">
        <v>20</v>
      </c>
      <c r="F81" s="2" t="s">
        <v>23</v>
      </c>
      <c r="G81" s="2">
        <v>1</v>
      </c>
      <c r="H81" s="2">
        <v>1500</v>
      </c>
      <c r="I81" s="2">
        <v>1500</v>
      </c>
    </row>
    <row r="84" spans="3:9" x14ac:dyDescent="0.3">
      <c r="E84" s="55"/>
      <c r="F84" s="54" t="s">
        <v>88</v>
      </c>
    </row>
    <row r="85" spans="3:9" x14ac:dyDescent="0.3">
      <c r="E85" s="2"/>
    </row>
    <row r="86" spans="3:9" x14ac:dyDescent="0.3">
      <c r="C86" s="1" t="s">
        <v>0</v>
      </c>
      <c r="D86" s="1" t="s">
        <v>1</v>
      </c>
      <c r="E86" s="1" t="s">
        <v>2</v>
      </c>
      <c r="F86" s="1" t="s">
        <v>3</v>
      </c>
      <c r="G86" s="1" t="s">
        <v>4</v>
      </c>
      <c r="H86" s="1" t="s">
        <v>5</v>
      </c>
      <c r="I86" s="1" t="s">
        <v>6</v>
      </c>
    </row>
    <row r="87" spans="3:9" x14ac:dyDescent="0.3">
      <c r="C87" s="49">
        <v>45839</v>
      </c>
      <c r="D87" s="2" t="s">
        <v>7</v>
      </c>
      <c r="E87" s="2" t="s">
        <v>11</v>
      </c>
      <c r="F87" s="2" t="s">
        <v>21</v>
      </c>
      <c r="G87" s="2">
        <v>5</v>
      </c>
      <c r="H87" s="2">
        <v>70000</v>
      </c>
      <c r="I87" s="2">
        <v>350000</v>
      </c>
    </row>
    <row r="88" spans="3:9" x14ac:dyDescent="0.3">
      <c r="C88" s="49">
        <v>45840</v>
      </c>
      <c r="D88" s="2" t="s">
        <v>8</v>
      </c>
      <c r="E88" s="2" t="s">
        <v>12</v>
      </c>
      <c r="F88" s="2" t="s">
        <v>22</v>
      </c>
      <c r="G88" s="2">
        <v>8</v>
      </c>
      <c r="H88" s="2">
        <v>15000</v>
      </c>
      <c r="I88" s="2">
        <v>120000</v>
      </c>
    </row>
    <row r="89" spans="3:9" x14ac:dyDescent="0.3">
      <c r="C89" s="49">
        <v>45841</v>
      </c>
      <c r="D89" s="2" t="s">
        <v>9</v>
      </c>
      <c r="E89" s="2" t="s">
        <v>13</v>
      </c>
      <c r="F89" s="2" t="s">
        <v>23</v>
      </c>
      <c r="G89" s="2">
        <v>3</v>
      </c>
      <c r="H89" s="2">
        <v>1500</v>
      </c>
      <c r="I89" s="2">
        <v>4500</v>
      </c>
    </row>
    <row r="90" spans="3:9" x14ac:dyDescent="0.3">
      <c r="C90" s="49">
        <v>45842</v>
      </c>
      <c r="D90" s="2" t="s">
        <v>10</v>
      </c>
      <c r="E90" s="2" t="s">
        <v>14</v>
      </c>
      <c r="F90" s="2" t="s">
        <v>24</v>
      </c>
      <c r="G90" s="2">
        <v>10</v>
      </c>
      <c r="H90" s="2">
        <v>700</v>
      </c>
      <c r="I90" s="2">
        <v>7000</v>
      </c>
    </row>
    <row r="91" spans="3:9" x14ac:dyDescent="0.3">
      <c r="C91" s="49">
        <v>45843</v>
      </c>
      <c r="D91" s="2" t="s">
        <v>7</v>
      </c>
      <c r="E91" s="2" t="s">
        <v>15</v>
      </c>
      <c r="F91" s="2" t="s">
        <v>25</v>
      </c>
      <c r="G91" s="2">
        <v>2</v>
      </c>
      <c r="H91" s="2">
        <v>10000</v>
      </c>
      <c r="I91" s="2">
        <v>20000</v>
      </c>
    </row>
    <row r="92" spans="3:9" x14ac:dyDescent="0.3">
      <c r="C92" s="49">
        <v>45844</v>
      </c>
      <c r="D92" s="2" t="s">
        <v>8</v>
      </c>
      <c r="E92" s="2" t="s">
        <v>16</v>
      </c>
      <c r="F92" s="2" t="s">
        <v>26</v>
      </c>
      <c r="G92" s="2">
        <v>7</v>
      </c>
      <c r="H92" s="2">
        <v>25000</v>
      </c>
      <c r="I92" s="2">
        <v>175000</v>
      </c>
    </row>
    <row r="93" spans="3:9" x14ac:dyDescent="0.3">
      <c r="C93" s="49">
        <v>45845</v>
      </c>
      <c r="D93" s="2" t="s">
        <v>9</v>
      </c>
      <c r="E93" s="2" t="s">
        <v>17</v>
      </c>
      <c r="F93" s="2" t="s">
        <v>21</v>
      </c>
      <c r="G93" s="2">
        <v>4</v>
      </c>
      <c r="H93" s="2">
        <v>70000</v>
      </c>
      <c r="I93" s="2">
        <v>280000</v>
      </c>
    </row>
    <row r="94" spans="3:9" x14ac:dyDescent="0.3">
      <c r="C94" s="49">
        <v>45846</v>
      </c>
      <c r="D94" s="2" t="s">
        <v>10</v>
      </c>
      <c r="E94" s="2" t="s">
        <v>18</v>
      </c>
      <c r="F94" s="2" t="s">
        <v>22</v>
      </c>
      <c r="G94" s="2">
        <v>6</v>
      </c>
      <c r="H94" s="2">
        <v>15000</v>
      </c>
      <c r="I94" s="2">
        <v>90000</v>
      </c>
    </row>
    <row r="95" spans="3:9" x14ac:dyDescent="0.3">
      <c r="C95" s="49">
        <v>45847</v>
      </c>
      <c r="D95" s="2" t="s">
        <v>7</v>
      </c>
      <c r="E95" s="2" t="s">
        <v>19</v>
      </c>
      <c r="F95" s="2" t="s">
        <v>24</v>
      </c>
      <c r="G95" s="2">
        <v>9</v>
      </c>
      <c r="H95" s="2">
        <v>700</v>
      </c>
      <c r="I95" s="2">
        <v>6300</v>
      </c>
    </row>
    <row r="96" spans="3:9" x14ac:dyDescent="0.3">
      <c r="C96" s="49">
        <v>45848</v>
      </c>
      <c r="D96" s="2" t="s">
        <v>8</v>
      </c>
      <c r="E96" s="2" t="s">
        <v>20</v>
      </c>
      <c r="F96" s="2" t="s">
        <v>23</v>
      </c>
      <c r="G96" s="2">
        <v>1</v>
      </c>
      <c r="H96" s="2">
        <v>1500</v>
      </c>
      <c r="I96" s="2">
        <v>1500</v>
      </c>
    </row>
  </sheetData>
  <autoFilter ref="C38:I48" xr:uid="{AE58FCBA-DA57-436F-9596-E0A506248828}"/>
  <sortState xmlns:xlrd2="http://schemas.microsoft.com/office/spreadsheetml/2017/richdata2" ref="C24:I33">
    <sortCondition ref="D24:D33"/>
    <sortCondition descending="1" ref="I24:I33"/>
  </sortState>
  <conditionalFormatting sqref="C55:I65 E68:F70">
    <cfRule type="cellIs" dxfId="84" priority="6" operator="greaterThan">
      <formula>100000</formula>
    </cfRule>
  </conditionalFormatting>
  <conditionalFormatting sqref="C71:I81 E84:E85">
    <cfRule type="containsText" dxfId="83" priority="4" operator="containsText" text="north">
      <formula>NOT(ISERROR(SEARCH("north",C71)))</formula>
    </cfRule>
    <cfRule type="containsText" priority="5" operator="containsText" text="North">
      <formula>NOT(ISERROR(SEARCH("North",C71)))</formula>
    </cfRule>
  </conditionalFormatting>
  <conditionalFormatting sqref="G86:G96">
    <cfRule type="iconSet" priority="7">
      <iconSet iconSet="3Signs">
        <cfvo type="percent" val="0"/>
        <cfvo type="percent" val="33"/>
        <cfvo type="percent" val="67"/>
      </iconSet>
    </cfRule>
  </conditionalFormatting>
  <conditionalFormatting sqref="F84">
    <cfRule type="containsText" dxfId="82" priority="1" operator="containsText" text="north">
      <formula>NOT(ISERROR(SEARCH("north",F84)))</formula>
    </cfRule>
    <cfRule type="containsText" priority="2" operator="containsText" text="North">
      <formula>NOT(ISERROR(SEARCH("North",F84)))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2A0A-E7DF-4814-BFBD-AE9576D8A7B7}">
  <dimension ref="A2:Q47"/>
  <sheetViews>
    <sheetView topLeftCell="B22" workbookViewId="0">
      <selection activeCell="N55" sqref="N55"/>
    </sheetView>
  </sheetViews>
  <sheetFormatPr defaultRowHeight="14.4" x14ac:dyDescent="0.3"/>
  <cols>
    <col min="1" max="1" width="10.33203125" bestFit="1" customWidth="1"/>
    <col min="2" max="2" width="12.5546875" bestFit="1" customWidth="1"/>
    <col min="3" max="4" width="11.6640625" bestFit="1" customWidth="1"/>
    <col min="5" max="5" width="12.5546875" bestFit="1" customWidth="1"/>
    <col min="6" max="7" width="11.6640625" bestFit="1" customWidth="1"/>
  </cols>
  <sheetData>
    <row r="2" spans="1:8" ht="17.399999999999999" customHeight="1" x14ac:dyDescent="0.45">
      <c r="A2" s="56" t="s">
        <v>0</v>
      </c>
      <c r="B2" s="56" t="s">
        <v>1</v>
      </c>
      <c r="C2" s="56" t="s">
        <v>2</v>
      </c>
      <c r="D2" s="56" t="s">
        <v>3</v>
      </c>
      <c r="E2" s="56" t="s">
        <v>4</v>
      </c>
      <c r="F2" s="56" t="s">
        <v>5</v>
      </c>
      <c r="G2" s="56" t="s">
        <v>6</v>
      </c>
      <c r="H2" s="15"/>
    </row>
    <row r="3" spans="1:8" x14ac:dyDescent="0.3">
      <c r="A3" s="49">
        <v>45839</v>
      </c>
      <c r="B3" s="49" t="s">
        <v>7</v>
      </c>
      <c r="C3" s="49" t="s">
        <v>11</v>
      </c>
      <c r="D3" s="49" t="s">
        <v>21</v>
      </c>
      <c r="E3" s="49">
        <v>5</v>
      </c>
      <c r="F3" s="49">
        <v>70000</v>
      </c>
      <c r="G3" s="49">
        <v>350000</v>
      </c>
    </row>
    <row r="4" spans="1:8" x14ac:dyDescent="0.3">
      <c r="A4" s="49">
        <v>45840</v>
      </c>
      <c r="B4" s="49" t="s">
        <v>8</v>
      </c>
      <c r="C4" s="49" t="s">
        <v>12</v>
      </c>
      <c r="D4" s="49" t="s">
        <v>22</v>
      </c>
      <c r="E4" s="49">
        <v>8</v>
      </c>
      <c r="F4" s="49">
        <v>15000</v>
      </c>
      <c r="G4" s="49">
        <v>120000</v>
      </c>
    </row>
    <row r="5" spans="1:8" x14ac:dyDescent="0.3">
      <c r="A5" s="49">
        <v>45841</v>
      </c>
      <c r="B5" s="49" t="s">
        <v>9</v>
      </c>
      <c r="C5" s="49" t="s">
        <v>13</v>
      </c>
      <c r="D5" s="49" t="s">
        <v>23</v>
      </c>
      <c r="E5" s="49">
        <v>3</v>
      </c>
      <c r="F5" s="49">
        <v>1500</v>
      </c>
      <c r="G5" s="49">
        <v>4500</v>
      </c>
      <c r="H5" s="2"/>
    </row>
    <row r="6" spans="1:8" x14ac:dyDescent="0.3">
      <c r="A6" s="49">
        <v>45842</v>
      </c>
      <c r="B6" s="49" t="s">
        <v>10</v>
      </c>
      <c r="C6" s="49" t="s">
        <v>14</v>
      </c>
      <c r="D6" s="49" t="s">
        <v>24</v>
      </c>
      <c r="E6" s="49">
        <v>10</v>
      </c>
      <c r="F6" s="49">
        <v>700</v>
      </c>
      <c r="G6" s="49">
        <v>7000</v>
      </c>
      <c r="H6" s="2"/>
    </row>
    <row r="7" spans="1:8" x14ac:dyDescent="0.3">
      <c r="A7" s="49">
        <v>45843</v>
      </c>
      <c r="B7" s="49" t="s">
        <v>7</v>
      </c>
      <c r="C7" s="49" t="s">
        <v>15</v>
      </c>
      <c r="D7" s="49" t="s">
        <v>25</v>
      </c>
      <c r="E7" s="49">
        <v>2</v>
      </c>
      <c r="F7" s="49">
        <v>10000</v>
      </c>
      <c r="G7" s="49">
        <v>20000</v>
      </c>
      <c r="H7" s="2"/>
    </row>
    <row r="8" spans="1:8" x14ac:dyDescent="0.3">
      <c r="A8" s="49">
        <v>45844</v>
      </c>
      <c r="B8" s="49" t="s">
        <v>8</v>
      </c>
      <c r="C8" s="49" t="s">
        <v>16</v>
      </c>
      <c r="D8" s="49" t="s">
        <v>26</v>
      </c>
      <c r="E8" s="49">
        <v>7</v>
      </c>
      <c r="F8" s="49">
        <v>25000</v>
      </c>
      <c r="G8" s="49">
        <v>175000</v>
      </c>
      <c r="H8" s="2"/>
    </row>
    <row r="9" spans="1:8" x14ac:dyDescent="0.3">
      <c r="A9" s="49">
        <v>45845</v>
      </c>
      <c r="B9" s="49" t="s">
        <v>9</v>
      </c>
      <c r="C9" s="49" t="s">
        <v>17</v>
      </c>
      <c r="D9" s="49" t="s">
        <v>21</v>
      </c>
      <c r="E9" s="49">
        <v>4</v>
      </c>
      <c r="F9" s="49">
        <v>70000</v>
      </c>
      <c r="G9" s="49">
        <v>280000</v>
      </c>
      <c r="H9" s="2"/>
    </row>
    <row r="10" spans="1:8" x14ac:dyDescent="0.3">
      <c r="A10" s="49">
        <v>45846</v>
      </c>
      <c r="B10" s="49" t="s">
        <v>10</v>
      </c>
      <c r="C10" s="49" t="s">
        <v>18</v>
      </c>
      <c r="D10" s="49" t="s">
        <v>22</v>
      </c>
      <c r="E10" s="49">
        <v>6</v>
      </c>
      <c r="F10" s="49">
        <v>15000</v>
      </c>
      <c r="G10" s="49">
        <v>90000</v>
      </c>
      <c r="H10" s="2"/>
    </row>
    <row r="11" spans="1:8" x14ac:dyDescent="0.3">
      <c r="A11" s="49">
        <v>45847</v>
      </c>
      <c r="B11" s="49" t="s">
        <v>7</v>
      </c>
      <c r="C11" s="49" t="s">
        <v>19</v>
      </c>
      <c r="D11" s="49" t="s">
        <v>24</v>
      </c>
      <c r="E11" s="49">
        <v>9</v>
      </c>
      <c r="F11" s="49">
        <v>700</v>
      </c>
      <c r="G11" s="49">
        <v>6300</v>
      </c>
      <c r="H11" s="2"/>
    </row>
    <row r="12" spans="1:8" x14ac:dyDescent="0.3">
      <c r="A12" s="49">
        <v>45848</v>
      </c>
      <c r="B12" s="49" t="s">
        <v>8</v>
      </c>
      <c r="C12" s="49" t="s">
        <v>20</v>
      </c>
      <c r="D12" s="49" t="s">
        <v>23</v>
      </c>
      <c r="E12" s="49">
        <v>1</v>
      </c>
      <c r="F12" s="49">
        <v>1500</v>
      </c>
      <c r="G12" s="49">
        <v>1500</v>
      </c>
      <c r="H12" s="2"/>
    </row>
    <row r="13" spans="1:8" x14ac:dyDescent="0.3">
      <c r="B13" s="49"/>
      <c r="C13" s="2"/>
      <c r="D13" s="2"/>
      <c r="E13" s="2"/>
      <c r="F13" s="2"/>
      <c r="G13" s="2"/>
      <c r="H13" s="2"/>
    </row>
    <row r="14" spans="1:8" x14ac:dyDescent="0.3">
      <c r="B14" s="49"/>
      <c r="C14" s="2"/>
      <c r="D14" s="2"/>
      <c r="E14" s="2"/>
      <c r="F14" s="2"/>
      <c r="G14" s="2"/>
      <c r="H14" s="2"/>
    </row>
    <row r="17" spans="1:17" ht="36.6" x14ac:dyDescent="0.7">
      <c r="A17" s="57"/>
      <c r="B17" s="57"/>
      <c r="C17" s="57"/>
      <c r="D17" s="57"/>
      <c r="E17" s="57"/>
      <c r="F17" s="57"/>
      <c r="G17" s="58" t="s">
        <v>89</v>
      </c>
      <c r="H17" s="59"/>
      <c r="I17" s="59"/>
      <c r="J17" s="59"/>
      <c r="K17" s="57"/>
      <c r="L17" s="57"/>
      <c r="M17" s="57"/>
      <c r="N17" s="57"/>
      <c r="O17" s="57"/>
      <c r="P17" s="57"/>
      <c r="Q17" s="57"/>
    </row>
    <row r="18" spans="1:17" x14ac:dyDescent="0.3">
      <c r="A18" s="57"/>
      <c r="B18" s="57"/>
      <c r="C18" s="57"/>
      <c r="D18" s="57"/>
      <c r="E18" s="57"/>
      <c r="F18" s="57"/>
      <c r="G18" s="57"/>
      <c r="H18" s="57"/>
      <c r="I18" s="57"/>
      <c r="J18" s="57"/>
      <c r="K18" s="57"/>
      <c r="L18" s="57"/>
      <c r="M18" s="57"/>
      <c r="N18" s="57"/>
      <c r="O18" s="57"/>
      <c r="P18" s="57"/>
      <c r="Q18" s="57"/>
    </row>
    <row r="19" spans="1:17" x14ac:dyDescent="0.3">
      <c r="A19" s="57"/>
      <c r="B19" s="57"/>
      <c r="C19" s="57"/>
      <c r="D19" s="57"/>
      <c r="E19" s="57"/>
      <c r="F19" s="57"/>
      <c r="G19" s="57"/>
      <c r="H19" s="57"/>
      <c r="I19" s="57"/>
      <c r="J19" s="57"/>
      <c r="K19" s="57"/>
      <c r="L19" s="57"/>
      <c r="M19" s="57"/>
      <c r="N19" s="57"/>
      <c r="O19" s="57"/>
      <c r="P19" s="57"/>
      <c r="Q19" s="57"/>
    </row>
    <row r="20" spans="1:17" x14ac:dyDescent="0.3">
      <c r="A20" s="57"/>
      <c r="B20" s="57"/>
      <c r="C20" s="57"/>
      <c r="D20" s="57"/>
      <c r="E20" s="57"/>
      <c r="F20" s="57"/>
      <c r="G20" s="57"/>
      <c r="H20" s="57"/>
      <c r="I20" s="57"/>
      <c r="J20" s="57"/>
      <c r="K20" s="57"/>
      <c r="L20" s="57"/>
      <c r="M20" s="57"/>
      <c r="N20" s="57"/>
      <c r="O20" s="57"/>
      <c r="P20" s="57"/>
      <c r="Q20" s="57"/>
    </row>
    <row r="21" spans="1:17" x14ac:dyDescent="0.3">
      <c r="A21" s="57"/>
      <c r="B21" s="57"/>
      <c r="C21" s="57"/>
      <c r="D21" s="57"/>
      <c r="E21" s="57"/>
      <c r="F21" s="57"/>
      <c r="G21" s="57"/>
      <c r="H21" s="57"/>
      <c r="I21" s="57"/>
      <c r="J21" s="57"/>
      <c r="K21" s="57"/>
      <c r="L21" s="57"/>
      <c r="M21" s="57"/>
      <c r="N21" s="57"/>
      <c r="O21" s="57"/>
      <c r="P21" s="57"/>
      <c r="Q21" s="57"/>
    </row>
    <row r="22" spans="1:17" x14ac:dyDescent="0.3">
      <c r="A22" s="57"/>
      <c r="B22" s="62" t="s">
        <v>90</v>
      </c>
      <c r="C22" s="57"/>
      <c r="D22" s="57"/>
      <c r="E22" s="63" t="s">
        <v>91</v>
      </c>
      <c r="F22" s="57"/>
      <c r="G22" s="57"/>
      <c r="H22" s="57"/>
      <c r="I22" s="57"/>
      <c r="J22" s="57"/>
      <c r="K22" s="57"/>
      <c r="L22" s="57"/>
      <c r="M22" s="57"/>
      <c r="N22" s="57"/>
      <c r="O22" s="57"/>
      <c r="P22" s="57"/>
      <c r="Q22" s="57"/>
    </row>
    <row r="23" spans="1:17" x14ac:dyDescent="0.3">
      <c r="A23" s="57"/>
      <c r="B23" s="57"/>
      <c r="C23" s="57"/>
      <c r="D23" s="57"/>
      <c r="E23" s="57"/>
      <c r="F23" s="57"/>
      <c r="G23" s="57"/>
      <c r="H23" s="57"/>
      <c r="I23" s="57"/>
      <c r="J23" s="57"/>
      <c r="K23" s="57"/>
      <c r="L23" s="57"/>
      <c r="M23" s="57"/>
      <c r="N23" s="57"/>
      <c r="O23" s="57"/>
      <c r="P23" s="57"/>
      <c r="Q23" s="57"/>
    </row>
    <row r="24" spans="1:17" x14ac:dyDescent="0.3">
      <c r="A24" s="57"/>
      <c r="B24" s="57" t="s">
        <v>67</v>
      </c>
      <c r="C24" s="57" t="s">
        <v>66</v>
      </c>
      <c r="D24" s="57"/>
      <c r="E24" s="57" t="s">
        <v>67</v>
      </c>
      <c r="F24" s="57" t="s">
        <v>66</v>
      </c>
      <c r="G24" s="57"/>
      <c r="H24" s="57"/>
      <c r="I24" s="57"/>
      <c r="J24" s="57"/>
      <c r="K24" s="57"/>
      <c r="L24" s="57"/>
      <c r="M24" s="57"/>
      <c r="N24" s="57"/>
      <c r="O24" s="57"/>
      <c r="P24" s="57"/>
      <c r="Q24" s="57"/>
    </row>
    <row r="25" spans="1:17" x14ac:dyDescent="0.3">
      <c r="A25" s="57"/>
      <c r="B25" s="60" t="s">
        <v>23</v>
      </c>
      <c r="C25" s="61">
        <v>6000</v>
      </c>
      <c r="D25" s="57"/>
      <c r="E25" s="60" t="s">
        <v>9</v>
      </c>
      <c r="F25" s="61">
        <v>284500</v>
      </c>
      <c r="G25" s="57"/>
      <c r="H25" s="57"/>
      <c r="I25" s="57"/>
      <c r="J25" s="57"/>
      <c r="K25" s="57"/>
      <c r="L25" s="57"/>
      <c r="M25" s="57"/>
      <c r="N25" s="57"/>
      <c r="O25" s="57"/>
      <c r="P25" s="57"/>
      <c r="Q25" s="57"/>
    </row>
    <row r="26" spans="1:17" x14ac:dyDescent="0.3">
      <c r="A26" s="57"/>
      <c r="B26" s="60" t="s">
        <v>21</v>
      </c>
      <c r="C26" s="61">
        <v>630000</v>
      </c>
      <c r="D26" s="57"/>
      <c r="E26" s="60" t="s">
        <v>7</v>
      </c>
      <c r="F26" s="61">
        <v>376300</v>
      </c>
      <c r="G26" s="57"/>
      <c r="H26" s="57"/>
      <c r="I26" s="57"/>
      <c r="J26" s="57"/>
      <c r="K26" s="57"/>
      <c r="L26" s="57"/>
      <c r="M26" s="57"/>
      <c r="N26" s="57"/>
      <c r="O26" s="57"/>
      <c r="P26" s="57"/>
      <c r="Q26" s="57"/>
    </row>
    <row r="27" spans="1:17" x14ac:dyDescent="0.3">
      <c r="A27" s="57"/>
      <c r="B27" s="60" t="s">
        <v>22</v>
      </c>
      <c r="C27" s="61">
        <v>210000</v>
      </c>
      <c r="D27" s="57"/>
      <c r="E27" s="60" t="s">
        <v>8</v>
      </c>
      <c r="F27" s="61">
        <v>296500</v>
      </c>
      <c r="G27" s="57"/>
      <c r="H27" s="57"/>
      <c r="I27" s="57"/>
      <c r="J27" s="57"/>
      <c r="K27" s="57"/>
      <c r="L27" s="57"/>
      <c r="M27" s="57"/>
      <c r="N27" s="57"/>
      <c r="O27" s="57"/>
      <c r="P27" s="57"/>
      <c r="Q27" s="57"/>
    </row>
    <row r="28" spans="1:17" x14ac:dyDescent="0.3">
      <c r="A28" s="57"/>
      <c r="B28" s="60" t="s">
        <v>24</v>
      </c>
      <c r="C28" s="61">
        <v>13300</v>
      </c>
      <c r="D28" s="57"/>
      <c r="E28" s="60" t="s">
        <v>10</v>
      </c>
      <c r="F28" s="61">
        <v>97000</v>
      </c>
      <c r="G28" s="57"/>
      <c r="H28" s="57"/>
      <c r="I28" s="57"/>
      <c r="J28" s="57"/>
      <c r="K28" s="57"/>
      <c r="L28" s="57"/>
      <c r="M28" s="57"/>
      <c r="N28" s="57"/>
      <c r="O28" s="57"/>
      <c r="P28" s="57"/>
      <c r="Q28" s="57"/>
    </row>
    <row r="29" spans="1:17" x14ac:dyDescent="0.3">
      <c r="A29" s="57"/>
      <c r="B29" s="60" t="s">
        <v>25</v>
      </c>
      <c r="C29" s="61">
        <v>20000</v>
      </c>
      <c r="D29" s="57"/>
      <c r="E29" s="60" t="s">
        <v>68</v>
      </c>
      <c r="F29" s="61">
        <v>1054300</v>
      </c>
      <c r="G29" s="57"/>
      <c r="H29" s="57"/>
      <c r="I29" s="57"/>
      <c r="J29" s="57"/>
      <c r="K29" s="57"/>
      <c r="L29" s="57"/>
      <c r="M29" s="57"/>
      <c r="N29" s="57"/>
      <c r="O29" s="57"/>
      <c r="P29" s="57"/>
      <c r="Q29" s="57"/>
    </row>
    <row r="30" spans="1:17" x14ac:dyDescent="0.3">
      <c r="A30" s="57"/>
      <c r="B30" s="60" t="s">
        <v>26</v>
      </c>
      <c r="C30" s="61">
        <v>175000</v>
      </c>
      <c r="D30" s="57"/>
      <c r="E30" s="57"/>
      <c r="F30" s="57"/>
      <c r="G30" s="57"/>
      <c r="H30" s="57"/>
      <c r="I30" s="57"/>
      <c r="J30" s="57"/>
      <c r="K30" s="57"/>
      <c r="L30" s="57"/>
      <c r="M30" s="57"/>
      <c r="N30" s="57"/>
      <c r="O30" s="57"/>
      <c r="P30" s="57"/>
      <c r="Q30" s="57"/>
    </row>
    <row r="31" spans="1:17" x14ac:dyDescent="0.3">
      <c r="A31" s="57"/>
      <c r="B31" s="60" t="s">
        <v>68</v>
      </c>
      <c r="C31" s="61">
        <v>1054300</v>
      </c>
      <c r="D31" s="57"/>
      <c r="E31" s="57"/>
      <c r="F31" s="57"/>
      <c r="G31" s="57"/>
      <c r="H31" s="57"/>
      <c r="I31" s="57"/>
      <c r="J31" s="57"/>
      <c r="K31" s="57"/>
      <c r="L31" s="57"/>
      <c r="M31" s="57"/>
      <c r="N31" s="57"/>
      <c r="O31" s="57"/>
      <c r="P31" s="57"/>
      <c r="Q31" s="57"/>
    </row>
    <row r="32" spans="1:17" x14ac:dyDescent="0.3">
      <c r="A32" s="57"/>
      <c r="B32" s="57"/>
      <c r="C32" s="57"/>
      <c r="D32" s="57"/>
      <c r="E32" s="57"/>
      <c r="F32" s="57"/>
      <c r="G32" s="57"/>
      <c r="H32" s="57"/>
      <c r="I32" s="57"/>
      <c r="J32" s="57"/>
      <c r="K32" s="57"/>
      <c r="L32" s="57"/>
      <c r="M32" s="57"/>
      <c r="N32" s="57"/>
      <c r="O32" s="57"/>
      <c r="P32" s="57"/>
      <c r="Q32" s="57"/>
    </row>
    <row r="33" spans="1:17" x14ac:dyDescent="0.3">
      <c r="A33" s="57"/>
      <c r="B33" s="57"/>
      <c r="C33" s="57"/>
      <c r="D33" s="57"/>
      <c r="E33" s="57"/>
      <c r="F33" s="57"/>
      <c r="G33" s="57"/>
      <c r="H33" s="57"/>
      <c r="I33" s="57"/>
      <c r="J33" s="57"/>
      <c r="K33" s="57"/>
      <c r="L33" s="57"/>
      <c r="M33" s="57"/>
      <c r="N33" s="57"/>
      <c r="O33" s="57"/>
      <c r="P33" s="57"/>
      <c r="Q33" s="57"/>
    </row>
    <row r="34" spans="1:17" x14ac:dyDescent="0.3">
      <c r="A34" s="57"/>
      <c r="B34" s="57"/>
      <c r="C34" s="57"/>
      <c r="D34" s="57"/>
      <c r="E34" s="57"/>
      <c r="F34" s="57"/>
      <c r="G34" s="57"/>
      <c r="H34" s="57"/>
      <c r="I34" s="57"/>
      <c r="J34" s="57"/>
      <c r="K34" s="57"/>
      <c r="L34" s="57"/>
      <c r="M34" s="57"/>
      <c r="N34" s="57"/>
      <c r="O34" s="57"/>
      <c r="P34" s="57"/>
      <c r="Q34" s="57"/>
    </row>
    <row r="35" spans="1:17" x14ac:dyDescent="0.3">
      <c r="A35" s="57"/>
      <c r="B35" s="57"/>
      <c r="C35" s="57"/>
      <c r="D35" s="57"/>
      <c r="E35" s="57"/>
      <c r="F35" s="57"/>
      <c r="G35" s="57"/>
      <c r="H35" s="57"/>
      <c r="I35" s="57"/>
      <c r="J35" s="57"/>
      <c r="K35" s="57"/>
      <c r="L35" s="57"/>
      <c r="M35" s="57"/>
      <c r="N35" s="57"/>
      <c r="O35" s="57"/>
      <c r="P35" s="57"/>
      <c r="Q35" s="57"/>
    </row>
    <row r="36" spans="1:17" x14ac:dyDescent="0.3">
      <c r="A36" s="57"/>
      <c r="B36" s="57"/>
      <c r="C36" s="57"/>
      <c r="D36" s="57"/>
      <c r="E36" s="57"/>
      <c r="F36" s="57"/>
      <c r="G36" s="57"/>
      <c r="H36" s="57"/>
      <c r="I36" s="57"/>
      <c r="J36" s="57"/>
      <c r="K36" s="57"/>
      <c r="L36" s="57"/>
      <c r="M36" s="57"/>
      <c r="N36" s="57"/>
      <c r="O36" s="57"/>
      <c r="P36" s="57"/>
      <c r="Q36" s="57"/>
    </row>
    <row r="37" spans="1:17" x14ac:dyDescent="0.3">
      <c r="A37" s="57"/>
      <c r="B37" s="57"/>
      <c r="C37" s="57"/>
      <c r="D37" s="57"/>
      <c r="E37" s="57"/>
      <c r="F37" s="57"/>
      <c r="G37" s="57"/>
      <c r="H37" s="57"/>
      <c r="I37" s="57"/>
      <c r="J37" s="57"/>
      <c r="K37" s="57"/>
      <c r="L37" s="57"/>
      <c r="M37" s="57"/>
      <c r="N37" s="57"/>
      <c r="O37" s="57"/>
      <c r="P37" s="57"/>
      <c r="Q37" s="57"/>
    </row>
    <row r="38" spans="1:17" x14ac:dyDescent="0.3">
      <c r="A38" s="57"/>
      <c r="B38" s="57"/>
      <c r="C38" s="57"/>
      <c r="D38" s="57"/>
      <c r="E38" s="57"/>
      <c r="F38" s="57"/>
      <c r="G38" s="57"/>
      <c r="H38" s="57"/>
      <c r="I38" s="57"/>
      <c r="J38" s="57"/>
      <c r="K38" s="57"/>
      <c r="L38" s="57"/>
      <c r="M38" s="57"/>
      <c r="N38" s="57"/>
      <c r="O38" s="57"/>
      <c r="P38" s="57"/>
      <c r="Q38" s="57"/>
    </row>
    <row r="39" spans="1:17" x14ac:dyDescent="0.3">
      <c r="A39" s="57"/>
      <c r="B39" s="57"/>
      <c r="C39" s="57"/>
      <c r="D39" s="57"/>
      <c r="E39" s="57"/>
      <c r="F39" s="57"/>
      <c r="G39" s="57"/>
      <c r="H39" s="57"/>
      <c r="I39" s="57"/>
      <c r="J39" s="57"/>
      <c r="K39" s="57"/>
      <c r="L39" s="57"/>
      <c r="M39" s="57"/>
      <c r="N39" s="57"/>
      <c r="O39" s="57"/>
      <c r="P39" s="57"/>
      <c r="Q39" s="57"/>
    </row>
    <row r="40" spans="1:17" x14ac:dyDescent="0.3">
      <c r="A40" s="57"/>
      <c r="B40" s="57"/>
      <c r="C40" s="57"/>
      <c r="D40" s="57"/>
      <c r="E40" s="57"/>
      <c r="F40" s="57"/>
      <c r="G40" s="57"/>
      <c r="H40" s="57"/>
      <c r="I40" s="57"/>
      <c r="J40" s="57"/>
      <c r="K40" s="57"/>
      <c r="L40" s="57"/>
      <c r="M40" s="57"/>
      <c r="N40" s="57"/>
      <c r="O40" s="57"/>
      <c r="P40" s="57"/>
      <c r="Q40" s="57"/>
    </row>
    <row r="41" spans="1:17" x14ac:dyDescent="0.3">
      <c r="A41" s="57"/>
      <c r="B41" s="57"/>
      <c r="C41" s="57"/>
      <c r="D41" s="57"/>
      <c r="E41" s="57"/>
      <c r="F41" s="57"/>
      <c r="G41" s="57"/>
      <c r="H41" s="57"/>
      <c r="I41" s="57"/>
      <c r="J41" s="57"/>
      <c r="K41" s="57"/>
      <c r="L41" s="57"/>
      <c r="M41" s="57"/>
      <c r="N41" s="57"/>
      <c r="O41" s="57"/>
      <c r="P41" s="57"/>
      <c r="Q41" s="57"/>
    </row>
    <row r="42" spans="1:17" x14ac:dyDescent="0.3">
      <c r="A42" s="57"/>
      <c r="B42" s="57"/>
      <c r="C42" s="57"/>
      <c r="D42" s="57"/>
      <c r="E42" s="57"/>
      <c r="F42" s="57"/>
      <c r="G42" s="57"/>
      <c r="H42" s="57"/>
      <c r="I42" s="57"/>
      <c r="J42" s="57"/>
      <c r="K42" s="57"/>
      <c r="L42" s="57"/>
      <c r="M42" s="57"/>
      <c r="N42" s="57"/>
      <c r="O42" s="57"/>
      <c r="P42" s="57"/>
      <c r="Q42" s="57"/>
    </row>
    <row r="43" spans="1:17" x14ac:dyDescent="0.3">
      <c r="A43" s="57"/>
      <c r="B43" s="57"/>
      <c r="C43" s="57"/>
      <c r="D43" s="57"/>
      <c r="E43" s="57"/>
      <c r="F43" s="57"/>
      <c r="G43" s="57"/>
      <c r="H43" s="57"/>
      <c r="I43" s="57"/>
      <c r="J43" s="57"/>
      <c r="K43" s="57"/>
      <c r="L43" s="57"/>
      <c r="M43" s="57"/>
      <c r="N43" s="57"/>
      <c r="O43" s="57"/>
      <c r="P43" s="57"/>
      <c r="Q43" s="57"/>
    </row>
    <row r="44" spans="1:17" x14ac:dyDescent="0.3">
      <c r="A44" s="57"/>
      <c r="B44" s="57"/>
      <c r="C44" s="57"/>
      <c r="D44" s="57"/>
      <c r="E44" s="57"/>
      <c r="F44" s="57"/>
      <c r="G44" s="57"/>
      <c r="H44" s="57"/>
      <c r="I44" s="57"/>
      <c r="J44" s="57"/>
      <c r="K44" s="57"/>
      <c r="L44" s="57"/>
      <c r="M44" s="57"/>
      <c r="N44" s="57"/>
      <c r="O44" s="57"/>
      <c r="P44" s="57"/>
      <c r="Q44" s="57"/>
    </row>
    <row r="45" spans="1:17" x14ac:dyDescent="0.3">
      <c r="A45" s="57"/>
      <c r="B45" s="57"/>
      <c r="C45" s="57"/>
      <c r="D45" s="57"/>
      <c r="E45" s="57"/>
      <c r="F45" s="57"/>
      <c r="G45" s="57"/>
      <c r="H45" s="57"/>
      <c r="I45" s="57"/>
      <c r="J45" s="57"/>
      <c r="K45" s="57"/>
      <c r="L45" s="57"/>
      <c r="M45" s="57"/>
      <c r="N45" s="57"/>
      <c r="O45" s="57"/>
      <c r="P45" s="57"/>
      <c r="Q45" s="57"/>
    </row>
    <row r="46" spans="1:17" x14ac:dyDescent="0.3">
      <c r="A46" s="57"/>
      <c r="B46" s="57"/>
      <c r="C46" s="57"/>
      <c r="D46" s="57"/>
      <c r="E46" s="57"/>
      <c r="F46" s="57"/>
      <c r="G46" s="57"/>
      <c r="H46" s="57"/>
      <c r="I46" s="57"/>
      <c r="J46" s="57"/>
      <c r="K46" s="57"/>
      <c r="L46" s="57"/>
      <c r="M46" s="57"/>
      <c r="N46" s="57"/>
      <c r="O46" s="57"/>
      <c r="P46" s="57"/>
      <c r="Q46" s="57"/>
    </row>
    <row r="47" spans="1:17" x14ac:dyDescent="0.3">
      <c r="A47" s="57"/>
      <c r="B47" s="57"/>
      <c r="C47" s="57"/>
      <c r="D47" s="57"/>
      <c r="E47" s="57"/>
      <c r="F47" s="57"/>
      <c r="G47" s="57"/>
      <c r="H47" s="57"/>
      <c r="I47" s="57"/>
      <c r="J47" s="57"/>
      <c r="K47" s="57"/>
      <c r="L47" s="57"/>
      <c r="M47" s="57"/>
      <c r="N47" s="57"/>
      <c r="O47" s="57"/>
      <c r="P47" s="57"/>
      <c r="Q47" s="5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Week1_Sales_Excel_Priyadharshin</vt:lpstr>
      <vt:lpstr>Day1_BasicFormulas</vt:lpstr>
      <vt:lpstr>Day2_IF_Conditions</vt:lpstr>
      <vt:lpstr>Day3_LookupFunctions</vt:lpstr>
      <vt:lpstr>Day4_Pivote Table</vt:lpstr>
      <vt:lpstr>Day5_Charts</vt:lpstr>
      <vt:lpstr>Day6_Sorting_Filtering</vt:lpstr>
      <vt:lpstr>Day 7  Mini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919042487722</cp:lastModifiedBy>
  <dcterms:created xsi:type="dcterms:W3CDTF">2025-08-03T03:42:57Z</dcterms:created>
  <dcterms:modified xsi:type="dcterms:W3CDTF">2025-08-10T07:47:33Z</dcterms:modified>
</cp:coreProperties>
</file>